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1" autoFilterDateGrouping="1"/>
  </bookViews>
  <sheets>
    <sheet xmlns:r="http://schemas.openxmlformats.org/officeDocument/2006/relationships" name="Sheet1 (2)" sheetId="1" state="visible" r:id="rId1"/>
    <sheet xmlns:r="http://schemas.openxmlformats.org/officeDocument/2006/relationships" name="6分钟分步水量控制模型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2"/>
      <color rgb="FFFF0000"/>
      <sz val="11"/>
      <scheme val="minor"/>
    </font>
    <font>
      <name val="等线"/>
      <charset val="134"/>
      <family val="3"/>
      <b val="1"/>
      <color theme="1"/>
      <sz val="11"/>
      <scheme val="minor"/>
    </font>
    <font>
      <name val="等线"/>
      <charset val="134"/>
      <b val="1"/>
      <sz val="11"/>
    </font>
    <font>
      <name val="等线"/>
      <charset val="134"/>
      <b val="1"/>
      <sz val="11"/>
    </font>
    <font>
      <name val="等线"/>
      <charset val="134"/>
      <b val="1"/>
      <sz val="11"/>
    </font>
    <font>
      <name val="等线"/>
      <charset val="134"/>
      <b val="1"/>
      <sz val="11"/>
    </font>
    <font>
      <name val="等线"/>
      <charset val="134"/>
      <b val="1"/>
      <sz val="11"/>
    </font>
    <font>
      <b val="1"/>
    </font>
  </fonts>
  <fills count="11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0.049989318521683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5" tint="0.7999816888943144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 applyAlignment="1">
      <alignment vertical="center"/>
    </xf>
  </cellStyleXfs>
  <cellXfs count="86">
    <xf numFmtId="0" fontId="0" fillId="0" borderId="0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2" borderId="1" applyAlignment="1" pivotButton="0" quotePrefix="0" xfId="0">
      <alignment vertical="center"/>
    </xf>
    <xf numFmtId="0" fontId="0" fillId="3" borderId="1" applyAlignment="1" pivotButton="0" quotePrefix="0" xfId="0">
      <alignment vertical="center"/>
    </xf>
    <xf numFmtId="0" fontId="0" fillId="4" borderId="1" applyAlignment="1" pivotButton="0" quotePrefix="0" xfId="0">
      <alignment vertical="center"/>
    </xf>
    <xf numFmtId="0" fontId="0" fillId="2" borderId="1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22" fontId="0" fillId="0" borderId="3" applyAlignment="1" pivotButton="0" quotePrefix="0" xfId="0">
      <alignment horizontal="left" vertical="center"/>
    </xf>
    <xf numFmtId="0" fontId="0" fillId="0" borderId="3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0" fillId="5" borderId="0" applyAlignment="1" pivotButton="0" quotePrefix="0" xfId="0">
      <alignment horizontal="left"/>
    </xf>
    <xf numFmtId="0" fontId="0" fillId="0" borderId="0" applyAlignment="1" pivotButton="0" quotePrefix="0" xfId="0">
      <alignment horizontal="left" vertical="center"/>
    </xf>
    <xf numFmtId="0" fontId="0" fillId="6" borderId="1" applyAlignment="1" pivotButton="0" quotePrefix="0" xfId="0">
      <alignment vertical="center"/>
    </xf>
    <xf numFmtId="0" fontId="0" fillId="6" borderId="0" applyAlignment="1" pivotButton="0" quotePrefix="0" xfId="0">
      <alignment vertical="center"/>
    </xf>
    <xf numFmtId="0" fontId="0" fillId="5" borderId="0" applyAlignment="1" pivotButton="0" quotePrefix="0" xfId="0">
      <alignment vertical="center"/>
    </xf>
    <xf numFmtId="0" fontId="2" fillId="5" borderId="0" applyAlignment="1" pivotButton="0" quotePrefix="0" xfId="0">
      <alignment vertical="center"/>
    </xf>
    <xf numFmtId="0" fontId="2" fillId="6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5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4" borderId="4" applyAlignment="1" pivotButton="0" quotePrefix="0" xfId="0">
      <alignment vertical="center"/>
    </xf>
    <xf numFmtId="0" fontId="0" fillId="7" borderId="1" applyAlignment="1" pivotButton="0" quotePrefix="0" xfId="0">
      <alignment horizontal="center" vertical="center"/>
    </xf>
    <xf numFmtId="0" fontId="0" fillId="7" borderId="3" applyAlignment="1" pivotButton="0" quotePrefix="0" xfId="0">
      <alignment horizontal="left" vertical="center"/>
    </xf>
    <xf numFmtId="0" fontId="0" fillId="7" borderId="1" applyAlignment="1" pivotButton="0" quotePrefix="0" xfId="0">
      <alignment vertical="center"/>
    </xf>
    <xf numFmtId="0" fontId="0" fillId="7" borderId="0" applyAlignment="1" pivotButton="0" quotePrefix="0" xfId="0">
      <alignment vertical="center"/>
    </xf>
    <xf numFmtId="0" fontId="0" fillId="3" borderId="0" applyAlignment="1" pivotButton="0" quotePrefix="0" xfId="0">
      <alignment vertical="center"/>
    </xf>
    <xf numFmtId="0" fontId="0" fillId="8" borderId="1" applyAlignment="1" pivotButton="0" quotePrefix="0" xfId="0">
      <alignment vertical="center"/>
    </xf>
    <xf numFmtId="0" fontId="0" fillId="8" borderId="0" applyAlignment="1" pivotButton="0" quotePrefix="0" xfId="0">
      <alignment vertical="center"/>
    </xf>
    <xf numFmtId="0" fontId="0" fillId="4" borderId="1" applyAlignment="1" pivotButton="0" quotePrefix="0" xfId="0">
      <alignment horizontal="center" vertical="center"/>
    </xf>
    <xf numFmtId="0" fontId="0" fillId="4" borderId="0" applyAlignment="1" pivotButton="0" quotePrefix="0" xfId="0">
      <alignment vertical="center"/>
    </xf>
    <xf numFmtId="22" fontId="0" fillId="0" borderId="0" applyAlignment="1" pivotButton="0" quotePrefix="0" xfId="0">
      <alignment horizontal="center" vertical="center"/>
    </xf>
    <xf numFmtId="0" fontId="0" fillId="9" borderId="1" applyAlignment="1" pivotButton="0" quotePrefix="0" xfId="0">
      <alignment vertical="center"/>
    </xf>
    <xf numFmtId="0" fontId="0" fillId="10" borderId="1" applyAlignment="1" pivotButton="0" quotePrefix="0" xfId="0">
      <alignment vertical="center"/>
    </xf>
    <xf numFmtId="0" fontId="0" fillId="2" borderId="0" applyAlignment="1" pivotButton="0" quotePrefix="0" xfId="0">
      <alignment vertical="center"/>
    </xf>
    <xf numFmtId="0" fontId="0" fillId="10" borderId="0" applyAlignment="1" pivotButton="0" quotePrefix="0" xfId="0">
      <alignment vertical="center"/>
    </xf>
    <xf numFmtId="0" fontId="3" fillId="2" borderId="1" applyAlignment="1" pivotButton="0" quotePrefix="0" xfId="0">
      <alignment horizontal="center" vertical="center" wrapText="1"/>
    </xf>
    <xf numFmtId="0" fontId="3" fillId="2" borderId="1" applyAlignment="1" pivotButton="0" quotePrefix="0" xfId="0">
      <alignment vertical="center"/>
    </xf>
    <xf numFmtId="0" fontId="3" fillId="2" borderId="0" applyAlignment="1" pivotButton="0" quotePrefix="0" xfId="0">
      <alignment vertical="center"/>
    </xf>
    <xf numFmtId="0" fontId="3" fillId="0" borderId="1" applyAlignment="1" pivotButton="0" quotePrefix="0" xfId="0">
      <alignment vertical="center"/>
    </xf>
    <xf numFmtId="22" fontId="0" fillId="10" borderId="0" applyAlignment="1" pivotButton="0" quotePrefix="0" xfId="0">
      <alignment horizontal="center" vertical="center"/>
    </xf>
    <xf numFmtId="0" fontId="3" fillId="10" borderId="1" applyAlignment="1" pivotButton="0" quotePrefix="0" xfId="0">
      <alignment vertical="center"/>
    </xf>
    <xf numFmtId="22" fontId="0" fillId="9" borderId="0" applyAlignment="1" pivotButton="0" quotePrefix="0" xfId="0">
      <alignment horizontal="center" vertical="center"/>
    </xf>
    <xf numFmtId="0" fontId="0" fillId="9" borderId="3" applyAlignment="1" pivotButton="0" quotePrefix="0" xfId="0">
      <alignment horizontal="left" vertical="center"/>
    </xf>
    <xf numFmtId="0" fontId="3" fillId="9" borderId="1" applyAlignment="1" pivotButton="0" quotePrefix="0" xfId="0">
      <alignment vertical="center"/>
    </xf>
    <xf numFmtId="0" fontId="0" fillId="9" borderId="0" applyAlignment="1" pivotButton="0" quotePrefix="0" xfId="0">
      <alignment vertical="center"/>
    </xf>
    <xf numFmtId="0" fontId="0" fillId="3" borderId="1" applyAlignment="1" pivotButton="0" quotePrefix="0" xfId="0">
      <alignment vertical="center" wrapText="1"/>
    </xf>
    <xf numFmtId="0" fontId="0" fillId="10" borderId="1" applyAlignment="1" pivotButton="0" quotePrefix="0" xfId="0">
      <alignment horizontal="center" vertical="center"/>
    </xf>
    <xf numFmtId="0" fontId="3" fillId="10" borderId="0" applyAlignment="1" pivotButton="0" quotePrefix="0" xfId="0">
      <alignment vertical="center"/>
    </xf>
    <xf numFmtId="0" fontId="3" fillId="0" borderId="1" pivotButton="0" quotePrefix="0" xfId="0"/>
    <xf numFmtId="0" fontId="2" fillId="4" borderId="1" applyAlignment="1" pivotButton="0" quotePrefix="0" xfId="0">
      <alignment vertical="center"/>
    </xf>
    <xf numFmtId="0" fontId="4" fillId="9" borderId="1" applyAlignment="1" pivotButton="0" quotePrefix="0" xfId="0">
      <alignment vertical="center"/>
    </xf>
    <xf numFmtId="0" fontId="4" fillId="4" borderId="1" applyAlignment="1" pivotButton="0" quotePrefix="0" xfId="0">
      <alignment vertical="center"/>
    </xf>
    <xf numFmtId="0" fontId="4" fillId="0" borderId="0" pivotButton="0" quotePrefix="0" xfId="0"/>
    <xf numFmtId="0" fontId="5" fillId="9" borderId="1" applyAlignment="1" pivotButton="0" quotePrefix="0" xfId="0">
      <alignment vertical="center"/>
    </xf>
    <xf numFmtId="0" fontId="6" fillId="4" borderId="1" applyAlignment="1" pivotButton="0" quotePrefix="0" xfId="0">
      <alignment vertical="center"/>
    </xf>
    <xf numFmtId="0" fontId="7" fillId="4" borderId="1" applyAlignment="1" pivotButton="0" quotePrefix="0" xfId="0">
      <alignment vertical="center"/>
    </xf>
    <xf numFmtId="0" fontId="7" fillId="0" borderId="0" applyAlignment="1" pivotButton="0" quotePrefix="0" xfId="0">
      <alignment vertical="center"/>
    </xf>
    <xf numFmtId="0" fontId="8" fillId="0" borderId="0" pivotButton="0" quotePrefix="0" xfId="0"/>
    <xf numFmtId="0" fontId="8" fillId="4" borderId="1" applyAlignment="1" pivotButton="0" quotePrefix="0" xfId="0">
      <alignment vertical="center"/>
    </xf>
    <xf numFmtId="0" fontId="0" fillId="3" borderId="1" applyAlignment="1" pivotButton="0" quotePrefix="0" xfId="0">
      <alignment horizontal="center" vertical="center" wrapText="1"/>
    </xf>
    <xf numFmtId="0" fontId="0" fillId="0" borderId="6" pivotButton="0" quotePrefix="0" xfId="0"/>
    <xf numFmtId="0" fontId="0" fillId="0" borderId="3" pivotButton="0" quotePrefix="0" xfId="0"/>
    <xf numFmtId="0" fontId="0" fillId="4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3" borderId="7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8" borderId="1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7" pivotButton="0" quotePrefix="0" xfId="0"/>
    <xf numFmtId="0" fontId="0" fillId="0" borderId="2" applyAlignment="1" pivotButton="0" quotePrefix="0" xfId="0">
      <alignment horizontal="left" vertical="center" wrapText="1"/>
    </xf>
    <xf numFmtId="0" fontId="0" fillId="0" borderId="2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1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0" borderId="0" pivotButton="0" quotePrefix="0" xfId="0"/>
    <xf numFmtId="0" fontId="0" fillId="10" borderId="7" applyAlignment="1" pivotButton="0" quotePrefix="0" xfId="0">
      <alignment horizontal="center" vertical="center" wrapText="1"/>
    </xf>
    <xf numFmtId="0" fontId="9" fillId="0" borderId="0" pivotButton="0" quotePrefix="0" xfId="0"/>
    <xf numFmtId="0" fontId="9" fillId="4" borderId="1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90"/>
  <sheetViews>
    <sheetView topLeftCell="C1" workbookViewId="0">
      <selection activeCell="H2" sqref="H1:J1048576"/>
    </sheetView>
  </sheetViews>
  <sheetFormatPr baseColWidth="8" defaultRowHeight="14"/>
  <cols>
    <col width="17.08203125" customWidth="1" style="13" min="2" max="2"/>
    <col width="13.33203125" customWidth="1" style="82" min="3" max="3"/>
    <col width="10.4140625" customWidth="1" style="82" min="4" max="6"/>
    <col width="10" customWidth="1" style="82" min="7" max="16"/>
    <col hidden="1" width="13" customWidth="1" style="82" min="19" max="20"/>
    <col width="11.08203125" customWidth="1" style="82" min="21" max="22"/>
    <col hidden="1" width="13" customWidth="1" style="82" min="23" max="23"/>
    <col width="8.9140625" customWidth="1" style="29" min="24" max="24"/>
    <col width="10.08203125" customWidth="1" style="29" min="25" max="25"/>
    <col width="11.08203125" customWidth="1" style="82" min="26" max="27"/>
    <col width="11.08203125" customWidth="1" style="27" min="28" max="29"/>
  </cols>
  <sheetData>
    <row r="1" ht="55.25" customHeight="1" s="82">
      <c r="A1" s="71" t="inlineStr">
        <is>
          <t>序号</t>
        </is>
      </c>
      <c r="B1" s="74" t="inlineStr">
        <is>
          <t>时间
（开始变化时间）</t>
        </is>
      </c>
      <c r="C1" s="72" t="inlineStr">
        <is>
          <t>调令
（变化后减变化前水量，100取整）</t>
        </is>
      </c>
      <c r="D1" s="76" t="inlineStr">
        <is>
          <t>当前水位
（开始变化时）</t>
        </is>
      </c>
      <c r="E1" s="62" t="n"/>
      <c r="F1" s="63" t="n"/>
      <c r="G1" s="76" t="inlineStr">
        <is>
          <t>石景山瞬时流量</t>
        </is>
      </c>
      <c r="H1" s="61" t="inlineStr">
        <is>
          <t>流量变化（20min稳定后）
（人工调节）</t>
        </is>
      </c>
      <c r="I1" s="62" t="n"/>
      <c r="J1" s="63" t="n"/>
      <c r="K1" s="61" t="inlineStr">
        <is>
          <t>频率变化（20min稳定后）
（人工调节）</t>
        </is>
      </c>
      <c r="L1" s="62" t="n"/>
      <c r="M1" s="63" t="n"/>
      <c r="N1" s="61" t="inlineStr">
        <is>
          <t>水位变化（20min后）
（人工调节）</t>
        </is>
      </c>
      <c r="O1" s="62" t="n"/>
      <c r="P1" s="63" t="n"/>
      <c r="Q1" s="77" t="inlineStr">
        <is>
          <t>目标水位</t>
        </is>
      </c>
      <c r="R1" s="62" t="n"/>
      <c r="S1" s="63" t="n"/>
      <c r="T1" s="28" t="n"/>
      <c r="U1" s="64" t="inlineStr">
        <is>
          <t>当前水位（6min后）
实测</t>
        </is>
      </c>
      <c r="V1" s="62" t="n"/>
      <c r="W1" s="63" t="n"/>
      <c r="X1" s="69" t="inlineStr">
        <is>
          <t>水位变化（6min）</t>
        </is>
      </c>
      <c r="Y1" s="63" t="n"/>
      <c r="Z1" s="70" t="inlineStr">
        <is>
          <t>水位误差
（6分钟目标水位-当前水位）</t>
        </is>
      </c>
      <c r="AA1" s="68" t="n"/>
      <c r="AB1" s="67" t="inlineStr">
        <is>
          <t>校正后目标水位</t>
        </is>
      </c>
      <c r="AC1" s="68" t="n"/>
      <c r="AD1" s="64" t="inlineStr">
        <is>
          <t>流量
（模型输出值，6分钟分步）</t>
        </is>
      </c>
      <c r="AE1" s="62" t="n"/>
      <c r="AF1" s="63" t="n"/>
      <c r="AG1" s="64" t="inlineStr">
        <is>
          <t>频率
(模型计算）</t>
        </is>
      </c>
      <c r="AH1" s="62" t="n"/>
      <c r="AI1" s="63" t="n"/>
      <c r="AJ1" s="64" t="inlineStr">
        <is>
          <t xml:space="preserve">
（模型计算流量）</t>
        </is>
      </c>
      <c r="AK1" s="62" t="n"/>
      <c r="AL1" s="63" t="n"/>
      <c r="AM1" s="65" t="inlineStr">
        <is>
          <t>玉泉山</t>
        </is>
      </c>
      <c r="AO1" s="71" t="inlineStr">
        <is>
          <t>杏石口</t>
        </is>
      </c>
      <c r="AQ1" s="71" t="inlineStr">
        <is>
          <t>麻峪</t>
        </is>
      </c>
    </row>
    <row r="2" ht="18" customHeight="1" s="82">
      <c r="B2" s="75" t="n"/>
      <c r="C2" s="73" t="n"/>
      <c r="D2" s="3" t="inlineStr">
        <is>
          <t>玉泉山</t>
        </is>
      </c>
      <c r="E2" s="3" t="inlineStr">
        <is>
          <t>杏石口</t>
        </is>
      </c>
      <c r="F2" s="3" t="inlineStr">
        <is>
          <t>麻峪</t>
        </is>
      </c>
      <c r="G2" s="3" t="inlineStr">
        <is>
          <t>石景山</t>
        </is>
      </c>
      <c r="H2" s="4" t="inlineStr">
        <is>
          <t>玉泉山</t>
        </is>
      </c>
      <c r="I2" s="4" t="inlineStr">
        <is>
          <t>杏石口</t>
        </is>
      </c>
      <c r="J2" s="4" t="inlineStr">
        <is>
          <t>麻峪</t>
        </is>
      </c>
      <c r="K2" s="4" t="inlineStr">
        <is>
          <t>玉泉山</t>
        </is>
      </c>
      <c r="L2" s="4" t="inlineStr">
        <is>
          <t>杏石口</t>
        </is>
      </c>
      <c r="M2" s="4" t="inlineStr">
        <is>
          <t>麻峪</t>
        </is>
      </c>
      <c r="N2" s="4" t="inlineStr">
        <is>
          <t>玉泉山</t>
        </is>
      </c>
      <c r="O2" s="4" t="inlineStr">
        <is>
          <t>杏石口</t>
        </is>
      </c>
      <c r="P2" s="4" t="inlineStr">
        <is>
          <t>麻峪</t>
        </is>
      </c>
      <c r="Q2" s="5" t="inlineStr">
        <is>
          <t>麻峪</t>
        </is>
      </c>
      <c r="R2" s="5" t="inlineStr">
        <is>
          <t>杏石口</t>
        </is>
      </c>
      <c r="S2" s="5" t="inlineStr">
        <is>
          <t>玉泉山</t>
        </is>
      </c>
      <c r="T2" s="5" t="n"/>
      <c r="U2" s="5" t="inlineStr">
        <is>
          <t>麻峪</t>
        </is>
      </c>
      <c r="V2" s="5" t="inlineStr">
        <is>
          <t>杏石口</t>
        </is>
      </c>
      <c r="W2" s="5" t="inlineStr">
        <is>
          <t>玉泉山</t>
        </is>
      </c>
      <c r="X2" s="28" t="inlineStr">
        <is>
          <t>麻峪</t>
        </is>
      </c>
      <c r="Y2" s="28" t="inlineStr">
        <is>
          <t>杏石口</t>
        </is>
      </c>
      <c r="Z2" s="5" t="inlineStr">
        <is>
          <t>麻峪</t>
        </is>
      </c>
      <c r="AA2" s="5" t="inlineStr">
        <is>
          <t>杏石口</t>
        </is>
      </c>
      <c r="AB2" s="4" t="inlineStr">
        <is>
          <t>麻峪</t>
        </is>
      </c>
      <c r="AC2" s="4" t="inlineStr">
        <is>
          <t>杏石口</t>
        </is>
      </c>
      <c r="AD2" s="5" t="inlineStr">
        <is>
          <t>玉泉山</t>
        </is>
      </c>
      <c r="AE2" s="5" t="inlineStr">
        <is>
          <t>杏石口</t>
        </is>
      </c>
      <c r="AF2" s="5" t="inlineStr">
        <is>
          <t>麻峪</t>
        </is>
      </c>
      <c r="AG2" s="5" t="inlineStr">
        <is>
          <t>玉泉山</t>
        </is>
      </c>
      <c r="AH2" s="5" t="inlineStr">
        <is>
          <t>杏石口</t>
        </is>
      </c>
      <c r="AI2" s="5" t="inlineStr">
        <is>
          <t>麻峪</t>
        </is>
      </c>
      <c r="AJ2" s="5" t="inlineStr">
        <is>
          <t>玉泉山</t>
        </is>
      </c>
      <c r="AK2" s="5" t="inlineStr">
        <is>
          <t>杏石口</t>
        </is>
      </c>
      <c r="AL2" s="5" t="inlineStr">
        <is>
          <t>麻峪</t>
        </is>
      </c>
      <c r="AM2" s="66" t="inlineStr">
        <is>
          <t>K</t>
        </is>
      </c>
      <c r="AN2" s="66" t="inlineStr">
        <is>
          <t>B</t>
        </is>
      </c>
      <c r="AO2" s="66" t="inlineStr">
        <is>
          <t>K</t>
        </is>
      </c>
      <c r="AP2" s="66" t="inlineStr">
        <is>
          <t>B</t>
        </is>
      </c>
      <c r="AQ2" s="66" t="inlineStr">
        <is>
          <t>K</t>
        </is>
      </c>
      <c r="AR2" s="66" t="inlineStr">
        <is>
          <t>B</t>
        </is>
      </c>
    </row>
    <row r="3">
      <c r="A3" s="2" t="n">
        <v>1</v>
      </c>
      <c r="B3" s="9" t="n">
        <v>45157.00069444445</v>
      </c>
      <c r="C3" s="1" t="n"/>
      <c r="D3" s="3" t="n">
        <v>48.53</v>
      </c>
      <c r="E3" s="3" t="n">
        <v>64.54000000000001</v>
      </c>
      <c r="F3" s="3" t="n">
        <v>94.91</v>
      </c>
      <c r="G3" s="3" t="n">
        <v>3388.091666666667</v>
      </c>
      <c r="H3" s="4" t="n">
        <v>6679.3</v>
      </c>
      <c r="I3" s="4" t="n">
        <v>2894</v>
      </c>
      <c r="J3" s="4" t="n">
        <v>3171.8</v>
      </c>
      <c r="K3" s="4" t="n">
        <v>43.46</v>
      </c>
      <c r="L3" s="4" t="n">
        <v>36.52</v>
      </c>
      <c r="M3" s="4" t="n">
        <v>40.65</v>
      </c>
      <c r="N3" s="4" t="n">
        <v>48.56</v>
      </c>
      <c r="O3" s="4" t="n">
        <v>64.53</v>
      </c>
      <c r="P3" s="4" t="n">
        <v>94.89</v>
      </c>
      <c r="Q3" s="5" t="n">
        <v>94.8</v>
      </c>
      <c r="R3" s="5" t="n">
        <v>64.5</v>
      </c>
      <c r="S3" s="5" t="n"/>
      <c r="T3" s="5" t="n"/>
      <c r="U3" s="5" t="n">
        <v>94.8</v>
      </c>
      <c r="V3" s="5" t="n">
        <v>64.5</v>
      </c>
      <c r="W3" s="5" t="n"/>
      <c r="X3" s="28">
        <f>Q3-F3</f>
        <v/>
      </c>
      <c r="Y3" s="28">
        <f>R3-E3</f>
        <v/>
      </c>
      <c r="Z3" s="5" t="n">
        <v>94.8</v>
      </c>
      <c r="AA3" s="5" t="n">
        <v>64.5</v>
      </c>
      <c r="AB3" s="4" t="n">
        <v>94.8</v>
      </c>
      <c r="AC3" s="4" t="n">
        <v>64.5</v>
      </c>
      <c r="AD3" s="5">
        <f t="array" ref="AD3">AF3+X1G3+X3*750/20+Y3*1800/20</f>
        <v/>
      </c>
      <c r="AE3" s="5">
        <f>J3+Y3*1800/20</f>
        <v/>
      </c>
      <c r="AF3" s="5">
        <f>J3</f>
        <v/>
      </c>
      <c r="AG3" s="5">
        <f>(AD3+1700)/184</f>
        <v/>
      </c>
      <c r="AH3" s="5">
        <f>(AE3+3200)/180</f>
        <v/>
      </c>
      <c r="AI3" s="5">
        <f>(AF3+2122)/131</f>
        <v/>
      </c>
      <c r="AJ3" s="5">
        <f>AL3+X3+AA3*750/20+AB3*1800/20</f>
        <v/>
      </c>
      <c r="AK3" s="5">
        <f>AD3+AB3*1800/20</f>
        <v/>
      </c>
      <c r="AL3" s="5">
        <f>AD3</f>
        <v/>
      </c>
      <c r="AM3" s="66" t="n">
        <v>429.1372549019613</v>
      </c>
      <c r="AN3" s="66" t="n">
        <v>-12360.56039215689</v>
      </c>
      <c r="AO3" s="66" t="n">
        <v>376.1904761904765</v>
      </c>
      <c r="AP3" s="66" t="n">
        <v>-11515.01190476192</v>
      </c>
      <c r="AQ3" s="66" t="n">
        <v>155.1894093686356</v>
      </c>
      <c r="AR3" s="66" t="n">
        <v>-3139.025193482693</v>
      </c>
    </row>
    <row r="4">
      <c r="A4" s="2" t="n">
        <v>2</v>
      </c>
      <c r="B4" s="9" t="n">
        <v>45158.00069444445</v>
      </c>
      <c r="C4" s="1" t="n"/>
      <c r="D4" s="3" t="n">
        <v>48.6</v>
      </c>
      <c r="E4" s="3" t="n">
        <v>64.48</v>
      </c>
      <c r="F4" s="3" t="n">
        <v>94.83</v>
      </c>
      <c r="G4" s="3" t="n">
        <v>3591.904999999999</v>
      </c>
      <c r="H4" s="4" t="n">
        <v>6487.6</v>
      </c>
      <c r="I4" s="4" t="n">
        <v>3024.5</v>
      </c>
      <c r="J4" s="4" t="n">
        <v>3047.27</v>
      </c>
      <c r="K4" s="4" t="n">
        <v>44.09</v>
      </c>
      <c r="L4" s="4" t="n">
        <v>35.78</v>
      </c>
      <c r="M4" s="4" t="n">
        <v>39.76</v>
      </c>
      <c r="N4" s="4" t="n">
        <v>48.6</v>
      </c>
      <c r="O4" s="4" t="n">
        <v>64.45</v>
      </c>
      <c r="P4" s="4" t="n">
        <v>94.84</v>
      </c>
      <c r="Q4" s="5" t="n">
        <v>94.8</v>
      </c>
      <c r="R4" s="5" t="n">
        <v>64.5</v>
      </c>
      <c r="S4" s="5" t="n"/>
      <c r="T4" s="5" t="n"/>
      <c r="U4" s="5" t="n">
        <v>94.8</v>
      </c>
      <c r="V4" s="5" t="n">
        <v>64.5</v>
      </c>
      <c r="W4" s="5" t="n"/>
      <c r="X4" s="28">
        <f>Q4-F4</f>
        <v/>
      </c>
      <c r="Y4" s="28">
        <f>R4-E4</f>
        <v/>
      </c>
      <c r="Z4" s="5" t="n">
        <v>94.8</v>
      </c>
      <c r="AA4" s="5" t="n">
        <v>64.5</v>
      </c>
      <c r="AB4" s="4" t="n">
        <v>94.8</v>
      </c>
      <c r="AC4" s="4" t="n">
        <v>64.5</v>
      </c>
      <c r="AD4" s="5">
        <f>AF4+G4+X4*750/20+Q51800/20</f>
        <v/>
      </c>
      <c r="AE4" s="5">
        <f>J4+Y4*1800/20</f>
        <v/>
      </c>
      <c r="AF4" s="5">
        <f>J4</f>
        <v/>
      </c>
      <c r="AG4" s="5">
        <f>(AD4+1700)/184</f>
        <v/>
      </c>
      <c r="AH4" s="5">
        <f>(AE4+3200)/180</f>
        <v/>
      </c>
      <c r="AI4" s="5">
        <f>(AF4+2122)/131</f>
        <v/>
      </c>
      <c r="AJ4" s="5">
        <f>AL4+X4+AA4*750/20+AB4*1800/20</f>
        <v/>
      </c>
      <c r="AK4" s="5">
        <f>AD4+AB4*1800/20</f>
        <v/>
      </c>
      <c r="AL4" s="5">
        <f>AD4</f>
        <v/>
      </c>
      <c r="AM4" s="66" t="n">
        <v>184</v>
      </c>
      <c r="AN4" s="22" t="n">
        <v>-1700</v>
      </c>
      <c r="AO4" s="22" t="n">
        <v>173</v>
      </c>
      <c r="AP4" s="22" t="n">
        <v>-2305</v>
      </c>
      <c r="AQ4" s="22" t="n">
        <v>132</v>
      </c>
      <c r="AR4" s="22" t="n">
        <v>-2122</v>
      </c>
    </row>
    <row r="5">
      <c r="A5" s="2" t="n">
        <v>3</v>
      </c>
      <c r="B5" s="10" t="inlineStr">
        <is>
          <t>2023-08-19 06:52</t>
        </is>
      </c>
      <c r="C5" s="1" t="n"/>
      <c r="D5" s="3" t="n">
        <v>48.57</v>
      </c>
      <c r="E5" s="3" t="n">
        <v>64.41</v>
      </c>
      <c r="F5" s="3" t="n">
        <v>94.84999999999999</v>
      </c>
      <c r="G5" s="3" t="n">
        <v>3624.818333333333</v>
      </c>
      <c r="H5" s="4" t="n">
        <v>6785.6</v>
      </c>
      <c r="I5" s="4" t="n">
        <v>2996.5</v>
      </c>
      <c r="J5" s="4" t="n">
        <v>3223.03</v>
      </c>
      <c r="K5" s="4" t="n">
        <v>44.16</v>
      </c>
      <c r="L5" s="4" t="n">
        <v>36.49</v>
      </c>
      <c r="M5" s="4" t="n">
        <v>41.13</v>
      </c>
      <c r="N5" s="4" t="n">
        <v>48.55</v>
      </c>
      <c r="O5" s="4" t="n">
        <v>64.40000000000001</v>
      </c>
      <c r="P5" s="4" t="n">
        <v>94.84999999999999</v>
      </c>
      <c r="Q5" s="5" t="n">
        <v>94.8</v>
      </c>
      <c r="R5" s="5" t="n">
        <v>64.5</v>
      </c>
      <c r="S5" s="5" t="n"/>
      <c r="T5" s="5" t="n"/>
      <c r="U5" s="5" t="n">
        <v>94.8</v>
      </c>
      <c r="V5" s="5" t="n">
        <v>64.5</v>
      </c>
      <c r="W5" s="5" t="n"/>
      <c r="X5" s="28">
        <f>Q5-F5</f>
        <v/>
      </c>
      <c r="Y5" s="28">
        <f>R5-E5</f>
        <v/>
      </c>
      <c r="Z5" s="5" t="n">
        <v>94.8</v>
      </c>
      <c r="AA5" s="5" t="n">
        <v>64.5</v>
      </c>
      <c r="AB5" s="4" t="n">
        <v>94.8</v>
      </c>
      <c r="AC5" s="4" t="n">
        <v>64.5</v>
      </c>
      <c r="AD5" s="5">
        <f>AF5+G5+X5*750/20+Y5*1800/20</f>
        <v/>
      </c>
      <c r="AE5" s="5">
        <f>J5+Y5*1800/20</f>
        <v/>
      </c>
      <c r="AF5" s="5">
        <f>J5</f>
        <v/>
      </c>
      <c r="AG5" s="5">
        <f>(AD5+1700)/184</f>
        <v/>
      </c>
      <c r="AH5" s="5">
        <f>(AE5+3200)/180</f>
        <v/>
      </c>
      <c r="AI5" s="5">
        <f>(AF5+2122)/131</f>
        <v/>
      </c>
      <c r="AJ5" s="5">
        <f>AL5+X5+AA5*750/20+AB5*1800/20</f>
        <v/>
      </c>
      <c r="AK5" s="5">
        <f>AD5+AB5*1800/20</f>
        <v/>
      </c>
      <c r="AL5" s="5">
        <f>AD5</f>
        <v/>
      </c>
      <c r="AO5" s="66" t="n">
        <v>180</v>
      </c>
      <c r="AP5" s="66" t="n">
        <v>3200</v>
      </c>
    </row>
    <row r="6">
      <c r="A6" s="2" t="n">
        <v>4</v>
      </c>
      <c r="B6" s="10" t="inlineStr">
        <is>
          <t>2023-08-19 09:08</t>
        </is>
      </c>
      <c r="C6" s="1" t="n"/>
      <c r="D6" s="3" t="n">
        <v>48.59</v>
      </c>
      <c r="E6" s="3" t="n">
        <v>64.61</v>
      </c>
      <c r="F6" s="3" t="n">
        <v>94.87</v>
      </c>
      <c r="G6" s="3" t="n">
        <v>3426.66</v>
      </c>
      <c r="H6" s="14" t="n">
        <v>6771.9</v>
      </c>
      <c r="I6" s="4" t="n">
        <v>3379</v>
      </c>
      <c r="J6" s="4" t="n">
        <v>3325.04</v>
      </c>
      <c r="K6" s="14" t="n">
        <v>46.27</v>
      </c>
      <c r="L6" s="4" t="n">
        <v>36.7</v>
      </c>
      <c r="M6" s="4" t="n">
        <v>41.98</v>
      </c>
      <c r="N6" s="4" t="n">
        <v>48.6</v>
      </c>
      <c r="O6" s="4" t="n">
        <v>64.59</v>
      </c>
      <c r="P6" s="4" t="n">
        <v>94.94</v>
      </c>
      <c r="Q6" s="5" t="n">
        <v>94.8</v>
      </c>
      <c r="R6" s="5" t="n">
        <v>64.5</v>
      </c>
      <c r="S6" s="5" t="n"/>
      <c r="T6" s="5" t="n"/>
      <c r="U6" s="5" t="n">
        <v>94.8</v>
      </c>
      <c r="V6" s="5" t="n">
        <v>64.5</v>
      </c>
      <c r="W6" s="5" t="n"/>
      <c r="X6" s="28">
        <f>Q6-F6</f>
        <v/>
      </c>
      <c r="Y6" s="28">
        <f>R6-E6</f>
        <v/>
      </c>
      <c r="Z6" s="5" t="n">
        <v>94.8</v>
      </c>
      <c r="AA6" s="5" t="n">
        <v>64.5</v>
      </c>
      <c r="AB6" s="4" t="n">
        <v>94.8</v>
      </c>
      <c r="AC6" s="4" t="n">
        <v>64.5</v>
      </c>
      <c r="AD6" s="5">
        <f>AF6+G6+X6*750/20+Y6*1800/20</f>
        <v/>
      </c>
      <c r="AE6" s="5">
        <f>J6+Y6*1800/20</f>
        <v/>
      </c>
      <c r="AF6" s="5">
        <f>J6</f>
        <v/>
      </c>
      <c r="AG6" s="5">
        <f>(AD6+1700)/184</f>
        <v/>
      </c>
      <c r="AH6" s="5">
        <f>(AE6+3200)/180</f>
        <v/>
      </c>
      <c r="AI6" s="5">
        <f>(AF6+2122)/131</f>
        <v/>
      </c>
      <c r="AJ6" s="5">
        <f>AL6+X6+AA6*750/20+AB6*1800/20</f>
        <v/>
      </c>
      <c r="AK6" s="5">
        <f>AD6+AB6*1800/20</f>
        <v/>
      </c>
      <c r="AL6" s="5">
        <f>AD6</f>
        <v/>
      </c>
      <c r="AM6" s="18">
        <f>(H6-H34)/(K6-K34)</f>
        <v/>
      </c>
      <c r="AN6" s="18">
        <f>H34-AM6*K34</f>
        <v/>
      </c>
    </row>
    <row r="7">
      <c r="A7" s="2" t="n">
        <v>5</v>
      </c>
      <c r="B7" s="10" t="inlineStr">
        <is>
          <t>2023-08-19 10:10</t>
        </is>
      </c>
      <c r="C7" s="1" t="n"/>
      <c r="D7" s="3" t="n">
        <v>48.62</v>
      </c>
      <c r="E7" s="3" t="n">
        <v>64.59999999999999</v>
      </c>
      <c r="F7" s="3" t="n">
        <v>94.95</v>
      </c>
      <c r="G7" s="3" t="n">
        <v>3289.015</v>
      </c>
      <c r="H7" s="4" t="n">
        <v>6617.9</v>
      </c>
      <c r="I7" s="4" t="n">
        <v>3273.5</v>
      </c>
      <c r="J7" s="14" t="n">
        <v>3451</v>
      </c>
      <c r="K7" s="4" t="n">
        <v>45.57</v>
      </c>
      <c r="L7" s="4" t="n">
        <v>36.41</v>
      </c>
      <c r="M7" s="14" t="n">
        <v>42.7</v>
      </c>
      <c r="N7" s="4" t="n">
        <v>48.65</v>
      </c>
      <c r="O7" s="4" t="n">
        <v>64.59</v>
      </c>
      <c r="P7" s="4" t="n">
        <v>94.95</v>
      </c>
      <c r="Q7" s="5" t="n">
        <v>94.8</v>
      </c>
      <c r="R7" s="5" t="n">
        <v>64.5</v>
      </c>
      <c r="S7" s="5" t="n"/>
      <c r="T7" s="5" t="n"/>
      <c r="U7" s="5" t="n">
        <v>94.8</v>
      </c>
      <c r="V7" s="5" t="n">
        <v>64.5</v>
      </c>
      <c r="W7" s="5" t="n"/>
      <c r="X7" s="28">
        <f>Q7-F7</f>
        <v/>
      </c>
      <c r="Y7" s="28">
        <f>R7-E7</f>
        <v/>
      </c>
      <c r="Z7" s="5" t="n">
        <v>94.8</v>
      </c>
      <c r="AA7" s="5" t="n">
        <v>64.5</v>
      </c>
      <c r="AB7" s="4" t="n">
        <v>94.8</v>
      </c>
      <c r="AC7" s="4" t="n">
        <v>64.5</v>
      </c>
      <c r="AD7" s="5">
        <f>AF7+G7+X7*750/20+Y7*1800/20</f>
        <v/>
      </c>
      <c r="AE7" s="5">
        <f>J7+Y7*1800/20</f>
        <v/>
      </c>
      <c r="AF7" s="5">
        <f>J7</f>
        <v/>
      </c>
      <c r="AG7" s="5">
        <f>(AD7+1700)/184</f>
        <v/>
      </c>
      <c r="AH7" s="5">
        <f>(AE7+3200)/180</f>
        <v/>
      </c>
      <c r="AI7" s="5">
        <f>(AF7+2122)/131</f>
        <v/>
      </c>
      <c r="AJ7" s="5">
        <f>AL7+X7+AA7*750/20+AB7*1800/20</f>
        <v/>
      </c>
      <c r="AK7" s="5">
        <f>AD7+AB7*1800/20</f>
        <v/>
      </c>
      <c r="AL7" s="5">
        <f>AD7</f>
        <v/>
      </c>
      <c r="AM7" s="20">
        <f>(H7-H35)/(K7-K35)</f>
        <v/>
      </c>
      <c r="AN7" s="20">
        <f>H35-AM7*K35</f>
        <v/>
      </c>
      <c r="AQ7" s="15">
        <f>(J7-J44)/(M7-M44)</f>
        <v/>
      </c>
      <c r="AR7" s="15">
        <f>J44-AQ7*M44</f>
        <v/>
      </c>
    </row>
    <row r="8">
      <c r="A8" s="2" t="n">
        <v>6</v>
      </c>
      <c r="B8" s="10" t="inlineStr">
        <is>
          <t>2023-08-19 23:08</t>
        </is>
      </c>
      <c r="C8" s="1" t="n"/>
      <c r="D8" s="3" t="n">
        <v>48.89</v>
      </c>
      <c r="E8" s="3" t="n">
        <v>64.44</v>
      </c>
      <c r="F8" s="3" t="n">
        <v>94.92</v>
      </c>
      <c r="G8" s="3" t="n">
        <v>2870.166666666667</v>
      </c>
      <c r="H8" s="4" t="n">
        <v>6507.8</v>
      </c>
      <c r="I8" s="4" t="n">
        <v>3237</v>
      </c>
      <c r="J8" s="4" t="n">
        <v>3180.53</v>
      </c>
      <c r="K8" s="4" t="n">
        <v>44.76</v>
      </c>
      <c r="L8" s="4" t="n">
        <v>36.02</v>
      </c>
      <c r="M8" s="4" t="n">
        <v>40.7</v>
      </c>
      <c r="N8" s="4" t="n">
        <v>48.92</v>
      </c>
      <c r="O8" s="4" t="n">
        <v>64.5</v>
      </c>
      <c r="P8" s="4" t="n">
        <v>94.92</v>
      </c>
      <c r="Q8" s="5" t="n">
        <v>94.8</v>
      </c>
      <c r="R8" s="5" t="n">
        <v>64.5</v>
      </c>
      <c r="S8" s="5" t="n"/>
      <c r="T8" s="5" t="n"/>
      <c r="U8" s="5" t="n">
        <v>94.8</v>
      </c>
      <c r="V8" s="5" t="n">
        <v>64.5</v>
      </c>
      <c r="W8" s="5" t="n"/>
      <c r="X8" s="28">
        <f>Q8-F8</f>
        <v/>
      </c>
      <c r="Y8" s="28">
        <f>R8-E8</f>
        <v/>
      </c>
      <c r="Z8" s="5" t="n">
        <v>94.8</v>
      </c>
      <c r="AA8" s="5" t="n">
        <v>64.5</v>
      </c>
      <c r="AB8" s="4" t="n">
        <v>94.8</v>
      </c>
      <c r="AC8" s="4" t="n">
        <v>64.5</v>
      </c>
      <c r="AD8" s="5">
        <f>AF8+G8+X8*750/20+Y8*1800/20</f>
        <v/>
      </c>
      <c r="AE8" s="5">
        <f>J8+Y8*1800/20</f>
        <v/>
      </c>
      <c r="AF8" s="5">
        <f>J8</f>
        <v/>
      </c>
      <c r="AG8" s="5">
        <f>(AD8+1700)/184</f>
        <v/>
      </c>
      <c r="AH8" s="5">
        <f>(AE8+3200)/180</f>
        <v/>
      </c>
      <c r="AI8" s="5">
        <f>(AF8+2122)/131</f>
        <v/>
      </c>
      <c r="AJ8" s="5">
        <f>AL8+X8+AA8*750/20+AB8*1800/20</f>
        <v/>
      </c>
      <c r="AK8" s="5">
        <f>AD8+AB8*1800/20</f>
        <v/>
      </c>
      <c r="AL8" s="5">
        <f>AD8</f>
        <v/>
      </c>
      <c r="AM8" s="16">
        <f>(H8-H36)/(K8-K36)</f>
        <v/>
      </c>
      <c r="AN8" s="16">
        <f>H36-AM8*K36</f>
        <v/>
      </c>
      <c r="AQ8" s="17">
        <f>(J8-J45)/(M8-M45)</f>
        <v/>
      </c>
      <c r="AR8" s="17">
        <f>J45-AQ8*M45</f>
        <v/>
      </c>
    </row>
    <row r="9">
      <c r="A9" s="2" t="n">
        <v>7</v>
      </c>
      <c r="B9" s="11" t="inlineStr">
        <is>
          <t>2023-08-19 23:56</t>
        </is>
      </c>
      <c r="D9" s="3" t="n">
        <v>48.94</v>
      </c>
      <c r="E9" s="3" t="n">
        <v>64.52</v>
      </c>
      <c r="F9" s="3" t="n">
        <v>94.92</v>
      </c>
      <c r="G9" s="3" t="n">
        <v>2705.258333333333</v>
      </c>
      <c r="H9" s="4" t="n">
        <v>5675.3</v>
      </c>
      <c r="I9" s="4" t="n">
        <v>3124.75</v>
      </c>
      <c r="J9" s="4" t="n">
        <v>3070.08</v>
      </c>
      <c r="K9" s="4" t="n">
        <v>44.49</v>
      </c>
      <c r="L9" s="4" t="n">
        <v>34.01</v>
      </c>
      <c r="M9" s="4" t="n">
        <v>39.95</v>
      </c>
      <c r="N9" s="4" t="n">
        <v>48.93</v>
      </c>
      <c r="O9" s="4" t="n">
        <v>64.5</v>
      </c>
      <c r="P9" s="4" t="n">
        <v>94.94</v>
      </c>
      <c r="Q9" s="5" t="n">
        <v>94.8</v>
      </c>
      <c r="R9" s="5" t="n">
        <v>64.5</v>
      </c>
      <c r="S9" s="5" t="n"/>
      <c r="T9" s="5" t="n"/>
      <c r="U9" s="5" t="n">
        <v>94.8</v>
      </c>
      <c r="V9" s="5" t="n">
        <v>64.5</v>
      </c>
      <c r="W9" s="5" t="n"/>
      <c r="X9" s="28">
        <f>Q9-F9</f>
        <v/>
      </c>
      <c r="Y9" s="28">
        <f>R9-E9</f>
        <v/>
      </c>
      <c r="Z9" s="5" t="n">
        <v>94.8</v>
      </c>
      <c r="AA9" s="5" t="n">
        <v>64.5</v>
      </c>
      <c r="AB9" s="4" t="n">
        <v>94.8</v>
      </c>
      <c r="AC9" s="4" t="n">
        <v>64.5</v>
      </c>
      <c r="AD9" s="5">
        <f>AF9+G9+X9*750/20+Y9*1800/20</f>
        <v/>
      </c>
      <c r="AE9" s="5">
        <f>J9+Y9*1800/20</f>
        <v/>
      </c>
      <c r="AF9" s="5">
        <f>J9</f>
        <v/>
      </c>
      <c r="AG9" s="5">
        <f>(AD9+1700)/184</f>
        <v/>
      </c>
      <c r="AH9" s="5">
        <f>(AE9+3200)/180</f>
        <v/>
      </c>
      <c r="AI9" s="5">
        <f>(AF9+2122)/131</f>
        <v/>
      </c>
      <c r="AJ9" s="5">
        <f>AL9+X9+AA9*750/20+AB9*1800/20</f>
        <v/>
      </c>
      <c r="AK9" s="5">
        <f>AD9+AB9*1800/20</f>
        <v/>
      </c>
      <c r="AL9" s="5">
        <f>AD9</f>
        <v/>
      </c>
      <c r="AM9" s="16">
        <f>(H9-H37)/(K9-K37)</f>
        <v/>
      </c>
      <c r="AN9" s="16">
        <f>H37-AM9*K37</f>
        <v/>
      </c>
      <c r="AQ9" s="16">
        <f>(J9-J46)/(M9-M46)</f>
        <v/>
      </c>
      <c r="AR9" s="16">
        <f>J46-AQ9*M46</f>
        <v/>
      </c>
    </row>
    <row r="10">
      <c r="A10" s="2" t="n">
        <v>8</v>
      </c>
      <c r="B10" s="10" t="inlineStr">
        <is>
          <t>2023-08-20 06:55</t>
        </is>
      </c>
      <c r="C10" s="1" t="n"/>
      <c r="D10" s="3" t="n">
        <v>48.91</v>
      </c>
      <c r="E10" s="3" t="n">
        <v>64.45999999999999</v>
      </c>
      <c r="F10" s="3" t="n">
        <v>94.90000000000001</v>
      </c>
      <c r="G10" s="3" t="n">
        <v>3202.426666666667</v>
      </c>
      <c r="H10" s="4" t="n">
        <v>6227.6</v>
      </c>
      <c r="I10" s="4" t="n">
        <v>3221</v>
      </c>
      <c r="J10" s="4" t="n">
        <v>3240.48</v>
      </c>
      <c r="K10" s="4" t="n">
        <v>45.23</v>
      </c>
      <c r="L10" s="4" t="n">
        <v>35.01</v>
      </c>
      <c r="M10" s="4" t="n">
        <v>41.37</v>
      </c>
      <c r="N10" s="4" t="n">
        <v>48.88</v>
      </c>
      <c r="O10" s="4" t="n">
        <v>64.45999999999999</v>
      </c>
      <c r="P10" s="4" t="n">
        <v>94.90000000000001</v>
      </c>
      <c r="Q10" s="5" t="n">
        <v>94.8</v>
      </c>
      <c r="R10" s="5" t="n">
        <v>64.5</v>
      </c>
      <c r="S10" s="5" t="n"/>
      <c r="T10" s="5" t="n"/>
      <c r="U10" s="5" t="n">
        <v>94.8</v>
      </c>
      <c r="V10" s="5" t="n">
        <v>64.5</v>
      </c>
      <c r="W10" s="5" t="n"/>
      <c r="X10" s="28">
        <f>Q10-F10</f>
        <v/>
      </c>
      <c r="Y10" s="28">
        <f>R10-E10</f>
        <v/>
      </c>
      <c r="Z10" s="5" t="n">
        <v>94.8</v>
      </c>
      <c r="AA10" s="5" t="n">
        <v>64.5</v>
      </c>
      <c r="AB10" s="4" t="n">
        <v>94.8</v>
      </c>
      <c r="AC10" s="4" t="n">
        <v>64.5</v>
      </c>
      <c r="AD10" s="5">
        <f>AF10+G10+X10*750/20+Y10*1800/20</f>
        <v/>
      </c>
      <c r="AE10" s="5">
        <f>J10+Y10*1800/20</f>
        <v/>
      </c>
      <c r="AF10" s="5">
        <f>J10</f>
        <v/>
      </c>
      <c r="AG10" s="5">
        <f>(AD10+1700)/184</f>
        <v/>
      </c>
      <c r="AH10" s="5">
        <f>(AE10+3200)/180</f>
        <v/>
      </c>
      <c r="AI10" s="5">
        <f>(AF10+2122)/131</f>
        <v/>
      </c>
      <c r="AJ10" s="5">
        <f>AL10+X10+AA10*750/20+AB10*1800/20</f>
        <v/>
      </c>
      <c r="AK10" s="5">
        <f>AD10+AB10*1800/20</f>
        <v/>
      </c>
      <c r="AL10" s="5">
        <f>AD10</f>
        <v/>
      </c>
      <c r="AM10" s="16">
        <f>(H10-H38)/(K10-K38)</f>
        <v/>
      </c>
      <c r="AN10" s="16">
        <f>H38-AM10*K38</f>
        <v/>
      </c>
      <c r="AQ10" s="16">
        <f>(J10-J47)/(M10-M47)</f>
        <v/>
      </c>
      <c r="AR10" s="16">
        <f>J47-AQ10*M47</f>
        <v/>
      </c>
    </row>
    <row r="11">
      <c r="A11" s="2" t="n">
        <v>9</v>
      </c>
      <c r="B11" s="10" t="inlineStr">
        <is>
          <t>2023-08-20 08:48</t>
        </is>
      </c>
      <c r="C11" s="1" t="n"/>
      <c r="D11" s="3" t="n">
        <v>48.89</v>
      </c>
      <c r="E11" s="3" t="n">
        <v>64.58</v>
      </c>
      <c r="F11" s="3" t="n">
        <v>94.91</v>
      </c>
      <c r="G11" s="3" t="n">
        <v>3226.141666666666</v>
      </c>
      <c r="H11" s="4" t="n">
        <v>6633.6</v>
      </c>
      <c r="I11" s="4" t="n">
        <v>3319</v>
      </c>
      <c r="J11" s="4" t="n">
        <v>3355.99</v>
      </c>
      <c r="K11" s="4" t="n">
        <v>45.74</v>
      </c>
      <c r="L11" s="4" t="n">
        <v>36.21</v>
      </c>
      <c r="M11" s="4" t="n">
        <v>42.06</v>
      </c>
      <c r="N11" s="4" t="n">
        <v>48.88</v>
      </c>
      <c r="O11" s="4" t="n">
        <v>64.58</v>
      </c>
      <c r="P11" s="4" t="n">
        <v>94.92</v>
      </c>
      <c r="Q11" s="5" t="n">
        <v>94.8</v>
      </c>
      <c r="R11" s="5" t="n">
        <v>64.5</v>
      </c>
      <c r="S11" s="5" t="n"/>
      <c r="T11" s="5" t="n"/>
      <c r="U11" s="5" t="n">
        <v>94.8</v>
      </c>
      <c r="V11" s="5" t="n">
        <v>64.5</v>
      </c>
      <c r="W11" s="5" t="n"/>
      <c r="X11" s="28">
        <f>Q11-F11</f>
        <v/>
      </c>
      <c r="Y11" s="28">
        <f>R11-E11</f>
        <v/>
      </c>
      <c r="Z11" s="5" t="n">
        <v>94.8</v>
      </c>
      <c r="AA11" s="5" t="n">
        <v>64.5</v>
      </c>
      <c r="AB11" s="4" t="n">
        <v>94.8</v>
      </c>
      <c r="AC11" s="4" t="n">
        <v>64.5</v>
      </c>
      <c r="AD11" s="5">
        <f>AF11+G11+X11*750/20+Y11*1800/20</f>
        <v/>
      </c>
      <c r="AE11" s="5">
        <f>J11+Y11*1800/20</f>
        <v/>
      </c>
      <c r="AF11" s="5">
        <f>J11</f>
        <v/>
      </c>
      <c r="AG11" s="5">
        <f>(AD11+1700)/184</f>
        <v/>
      </c>
      <c r="AH11" s="5">
        <f>(AE11+3200)/180</f>
        <v/>
      </c>
      <c r="AI11" s="5">
        <f>(AF11+2122)/131</f>
        <v/>
      </c>
      <c r="AJ11" s="5">
        <f>AL11+X11+AA11*750/20+AB11*1800/20</f>
        <v/>
      </c>
      <c r="AK11" s="5">
        <f>AD11+AB11*1800/20</f>
        <v/>
      </c>
      <c r="AL11" s="5">
        <f>AD11</f>
        <v/>
      </c>
      <c r="AM11" s="16">
        <f>(H11-H39)/(K11-K39)</f>
        <v/>
      </c>
      <c r="AN11" s="16">
        <f>H39-AM11*K39</f>
        <v/>
      </c>
      <c r="AQ11" s="16">
        <f>(J11-J48)/(M11-M48)</f>
        <v/>
      </c>
      <c r="AR11" s="16">
        <f>J48-AQ11*M48</f>
        <v/>
      </c>
    </row>
    <row r="12" customFormat="1" s="26">
      <c r="A12" s="23" t="n"/>
      <c r="B12" s="24" t="inlineStr">
        <is>
          <t>行号（开始）</t>
        </is>
      </c>
      <c r="C12" s="25" t="inlineStr">
        <is>
          <t>减200</t>
        </is>
      </c>
      <c r="D12" s="25" t="n"/>
      <c r="E12" s="25" t="n">
        <v>64.58</v>
      </c>
      <c r="F12" s="25" t="n">
        <v>94.91</v>
      </c>
      <c r="G12" s="25" t="n">
        <v>3226.141666666666</v>
      </c>
      <c r="H12" s="25" t="n"/>
      <c r="I12" s="25" t="n"/>
      <c r="J12" s="25" t="n"/>
      <c r="K12" s="25" t="n"/>
      <c r="L12" s="25" t="n"/>
      <c r="M12" s="25" t="n"/>
      <c r="N12" s="25" t="n"/>
      <c r="O12" s="25" t="n"/>
      <c r="P12" s="25" t="n"/>
      <c r="Q12" s="25" t="n"/>
      <c r="R12" s="25" t="n"/>
      <c r="S12" s="25" t="n"/>
      <c r="T12" s="25" t="n"/>
      <c r="U12" s="25" t="n"/>
      <c r="V12" s="25" t="n"/>
      <c r="W12" s="25" t="n"/>
      <c r="X12" s="28" t="n"/>
      <c r="Y12" s="28" t="n"/>
      <c r="Z12" s="25" t="n"/>
      <c r="AA12" s="25" t="n"/>
      <c r="AB12" s="4" t="n"/>
      <c r="AC12" s="4" t="n"/>
      <c r="AD12" s="25" t="n"/>
      <c r="AE12" s="25" t="n"/>
      <c r="AF12" s="25" t="n"/>
      <c r="AG12" s="25" t="n"/>
      <c r="AH12" s="25" t="n"/>
      <c r="AI12" s="25" t="n"/>
      <c r="AJ12" s="25" t="n"/>
      <c r="AK12" s="25" t="n"/>
      <c r="AL12" s="25" t="n"/>
    </row>
    <row r="13">
      <c r="A13" s="2" t="n"/>
      <c r="B13" s="10" t="n"/>
      <c r="C13" s="1" t="n"/>
      <c r="D13" s="3" t="n"/>
      <c r="E13" s="3" t="n"/>
      <c r="F13" s="3" t="n"/>
      <c r="G13" s="3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5" t="n">
        <v>94.88</v>
      </c>
      <c r="R13" s="5" t="n">
        <v>64.55</v>
      </c>
      <c r="S13" s="5" t="n"/>
      <c r="T13" s="5" t="n"/>
      <c r="U13" s="5" t="n">
        <v>94.8</v>
      </c>
      <c r="V13" s="5" t="n">
        <v>64.5</v>
      </c>
      <c r="W13" s="5" t="n"/>
      <c r="X13" s="28" t="n">
        <v>-0.03000000000000114</v>
      </c>
      <c r="Y13" s="28">
        <f>R13-E12</f>
        <v/>
      </c>
      <c r="Z13" s="5" t="n">
        <v>94.8</v>
      </c>
      <c r="AA13" s="5" t="n">
        <v>64.5</v>
      </c>
      <c r="AB13" s="4" t="n">
        <v>94.8</v>
      </c>
      <c r="AC13" s="4" t="n">
        <v>64.5</v>
      </c>
      <c r="AD13" s="5" t="n">
        <v>6570.80666666667</v>
      </c>
      <c r="AE13" s="5" t="n">
        <v>3348.79</v>
      </c>
      <c r="AF13" s="5" t="n">
        <v>3355.99</v>
      </c>
      <c r="AG13" s="5" t="n">
        <v>44.95003623188406</v>
      </c>
      <c r="AH13" s="5" t="n">
        <v>36.38216666666666</v>
      </c>
      <c r="AI13" s="5" t="n">
        <v>41.81671755725191</v>
      </c>
      <c r="AJ13" s="5" t="n">
        <v>6570.806666666666</v>
      </c>
      <c r="AK13" s="5" t="n">
        <v>3348.79</v>
      </c>
      <c r="AL13" s="5" t="n">
        <v>3355.99</v>
      </c>
      <c r="AM13" s="16" t="n"/>
      <c r="AN13" s="16" t="n"/>
      <c r="AQ13" s="16" t="n"/>
      <c r="AR13" s="16" t="n"/>
    </row>
    <row r="14">
      <c r="A14" s="2" t="n"/>
      <c r="B14" s="10" t="n"/>
      <c r="C14" s="1" t="n"/>
      <c r="D14" s="3" t="n"/>
      <c r="E14" s="3" t="n"/>
      <c r="F14" s="3" t="n"/>
      <c r="G14" s="3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5" t="n"/>
      <c r="R14" s="5" t="n"/>
      <c r="S14" s="5" t="n"/>
      <c r="T14" s="5" t="n"/>
      <c r="U14" s="5" t="n"/>
      <c r="V14" s="5" t="n"/>
      <c r="W14" s="5" t="n"/>
      <c r="X14" s="28" t="n"/>
      <c r="Y14" s="28" t="n">
        <v>-0.03000000000000114</v>
      </c>
      <c r="Z14" s="5" t="n"/>
      <c r="AA14" s="5" t="n"/>
      <c r="AB14" s="4" t="n"/>
      <c r="AC14" s="4" t="n"/>
      <c r="AD14" s="5" t="n"/>
      <c r="AE14" s="5" t="n"/>
      <c r="AF14" s="5" t="n"/>
      <c r="AG14" s="5" t="n"/>
      <c r="AH14" s="5" t="n"/>
      <c r="AI14" s="5" t="n"/>
      <c r="AJ14" s="5" t="n"/>
      <c r="AK14" s="5" t="n"/>
      <c r="AL14" s="5" t="n"/>
      <c r="AM14" s="16" t="n"/>
      <c r="AN14" s="16" t="n"/>
      <c r="AQ14" s="16" t="n"/>
      <c r="AR14" s="16" t="n"/>
    </row>
    <row r="15">
      <c r="A15" s="2" t="n"/>
      <c r="B15" s="10" t="n"/>
      <c r="C15" s="1" t="n"/>
      <c r="D15" s="3" t="n"/>
      <c r="E15" s="3" t="n"/>
      <c r="F15" s="3" t="n"/>
      <c r="G15" s="3" t="n"/>
      <c r="H15" s="4" t="n"/>
      <c r="I15" s="14" t="n"/>
      <c r="J15" s="4" t="n"/>
      <c r="K15" s="4" t="n"/>
      <c r="L15" s="14" t="n"/>
      <c r="M15" s="4" t="n"/>
      <c r="N15" s="4" t="n"/>
      <c r="O15" s="4" t="n"/>
      <c r="P15" s="4" t="n"/>
      <c r="Q15" s="5" t="n"/>
      <c r="R15" s="5" t="n"/>
      <c r="S15" s="5" t="n"/>
      <c r="T15" s="5" t="n"/>
      <c r="U15" s="5" t="n"/>
      <c r="V15" s="5" t="n"/>
      <c r="W15" s="5" t="n"/>
      <c r="X15" s="28" t="n"/>
      <c r="Y15" s="28" t="n">
        <v>-0.03000000000000114</v>
      </c>
      <c r="Z15" s="5" t="n"/>
      <c r="AA15" s="5" t="n"/>
      <c r="AB15" s="4" t="n"/>
      <c r="AC15" s="4" t="n"/>
      <c r="AD15" s="5" t="n"/>
      <c r="AE15" s="5" t="n"/>
      <c r="AF15" s="5" t="n"/>
      <c r="AG15" s="5" t="n"/>
      <c r="AH15" s="5" t="n"/>
      <c r="AI15" s="5" t="n"/>
      <c r="AJ15" s="5" t="n"/>
      <c r="AK15" s="5" t="n"/>
      <c r="AL15" s="5" t="n"/>
      <c r="AM15" s="16" t="n"/>
      <c r="AN15" s="16" t="n"/>
      <c r="AQ15" s="16" t="n"/>
      <c r="AR15" s="16" t="n"/>
    </row>
    <row r="16">
      <c r="A16" s="2" t="n"/>
      <c r="B16" s="10" t="n"/>
      <c r="C16" s="1" t="n"/>
      <c r="D16" s="3" t="n"/>
      <c r="E16" s="3" t="n"/>
      <c r="F16" s="3" t="n"/>
      <c r="G16" s="3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5" t="n"/>
      <c r="R16" s="5" t="n"/>
      <c r="S16" s="5" t="n"/>
      <c r="T16" s="5" t="n"/>
      <c r="U16" s="5" t="n"/>
      <c r="V16" s="5" t="n"/>
      <c r="W16" s="5" t="n"/>
      <c r="X16" s="28" t="n"/>
      <c r="Y16" s="28" t="n"/>
      <c r="Z16" s="5" t="n"/>
      <c r="AA16" s="5" t="n"/>
      <c r="AB16" s="4" t="n"/>
      <c r="AC16" s="4" t="n"/>
      <c r="AD16" s="5" t="n"/>
      <c r="AE16" s="5" t="n"/>
      <c r="AF16" s="5" t="n"/>
      <c r="AG16" s="5" t="n"/>
      <c r="AH16" s="5" t="n"/>
      <c r="AI16" s="5" t="n"/>
      <c r="AJ16" s="5" t="n"/>
      <c r="AK16" s="5" t="n"/>
      <c r="AL16" s="5" t="n"/>
      <c r="AM16" s="16" t="n"/>
      <c r="AN16" s="16" t="n"/>
      <c r="AQ16" s="20" t="n"/>
      <c r="AR16" s="20" t="n"/>
    </row>
    <row r="17">
      <c r="A17" s="2" t="n"/>
      <c r="B17" s="10" t="n"/>
      <c r="C17" s="1" t="n"/>
      <c r="D17" s="3" t="n"/>
      <c r="E17" s="3" t="n"/>
      <c r="F17" s="3" t="n"/>
      <c r="G17" s="3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5" t="n"/>
      <c r="R17" s="5" t="n"/>
      <c r="S17" s="5" t="n"/>
      <c r="T17" s="5" t="n"/>
      <c r="U17" s="5" t="n"/>
      <c r="V17" s="5" t="n"/>
      <c r="W17" s="5" t="n"/>
      <c r="X17" s="28" t="n"/>
      <c r="Y17" s="28" t="n"/>
      <c r="Z17" s="5" t="n"/>
      <c r="AA17" s="5" t="n"/>
      <c r="AB17" s="4" t="n"/>
      <c r="AC17" s="4" t="n"/>
      <c r="AD17" s="5" t="n"/>
      <c r="AE17" s="5" t="n"/>
      <c r="AF17" s="5" t="n"/>
      <c r="AG17" s="5" t="n"/>
      <c r="AH17" s="5" t="n"/>
      <c r="AI17" s="5" t="n"/>
      <c r="AJ17" s="5" t="n"/>
      <c r="AK17" s="5" t="n"/>
      <c r="AL17" s="5" t="n"/>
      <c r="AM17" s="16" t="n"/>
      <c r="AN17" s="16" t="n"/>
      <c r="AQ17" s="20" t="n"/>
      <c r="AR17" s="20" t="n"/>
    </row>
    <row r="18">
      <c r="A18" s="2" t="n"/>
      <c r="B18" s="10" t="n"/>
      <c r="C18" s="1" t="n"/>
      <c r="D18" s="3" t="n"/>
      <c r="E18" s="3" t="n"/>
      <c r="F18" s="3" t="n"/>
      <c r="G18" s="3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5" t="n"/>
      <c r="R18" s="5" t="n"/>
      <c r="S18" s="5" t="n"/>
      <c r="T18" s="5" t="n"/>
      <c r="U18" s="5" t="n"/>
      <c r="V18" s="5" t="n"/>
      <c r="W18" s="5" t="n"/>
      <c r="X18" s="28" t="n"/>
      <c r="Y18" s="28" t="n"/>
      <c r="Z18" s="5" t="n"/>
      <c r="AA18" s="5" t="n"/>
      <c r="AB18" s="4" t="n"/>
      <c r="AC18" s="4" t="n"/>
      <c r="AD18" s="5" t="n"/>
      <c r="AE18" s="5" t="n"/>
      <c r="AF18" s="5" t="n"/>
      <c r="AG18" s="5" t="n"/>
      <c r="AH18" s="5" t="n"/>
      <c r="AI18" s="5" t="n"/>
      <c r="AJ18" s="5" t="n"/>
      <c r="AK18" s="5" t="n"/>
      <c r="AL18" s="5" t="n"/>
      <c r="AM18" s="16" t="n"/>
      <c r="AN18" s="16" t="n"/>
      <c r="AQ18" s="16" t="n"/>
      <c r="AR18" s="16" t="n"/>
    </row>
    <row r="19">
      <c r="A19" s="2" t="n"/>
      <c r="B19" s="10" t="n"/>
      <c r="C19" s="1" t="n"/>
      <c r="D19" s="3" t="n"/>
      <c r="E19" s="3" t="n"/>
      <c r="F19" s="3" t="n"/>
      <c r="G19" s="3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5" t="n">
        <v>94.84999999999999</v>
      </c>
      <c r="R19" s="5" t="n">
        <v>64.52</v>
      </c>
      <c r="S19" s="5" t="n"/>
      <c r="T19" s="5" t="n"/>
      <c r="U19" s="5" t="n">
        <v>94.8</v>
      </c>
      <c r="V19" s="5" t="n">
        <v>64.5</v>
      </c>
      <c r="W19" s="5" t="n"/>
      <c r="X19" s="28" t="n">
        <v>-0.03000000000000114</v>
      </c>
      <c r="Y19" s="28" t="n"/>
      <c r="Z19" s="5" t="n">
        <v>94.8</v>
      </c>
      <c r="AA19" s="5" t="n">
        <v>64.5</v>
      </c>
      <c r="AB19" s="4" t="n">
        <v>94.8</v>
      </c>
      <c r="AC19" s="4" t="n">
        <v>64.5</v>
      </c>
      <c r="AD19" s="5" t="n">
        <v>6570.806666666666</v>
      </c>
      <c r="AE19" s="5" t="n">
        <v>3348.79</v>
      </c>
      <c r="AF19" s="5" t="n">
        <v>3355.99</v>
      </c>
      <c r="AG19" s="5" t="n"/>
      <c r="AH19" s="5" t="n"/>
      <c r="AI19" s="5" t="n"/>
      <c r="AJ19" s="5" t="n">
        <v>6570.80666666667</v>
      </c>
      <c r="AK19" s="5" t="n">
        <v>3348.79</v>
      </c>
      <c r="AL19" s="5" t="n">
        <v>3355.99</v>
      </c>
      <c r="AM19" s="16" t="n"/>
      <c r="AN19" s="16" t="n"/>
      <c r="AQ19" s="20" t="n"/>
      <c r="AR19" s="20" t="n"/>
    </row>
    <row r="20">
      <c r="A20" s="2" t="n"/>
      <c r="B20" s="10" t="n"/>
      <c r="C20" s="1" t="n"/>
      <c r="D20" s="3" t="n"/>
      <c r="E20" s="3" t="n"/>
      <c r="F20" s="3" t="n"/>
      <c r="G20" s="3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5" t="n"/>
      <c r="R20" s="5" t="n"/>
      <c r="S20" s="5" t="n"/>
      <c r="T20" s="5" t="n"/>
      <c r="U20" s="5" t="n"/>
      <c r="V20" s="5" t="n"/>
      <c r="W20" s="5" t="n"/>
      <c r="X20" s="28" t="n"/>
      <c r="Y20" s="28" t="n"/>
      <c r="Z20" s="5" t="n"/>
      <c r="AA20" s="5" t="n"/>
      <c r="AB20" s="4" t="n"/>
      <c r="AC20" s="4" t="n"/>
      <c r="AD20" s="5" t="n"/>
      <c r="AE20" s="5" t="n"/>
      <c r="AF20" s="5" t="n"/>
      <c r="AG20" s="5" t="n"/>
      <c r="AH20" s="5" t="n"/>
      <c r="AI20" s="5" t="n"/>
      <c r="AJ20" s="5" t="n"/>
      <c r="AK20" s="5" t="n"/>
      <c r="AL20" s="5" t="n"/>
      <c r="AM20" s="16" t="n"/>
      <c r="AN20" s="16" t="n"/>
      <c r="AQ20" s="16" t="n"/>
      <c r="AR20" s="16" t="n"/>
    </row>
    <row r="21">
      <c r="A21" s="2" t="n"/>
      <c r="B21" s="10" t="n"/>
      <c r="C21" s="1" t="n"/>
      <c r="D21" s="3" t="n"/>
      <c r="E21" s="3" t="n"/>
      <c r="F21" s="3" t="n"/>
      <c r="G21" s="3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5" t="n"/>
      <c r="R21" s="5" t="n"/>
      <c r="S21" s="5" t="n"/>
      <c r="T21" s="5" t="n"/>
      <c r="U21" s="5" t="n"/>
      <c r="V21" s="5" t="n"/>
      <c r="W21" s="5" t="n"/>
      <c r="X21" s="28" t="n"/>
      <c r="Y21" s="28" t="n"/>
      <c r="Z21" s="5" t="n"/>
      <c r="AA21" s="5" t="n"/>
      <c r="AB21" s="4" t="n"/>
      <c r="AC21" s="4" t="n"/>
      <c r="AD21" s="5" t="n"/>
      <c r="AE21" s="5" t="n"/>
      <c r="AF21" s="5" t="n"/>
      <c r="AG21" s="5" t="n"/>
      <c r="AH21" s="5" t="n"/>
      <c r="AI21" s="5" t="n"/>
      <c r="AJ21" s="5" t="n"/>
      <c r="AK21" s="5" t="n"/>
      <c r="AL21" s="5" t="n"/>
      <c r="AM21" s="16" t="n"/>
      <c r="AN21" s="16" t="n"/>
    </row>
    <row r="22">
      <c r="A22" s="2" t="n"/>
      <c r="B22" s="10" t="n"/>
      <c r="C22" s="1" t="n"/>
      <c r="D22" s="3" t="n"/>
      <c r="E22" s="3" t="n"/>
      <c r="F22" s="3" t="n"/>
      <c r="G22" s="3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5" t="n"/>
      <c r="R22" s="5" t="n"/>
      <c r="S22" s="5" t="n"/>
      <c r="T22" s="5" t="n"/>
      <c r="U22" s="5" t="n"/>
      <c r="V22" s="5" t="n"/>
      <c r="W22" s="5" t="n"/>
      <c r="X22" s="28" t="n"/>
      <c r="Y22" s="28" t="n"/>
      <c r="Z22" s="5" t="n"/>
      <c r="AA22" s="5" t="n"/>
      <c r="AB22" s="4" t="n"/>
      <c r="AC22" s="4" t="n"/>
      <c r="AD22" s="5" t="n"/>
      <c r="AE22" s="5" t="n"/>
      <c r="AF22" s="5" t="n"/>
      <c r="AG22" s="5" t="n"/>
      <c r="AH22" s="5" t="n"/>
      <c r="AI22" s="5" t="n"/>
      <c r="AJ22" s="5" t="n"/>
      <c r="AK22" s="5" t="n"/>
      <c r="AL22" s="5" t="n"/>
      <c r="AM22" s="16" t="n"/>
      <c r="AN22" s="16" t="n"/>
    </row>
    <row r="23">
      <c r="A23" s="2" t="n"/>
      <c r="B23" s="10" t="n"/>
      <c r="C23" s="1" t="n"/>
      <c r="D23" s="3" t="n"/>
      <c r="E23" s="3" t="n"/>
      <c r="F23" s="3" t="n"/>
      <c r="G23" s="3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5" t="n"/>
      <c r="R23" s="5" t="n"/>
      <c r="S23" s="5" t="n"/>
      <c r="T23" s="5" t="n"/>
      <c r="U23" s="5" t="n"/>
      <c r="V23" s="5" t="n"/>
      <c r="W23" s="5" t="n"/>
      <c r="X23" s="28" t="n"/>
      <c r="Y23" s="28" t="n"/>
      <c r="Z23" s="5" t="n"/>
      <c r="AA23" s="5" t="n"/>
      <c r="AB23" s="4" t="n"/>
      <c r="AC23" s="4" t="n"/>
      <c r="AD23" s="5" t="n"/>
      <c r="AE23" s="5" t="n"/>
      <c r="AF23" s="5" t="n"/>
      <c r="AG23" s="5" t="n"/>
      <c r="AH23" s="5" t="n"/>
      <c r="AI23" s="5" t="n"/>
      <c r="AJ23" s="5" t="n"/>
      <c r="AK23" s="5" t="n"/>
      <c r="AL23" s="5" t="n"/>
      <c r="AM23" s="16" t="n"/>
      <c r="AN23" s="16" t="n"/>
    </row>
    <row r="24">
      <c r="A24" s="2" t="n"/>
      <c r="B24" s="10" t="n"/>
      <c r="C24" s="1" t="n"/>
      <c r="D24" s="3" t="n"/>
      <c r="E24" s="3" t="n"/>
      <c r="F24" s="3" t="n"/>
      <c r="G24" s="3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5" t="n"/>
      <c r="R24" s="5" t="n"/>
      <c r="S24" s="5" t="n"/>
      <c r="T24" s="5" t="n"/>
      <c r="U24" s="5" t="n"/>
      <c r="V24" s="5" t="n"/>
      <c r="W24" s="5" t="n"/>
      <c r="X24" s="28" t="n"/>
      <c r="Y24" s="28" t="n"/>
      <c r="Z24" s="5" t="n"/>
      <c r="AA24" s="5" t="n"/>
      <c r="AB24" s="4" t="n"/>
      <c r="AC24" s="4" t="n"/>
      <c r="AD24" s="5" t="n"/>
      <c r="AE24" s="5" t="n"/>
      <c r="AF24" s="5" t="n"/>
      <c r="AG24" s="5" t="n"/>
      <c r="AH24" s="5" t="n"/>
      <c r="AI24" s="5" t="n"/>
      <c r="AJ24" s="5" t="n"/>
      <c r="AK24" s="5" t="n"/>
      <c r="AL24" s="5" t="n"/>
    </row>
    <row r="25">
      <c r="A25" s="2" t="n"/>
      <c r="B25" s="10" t="n"/>
      <c r="C25" s="1" t="n"/>
      <c r="D25" s="3" t="n"/>
      <c r="E25" s="3" t="n"/>
      <c r="F25" s="3" t="n"/>
      <c r="G25" s="3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5" t="n"/>
      <c r="R25" s="5" t="n"/>
      <c r="S25" s="5" t="n"/>
      <c r="T25" s="5" t="n"/>
      <c r="U25" s="5" t="n"/>
      <c r="V25" s="5" t="n"/>
      <c r="W25" s="5" t="n"/>
      <c r="X25" s="28" t="n"/>
      <c r="Y25" s="28" t="n"/>
      <c r="Z25" s="5" t="n"/>
      <c r="AA25" s="5" t="n"/>
      <c r="AB25" s="4" t="n"/>
      <c r="AC25" s="4" t="n"/>
      <c r="AD25" s="5" t="n"/>
      <c r="AE25" s="5" t="n"/>
      <c r="AF25" s="5" t="n"/>
      <c r="AG25" s="5" t="n"/>
      <c r="AH25" s="5" t="n"/>
      <c r="AI25" s="5" t="n"/>
      <c r="AJ25" s="5" t="n"/>
      <c r="AK25" s="5" t="n"/>
      <c r="AL25" s="5" t="n"/>
    </row>
    <row r="26">
      <c r="A26" s="2" t="n"/>
      <c r="B26" s="10" t="n"/>
      <c r="C26" s="1" t="n"/>
      <c r="D26" s="3" t="n"/>
      <c r="E26" s="3" t="n"/>
      <c r="F26" s="3" t="n"/>
      <c r="G26" s="3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5" t="n">
        <v>94.81999999999999</v>
      </c>
      <c r="R26" s="5" t="n">
        <v>64.5</v>
      </c>
      <c r="S26" s="5" t="n"/>
      <c r="T26" s="5" t="n"/>
      <c r="U26" s="5" t="n">
        <v>94.8</v>
      </c>
      <c r="V26" s="5" t="n">
        <v>64.5</v>
      </c>
      <c r="W26" s="5" t="n"/>
      <c r="X26" s="28" t="n">
        <v>-0.03000000000000114</v>
      </c>
      <c r="Y26" s="28" t="n"/>
      <c r="Z26" s="5" t="n">
        <v>94.8</v>
      </c>
      <c r="AA26" s="5" t="n">
        <v>64.5</v>
      </c>
      <c r="AB26" s="4" t="n">
        <v>94.8</v>
      </c>
      <c r="AC26" s="4" t="n">
        <v>64.5</v>
      </c>
      <c r="AD26" s="5" t="n">
        <v>6570.806666666666</v>
      </c>
      <c r="AE26" s="5" t="n">
        <v>3348.79</v>
      </c>
      <c r="AF26" s="5" t="n">
        <v>3355.99</v>
      </c>
      <c r="AG26" s="5" t="n"/>
      <c r="AH26" s="5" t="n"/>
      <c r="AI26" s="5" t="n"/>
      <c r="AJ26" s="5" t="n">
        <v>6570.806666666666</v>
      </c>
      <c r="AK26" s="5" t="n">
        <v>3348.79</v>
      </c>
      <c r="AL26" s="5" t="n">
        <v>3355.99</v>
      </c>
    </row>
    <row r="27">
      <c r="A27" s="2" t="n"/>
      <c r="B27" s="10" t="n"/>
      <c r="C27" s="1" t="n"/>
      <c r="D27" s="3" t="n"/>
      <c r="E27" s="3" t="n"/>
      <c r="F27" s="3" t="n"/>
      <c r="G27" s="3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5" t="n"/>
      <c r="R27" s="5" t="n"/>
      <c r="S27" s="5" t="n"/>
      <c r="T27" s="5" t="n"/>
      <c r="U27" s="5" t="n"/>
      <c r="V27" s="5" t="n"/>
      <c r="W27" s="5" t="n"/>
      <c r="X27" s="28" t="n"/>
      <c r="Y27" s="28" t="n"/>
      <c r="Z27" s="5" t="n"/>
      <c r="AA27" s="5" t="n"/>
      <c r="AB27" s="4" t="n"/>
      <c r="AC27" s="4" t="n"/>
      <c r="AD27" s="5" t="n"/>
      <c r="AE27" s="5" t="n"/>
      <c r="AF27" s="5" t="n"/>
      <c r="AG27" s="5" t="n"/>
      <c r="AH27" s="5" t="n"/>
      <c r="AI27" s="5" t="n"/>
      <c r="AJ27" s="5" t="n"/>
      <c r="AK27" s="5" t="n"/>
      <c r="AL27" s="5" t="n"/>
    </row>
    <row r="28">
      <c r="A28" s="2" t="n"/>
      <c r="B28" s="10" t="n"/>
      <c r="C28" s="1" t="n"/>
      <c r="D28" s="3" t="n"/>
      <c r="E28" s="3" t="n"/>
      <c r="F28" s="3" t="n"/>
      <c r="G28" s="3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5" t="n"/>
      <c r="R28" s="5" t="n"/>
      <c r="S28" s="5" t="n"/>
      <c r="T28" s="5" t="n"/>
      <c r="U28" s="5" t="n"/>
      <c r="V28" s="5" t="n"/>
      <c r="W28" s="5" t="n"/>
      <c r="X28" s="28" t="n"/>
      <c r="Y28" s="28" t="n"/>
      <c r="Z28" s="5" t="n"/>
      <c r="AA28" s="5" t="n"/>
      <c r="AB28" s="4" t="n"/>
      <c r="AC28" s="4" t="n"/>
      <c r="AD28" s="5" t="n"/>
      <c r="AE28" s="5" t="n"/>
      <c r="AF28" s="5" t="n"/>
      <c r="AG28" s="5" t="n"/>
      <c r="AH28" s="5" t="n"/>
      <c r="AI28" s="5" t="n"/>
      <c r="AJ28" s="5" t="n"/>
      <c r="AK28" s="5" t="n"/>
      <c r="AL28" s="5" t="n"/>
    </row>
    <row r="29">
      <c r="A29" s="2" t="n"/>
      <c r="B29" s="10" t="n"/>
      <c r="C29" s="1" t="n"/>
      <c r="D29" s="3" t="n"/>
      <c r="E29" s="3" t="n"/>
      <c r="F29" s="3" t="n"/>
      <c r="G29" s="3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5" t="n"/>
      <c r="R29" s="5" t="n"/>
      <c r="S29" s="5" t="n"/>
      <c r="T29" s="5" t="n"/>
      <c r="U29" s="5" t="n"/>
      <c r="V29" s="5" t="n"/>
      <c r="W29" s="5" t="n"/>
      <c r="X29" s="28" t="n"/>
      <c r="Y29" s="28" t="n"/>
      <c r="Z29" s="5" t="n"/>
      <c r="AA29" s="5" t="n"/>
      <c r="AB29" s="4" t="n"/>
      <c r="AC29" s="4" t="n"/>
      <c r="AD29" s="5" t="n"/>
      <c r="AE29" s="5" t="n"/>
      <c r="AF29" s="5" t="n"/>
      <c r="AG29" s="5" t="n"/>
      <c r="AH29" s="5" t="n"/>
      <c r="AI29" s="5" t="n"/>
      <c r="AJ29" s="5" t="n"/>
      <c r="AK29" s="5" t="n"/>
      <c r="AL29" s="5" t="n"/>
    </row>
    <row r="30">
      <c r="A30" s="8" t="n"/>
      <c r="B30" s="10" t="n"/>
      <c r="C30" s="1" t="n"/>
      <c r="D30" s="3" t="n"/>
      <c r="E30" s="3" t="n"/>
      <c r="F30" s="3" t="n"/>
      <c r="G30" s="3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5" t="n"/>
      <c r="R30" s="5" t="n"/>
      <c r="S30" s="5" t="n"/>
      <c r="T30" s="5" t="n"/>
      <c r="U30" s="5" t="n"/>
      <c r="V30" s="5" t="n"/>
      <c r="W30" s="5" t="n"/>
      <c r="X30" s="28" t="n"/>
      <c r="Y30" s="28" t="n"/>
      <c r="Z30" s="5" t="n"/>
      <c r="AA30" s="5" t="n"/>
      <c r="AB30" s="4" t="n"/>
      <c r="AC30" s="4" t="n"/>
      <c r="AD30" s="5" t="n"/>
      <c r="AE30" s="5" t="n"/>
      <c r="AF30" s="5" t="n"/>
      <c r="AG30" s="5" t="n"/>
      <c r="AH30" s="5" t="n"/>
      <c r="AI30" s="5" t="n"/>
      <c r="AJ30" s="5" t="n"/>
      <c r="AK30" s="5" t="n"/>
      <c r="AL30" s="5" t="n"/>
    </row>
    <row r="31">
      <c r="A31" s="8" t="n"/>
      <c r="B31" s="12" t="n"/>
      <c r="C31" s="1" t="n"/>
      <c r="D31" s="3" t="n"/>
      <c r="E31" s="3" t="n"/>
      <c r="F31" s="3" t="n"/>
      <c r="G31" s="3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5" t="n">
        <v>94.8</v>
      </c>
      <c r="R31" s="5" t="n"/>
      <c r="S31" s="5" t="n"/>
      <c r="T31" s="5" t="n"/>
      <c r="U31" s="5" t="n">
        <v>94.8</v>
      </c>
      <c r="V31" s="5" t="n">
        <v>64.5</v>
      </c>
      <c r="W31" s="5" t="n"/>
      <c r="X31" s="28" t="n">
        <v>-0.03000000000000114</v>
      </c>
      <c r="Y31" s="28" t="n"/>
      <c r="Z31" s="5" t="n">
        <v>94.8</v>
      </c>
      <c r="AA31" s="5" t="n">
        <v>64.5</v>
      </c>
      <c r="AB31" s="4" t="n">
        <v>94.8</v>
      </c>
      <c r="AC31" s="4" t="n">
        <v>64.5</v>
      </c>
      <c r="AD31" s="5" t="n">
        <v>6570.806666666666</v>
      </c>
      <c r="AE31" s="5" t="n">
        <v>3348.79</v>
      </c>
      <c r="AF31" s="5" t="n">
        <v>3355.99</v>
      </c>
      <c r="AG31" s="5" t="n"/>
      <c r="AH31" s="5" t="n"/>
      <c r="AI31" s="5" t="n"/>
      <c r="AJ31" s="5" t="n">
        <v>6570.806666666666</v>
      </c>
      <c r="AK31" s="5" t="n">
        <v>3348.79</v>
      </c>
      <c r="AL31" s="5" t="n">
        <v>3355.99</v>
      </c>
    </row>
    <row r="32">
      <c r="A32" s="8" t="n"/>
      <c r="B32" s="10" t="n"/>
      <c r="C32" s="1" t="n"/>
      <c r="D32" s="3" t="n"/>
      <c r="E32" s="3" t="n"/>
      <c r="F32" s="3" t="n"/>
      <c r="G32" s="3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5" t="n"/>
      <c r="R32" s="5" t="n"/>
      <c r="S32" s="5" t="n"/>
      <c r="T32" s="5" t="n"/>
      <c r="U32" s="5" t="n"/>
      <c r="V32" s="5" t="n"/>
      <c r="W32" s="5" t="n"/>
      <c r="X32" s="28" t="n"/>
      <c r="Y32" s="28" t="n"/>
      <c r="Z32" s="5" t="n"/>
      <c r="AA32" s="5" t="n"/>
      <c r="AB32" s="4" t="n"/>
      <c r="AC32" s="4" t="n"/>
      <c r="AD32" s="5" t="n"/>
      <c r="AE32" s="5" t="n"/>
      <c r="AF32" s="5" t="n"/>
      <c r="AG32" s="5" t="n"/>
      <c r="AH32" s="5" t="n"/>
      <c r="AI32" s="5" t="n"/>
      <c r="AJ32" s="5" t="n"/>
      <c r="AK32" s="5" t="n"/>
      <c r="AL32" s="5" t="n"/>
    </row>
    <row r="33">
      <c r="A33" s="8" t="n"/>
      <c r="B33" s="10" t="n"/>
      <c r="C33" s="1" t="n"/>
      <c r="D33" s="3" t="n"/>
      <c r="E33" s="3" t="n"/>
      <c r="F33" s="3" t="n"/>
      <c r="G33" s="3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5" t="n"/>
      <c r="R33" s="5" t="n"/>
      <c r="S33" s="5" t="n"/>
      <c r="T33" s="5" t="n"/>
      <c r="U33" s="5" t="n"/>
      <c r="V33" s="5" t="n"/>
      <c r="W33" s="5" t="n"/>
      <c r="X33" s="28" t="n"/>
      <c r="Y33" s="28" t="n"/>
      <c r="Z33" s="5" t="n"/>
      <c r="AA33" s="5" t="n"/>
      <c r="AB33" s="4" t="n"/>
      <c r="AC33" s="4" t="n"/>
      <c r="AD33" s="5" t="n"/>
      <c r="AE33" s="5" t="n"/>
      <c r="AF33" s="5" t="n"/>
      <c r="AG33" s="5" t="n"/>
      <c r="AH33" s="5" t="n"/>
      <c r="AI33" s="5" t="n"/>
      <c r="AJ33" s="5" t="n"/>
      <c r="AK33" s="5" t="n"/>
      <c r="AL33" s="5" t="n"/>
    </row>
    <row r="34">
      <c r="A34" s="8" t="n"/>
      <c r="B34" s="10" t="n"/>
      <c r="C34" s="1" t="n"/>
      <c r="D34" s="3" t="n"/>
      <c r="E34" s="3" t="n"/>
      <c r="F34" s="3" t="n"/>
      <c r="G34" s="3" t="n"/>
      <c r="H34" s="14" t="n"/>
      <c r="I34" s="4" t="n"/>
      <c r="J34" s="4" t="n"/>
      <c r="K34" s="14" t="n"/>
      <c r="L34" s="4" t="n"/>
      <c r="M34" s="4" t="n"/>
      <c r="N34" s="4" t="n"/>
      <c r="O34" s="4" t="n"/>
      <c r="P34" s="4" t="n"/>
      <c r="Q34" s="5" t="n"/>
      <c r="R34" s="5" t="n"/>
      <c r="S34" s="5" t="n"/>
      <c r="T34" s="5" t="n"/>
      <c r="U34" s="5" t="n"/>
      <c r="V34" s="5" t="n"/>
      <c r="W34" s="5" t="n"/>
      <c r="X34" s="28" t="n"/>
      <c r="Y34" s="28" t="n"/>
      <c r="Z34" s="5" t="n"/>
      <c r="AA34" s="5" t="n"/>
      <c r="AB34" s="4" t="n"/>
      <c r="AC34" s="4" t="n"/>
      <c r="AD34" s="5" t="n"/>
      <c r="AE34" s="5" t="n"/>
      <c r="AF34" s="5" t="n"/>
      <c r="AG34" s="5" t="n"/>
      <c r="AH34" s="5" t="n"/>
      <c r="AI34" s="5" t="n"/>
      <c r="AJ34" s="5" t="n"/>
      <c r="AK34" s="5" t="n"/>
      <c r="AL34" s="5" t="n"/>
    </row>
    <row r="35">
      <c r="A35" s="8" t="n"/>
      <c r="B35" s="12" t="n"/>
      <c r="C35" s="1" t="n"/>
      <c r="D35" s="3" t="n"/>
      <c r="E35" s="3" t="n"/>
      <c r="F35" s="3" t="n"/>
      <c r="G35" s="3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5" t="n"/>
      <c r="R35" s="5" t="n"/>
      <c r="S35" s="5" t="n"/>
      <c r="T35" s="5" t="n"/>
      <c r="U35" s="5" t="n"/>
      <c r="V35" s="5" t="n"/>
      <c r="W35" s="5" t="n"/>
      <c r="X35" s="28" t="n"/>
      <c r="Y35" s="28" t="n"/>
      <c r="Z35" s="5" t="n"/>
      <c r="AA35" s="5" t="n"/>
      <c r="AB35" s="4" t="n"/>
      <c r="AC35" s="4" t="n"/>
      <c r="AD35" s="5" t="n"/>
      <c r="AE35" s="5" t="n"/>
      <c r="AF35" s="5" t="n"/>
      <c r="AG35" s="5" t="n"/>
      <c r="AH35" s="5" t="n"/>
      <c r="AI35" s="5" t="n"/>
      <c r="AJ35" s="5" t="n"/>
      <c r="AK35" s="5" t="n"/>
      <c r="AL35" s="5" t="n"/>
    </row>
    <row r="36">
      <c r="A36" s="8" t="n"/>
      <c r="B36" s="10" t="n"/>
      <c r="C36" s="1" t="n"/>
      <c r="D36" s="3" t="n"/>
      <c r="E36" s="3" t="n"/>
      <c r="F36" s="3" t="n"/>
      <c r="G36" s="3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5" t="n"/>
      <c r="R36" s="5" t="n"/>
      <c r="S36" s="5" t="n"/>
      <c r="T36" s="5" t="n"/>
      <c r="U36" s="5" t="n"/>
      <c r="V36" s="5" t="n"/>
      <c r="W36" s="5" t="n"/>
      <c r="X36" s="28" t="n"/>
      <c r="Y36" s="28" t="n"/>
      <c r="Z36" s="5" t="n"/>
      <c r="AA36" s="5" t="n"/>
      <c r="AB36" s="4" t="n"/>
      <c r="AC36" s="4" t="n"/>
      <c r="AD36" s="5" t="n"/>
      <c r="AE36" s="5" t="n"/>
      <c r="AF36" s="5" t="n"/>
      <c r="AG36" s="5" t="n"/>
      <c r="AH36" s="5" t="n"/>
      <c r="AI36" s="5" t="n"/>
      <c r="AJ36" s="5" t="n"/>
      <c r="AK36" s="5" t="n"/>
      <c r="AL36" s="5" t="n"/>
    </row>
    <row r="37">
      <c r="A37" s="8" t="n"/>
      <c r="B37" s="10" t="n"/>
      <c r="C37" s="1" t="n"/>
      <c r="D37" s="3" t="n"/>
      <c r="E37" s="3" t="n"/>
      <c r="F37" s="3" t="n"/>
      <c r="G37" s="3" t="n"/>
      <c r="H37" s="4" t="n"/>
      <c r="I37" s="14" t="n"/>
      <c r="J37" s="4" t="n"/>
      <c r="K37" s="4" t="n"/>
      <c r="L37" s="14" t="n"/>
      <c r="M37" s="4" t="n"/>
      <c r="N37" s="4" t="n"/>
      <c r="O37" s="4" t="n"/>
      <c r="P37" s="4" t="n"/>
      <c r="Q37" s="5" t="n"/>
      <c r="R37" s="5" t="n"/>
      <c r="S37" s="5" t="n"/>
      <c r="T37" s="5" t="n"/>
      <c r="U37" s="5" t="n"/>
      <c r="V37" s="5" t="n"/>
      <c r="W37" s="5" t="n"/>
      <c r="X37" s="28" t="n"/>
      <c r="Y37" s="28" t="n"/>
      <c r="Z37" s="5" t="n"/>
      <c r="AA37" s="5" t="n"/>
      <c r="AB37" s="4" t="n"/>
      <c r="AC37" s="4" t="n"/>
      <c r="AD37" s="5" t="n"/>
      <c r="AE37" s="5" t="n"/>
      <c r="AF37" s="5" t="n"/>
      <c r="AG37" s="5" t="n"/>
      <c r="AH37" s="5" t="n"/>
      <c r="AI37" s="5" t="n"/>
      <c r="AJ37" s="5" t="n"/>
      <c r="AK37" s="5" t="n"/>
      <c r="AL37" s="5" t="n"/>
      <c r="AO37" s="15" t="n"/>
      <c r="AP37" s="15" t="n"/>
    </row>
    <row r="38">
      <c r="A38" s="8" t="n"/>
      <c r="B38" s="10" t="n"/>
      <c r="C38" s="1" t="n"/>
      <c r="D38" s="3" t="n"/>
      <c r="E38" s="3" t="n"/>
      <c r="F38" s="3" t="n"/>
      <c r="G38" s="3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5" t="n"/>
      <c r="R38" s="5" t="n"/>
      <c r="S38" s="5" t="n"/>
      <c r="T38" s="5" t="n"/>
      <c r="U38" s="5" t="n"/>
      <c r="V38" s="5" t="n"/>
      <c r="W38" s="5" t="n"/>
      <c r="X38" s="28" t="n"/>
      <c r="Y38" s="28" t="n"/>
      <c r="Z38" s="5" t="n"/>
      <c r="AA38" s="5" t="n"/>
      <c r="AB38" s="4" t="n"/>
      <c r="AC38" s="4" t="n"/>
      <c r="AD38" s="5" t="n"/>
      <c r="AE38" s="5" t="n"/>
      <c r="AF38" s="5" t="n"/>
      <c r="AG38" s="5" t="n"/>
      <c r="AH38" s="5" t="n"/>
      <c r="AI38" s="5" t="n"/>
      <c r="AJ38" s="5" t="n"/>
      <c r="AK38" s="5" t="n"/>
      <c r="AL38" s="5" t="n"/>
    </row>
    <row r="39">
      <c r="A39" s="8" t="n"/>
      <c r="B39" s="10" t="n"/>
      <c r="C39" s="1" t="n"/>
      <c r="D39" s="3" t="n"/>
      <c r="E39" s="3" t="n"/>
      <c r="F39" s="3" t="n"/>
      <c r="G39" s="3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5" t="n"/>
      <c r="R39" s="5" t="n"/>
      <c r="S39" s="5" t="n"/>
      <c r="T39" s="5" t="n"/>
      <c r="U39" s="5" t="n"/>
      <c r="V39" s="5" t="n"/>
      <c r="W39" s="5" t="n"/>
      <c r="X39" s="28" t="n"/>
      <c r="Y39" s="28" t="n"/>
      <c r="Z39" s="5" t="n"/>
      <c r="AA39" s="5" t="n"/>
      <c r="AB39" s="4" t="n"/>
      <c r="AC39" s="4" t="n"/>
      <c r="AD39" s="5" t="n"/>
      <c r="AE39" s="5" t="n"/>
      <c r="AF39" s="5" t="n"/>
      <c r="AG39" s="5" t="n"/>
      <c r="AH39" s="5" t="n"/>
      <c r="AI39" s="5" t="n"/>
      <c r="AJ39" s="5" t="n"/>
      <c r="AK39" s="5" t="n"/>
      <c r="AL39" s="5" t="n"/>
    </row>
    <row r="40">
      <c r="A40" s="8" t="n"/>
      <c r="B40" s="10" t="n"/>
      <c r="C40" s="1" t="n"/>
      <c r="D40" s="3" t="n"/>
      <c r="E40" s="3" t="n"/>
      <c r="F40" s="3" t="n"/>
      <c r="G40" s="3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5" t="n"/>
      <c r="R40" s="5" t="n"/>
      <c r="S40" s="5" t="n"/>
      <c r="T40" s="5" t="n"/>
      <c r="U40" s="5" t="n"/>
      <c r="V40" s="5" t="n"/>
      <c r="W40" s="5" t="n"/>
      <c r="X40" s="28" t="n"/>
      <c r="Y40" s="28" t="n"/>
      <c r="Z40" s="5" t="n"/>
      <c r="AA40" s="5" t="n"/>
      <c r="AB40" s="4" t="n"/>
      <c r="AC40" s="4" t="n"/>
      <c r="AD40" s="5" t="n"/>
      <c r="AE40" s="5" t="n"/>
      <c r="AF40" s="5" t="n"/>
      <c r="AG40" s="5" t="n"/>
      <c r="AH40" s="5" t="n"/>
      <c r="AI40" s="5" t="n"/>
      <c r="AJ40" s="5" t="n"/>
      <c r="AK40" s="5" t="n"/>
      <c r="AL40" s="5" t="n"/>
    </row>
    <row r="41">
      <c r="A41" s="8" t="n"/>
      <c r="B41" s="10" t="n"/>
      <c r="C41" s="1" t="n"/>
      <c r="D41" s="3" t="n"/>
      <c r="E41" s="3" t="n"/>
      <c r="F41" s="3" t="n"/>
      <c r="G41" s="3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5" t="n"/>
      <c r="R41" s="5" t="n"/>
      <c r="S41" s="5" t="n"/>
      <c r="T41" s="5" t="n"/>
      <c r="U41" s="5" t="n"/>
      <c r="V41" s="5" t="n"/>
      <c r="W41" s="5" t="n"/>
      <c r="X41" s="28" t="n"/>
      <c r="Y41" s="28" t="n"/>
      <c r="Z41" s="5" t="n"/>
      <c r="AA41" s="5" t="n"/>
      <c r="AB41" s="4" t="n"/>
      <c r="AC41" s="4" t="n"/>
      <c r="AD41" s="5" t="n"/>
      <c r="AE41" s="5" t="n"/>
      <c r="AF41" s="5" t="n"/>
      <c r="AG41" s="5" t="n"/>
      <c r="AH41" s="5" t="n"/>
      <c r="AI41" s="5" t="n"/>
      <c r="AJ41" s="5" t="n"/>
      <c r="AK41" s="5" t="n"/>
      <c r="AL41" s="5" t="n"/>
    </row>
    <row r="42">
      <c r="A42" s="8" t="n"/>
      <c r="B42" s="10" t="n"/>
      <c r="C42" s="1" t="n"/>
      <c r="D42" s="3" t="n"/>
      <c r="E42" s="3" t="n"/>
      <c r="F42" s="3" t="n"/>
      <c r="G42" s="3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5" t="n"/>
      <c r="R42" s="5" t="n"/>
      <c r="S42" s="5" t="n"/>
      <c r="T42" s="5" t="n"/>
      <c r="U42" s="5" t="n"/>
      <c r="V42" s="5" t="n"/>
      <c r="W42" s="5" t="n"/>
      <c r="X42" s="28" t="n"/>
      <c r="Y42" s="28" t="n"/>
      <c r="Z42" s="5" t="n"/>
      <c r="AA42" s="5" t="n"/>
      <c r="AB42" s="4" t="n"/>
      <c r="AC42" s="4" t="n"/>
      <c r="AD42" s="5" t="n"/>
      <c r="AE42" s="5" t="n"/>
      <c r="AF42" s="5" t="n"/>
      <c r="AG42" s="5" t="n"/>
      <c r="AH42" s="5" t="n"/>
      <c r="AI42" s="5" t="n"/>
      <c r="AJ42" s="5" t="n"/>
      <c r="AK42" s="5" t="n"/>
      <c r="AL42" s="5" t="n"/>
    </row>
    <row r="43">
      <c r="A43" s="8" t="n"/>
      <c r="B43" s="10" t="n"/>
      <c r="C43" s="1" t="n"/>
      <c r="D43" s="3" t="n"/>
      <c r="E43" s="3" t="n"/>
      <c r="F43" s="3" t="n"/>
      <c r="G43" s="3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5" t="n"/>
      <c r="R43" s="5" t="n"/>
      <c r="S43" s="5" t="n"/>
      <c r="T43" s="5" t="n"/>
      <c r="U43" s="5" t="n"/>
      <c r="V43" s="5" t="n"/>
      <c r="W43" s="5" t="n"/>
      <c r="X43" s="28" t="n"/>
      <c r="Y43" s="28" t="n"/>
      <c r="Z43" s="5" t="n"/>
      <c r="AA43" s="5" t="n"/>
      <c r="AB43" s="4" t="n"/>
      <c r="AC43" s="4" t="n"/>
      <c r="AD43" s="5" t="n"/>
      <c r="AE43" s="5" t="n"/>
      <c r="AF43" s="5" t="n"/>
      <c r="AG43" s="5" t="n"/>
      <c r="AH43" s="5" t="n"/>
      <c r="AI43" s="5" t="n"/>
      <c r="AJ43" s="5" t="n"/>
      <c r="AK43" s="5" t="n"/>
      <c r="AL43" s="5" t="n"/>
    </row>
    <row r="44">
      <c r="A44" s="8" t="n"/>
      <c r="B44" s="10" t="n"/>
      <c r="C44" s="1" t="n"/>
      <c r="D44" s="3" t="n"/>
      <c r="E44" s="3" t="n"/>
      <c r="F44" s="3" t="n"/>
      <c r="G44" s="3" t="n"/>
      <c r="H44" s="4" t="n"/>
      <c r="I44" s="4" t="n"/>
      <c r="J44" s="14" t="n"/>
      <c r="K44" s="4" t="n"/>
      <c r="L44" s="4" t="n"/>
      <c r="M44" s="14" t="n"/>
      <c r="N44" s="4" t="n"/>
      <c r="O44" s="4" t="n"/>
      <c r="P44" s="4" t="n"/>
      <c r="Q44" s="5" t="n"/>
      <c r="R44" s="5" t="n"/>
      <c r="S44" s="5" t="n"/>
      <c r="T44" s="5" t="n"/>
      <c r="U44" s="5" t="n"/>
      <c r="V44" s="5" t="n"/>
      <c r="W44" s="5" t="n"/>
      <c r="X44" s="28" t="n"/>
      <c r="Y44" s="28" t="n"/>
      <c r="Z44" s="5" t="n"/>
      <c r="AA44" s="5" t="n"/>
      <c r="AB44" s="4" t="n"/>
      <c r="AC44" s="4" t="n"/>
      <c r="AD44" s="5" t="n"/>
      <c r="AE44" s="5" t="n"/>
      <c r="AF44" s="5" t="n"/>
      <c r="AG44" s="5" t="n"/>
      <c r="AH44" s="5" t="n"/>
      <c r="AI44" s="5" t="n"/>
      <c r="AJ44" s="5" t="n"/>
      <c r="AK44" s="5" t="n"/>
      <c r="AL44" s="5" t="n"/>
      <c r="AO44" s="19" t="n"/>
      <c r="AP44" s="19" t="n"/>
    </row>
    <row r="45">
      <c r="A45" s="8" t="n"/>
      <c r="B45" s="10" t="n"/>
      <c r="C45" s="1" t="n"/>
      <c r="D45" s="3" t="n"/>
      <c r="E45" s="3" t="n"/>
      <c r="F45" s="3" t="n"/>
      <c r="G45" s="3" t="n"/>
      <c r="H45" s="4" t="n"/>
      <c r="I45" s="4" t="n"/>
      <c r="J45" s="4" t="n"/>
      <c r="K45" s="4" t="n"/>
      <c r="L45" s="4" t="n"/>
      <c r="M45" s="4" t="n"/>
      <c r="N45" s="4" t="n"/>
      <c r="O45" s="4" t="n"/>
      <c r="P45" s="4" t="n"/>
      <c r="Q45" s="5" t="n"/>
      <c r="R45" s="5" t="n"/>
      <c r="S45" s="5" t="n"/>
      <c r="T45" s="5" t="n"/>
      <c r="U45" s="5" t="n"/>
      <c r="V45" s="5" t="n"/>
      <c r="W45" s="5" t="n"/>
      <c r="X45" s="28" t="n"/>
      <c r="Y45" s="28" t="n"/>
      <c r="Z45" s="5" t="n"/>
      <c r="AA45" s="5" t="n"/>
      <c r="AB45" s="4" t="n"/>
      <c r="AC45" s="4" t="n"/>
      <c r="AD45" s="5" t="n"/>
      <c r="AE45" s="5" t="n"/>
      <c r="AF45" s="5" t="n"/>
      <c r="AG45" s="5" t="n"/>
      <c r="AH45" s="5" t="n"/>
      <c r="AI45" s="5" t="n"/>
      <c r="AJ45" s="5" t="n"/>
      <c r="AK45" s="5" t="n"/>
      <c r="AL45" s="5" t="n"/>
      <c r="AO45" s="20" t="n"/>
      <c r="AP45" s="20" t="n"/>
    </row>
    <row r="46">
      <c r="A46" s="8" t="n"/>
      <c r="B46" s="10" t="n"/>
      <c r="C46" s="1" t="n"/>
      <c r="D46" s="3" t="n"/>
      <c r="E46" s="3" t="n"/>
      <c r="F46" s="3" t="n"/>
      <c r="G46" s="3" t="n"/>
      <c r="H46" s="4" t="n"/>
      <c r="I46" s="4" t="n"/>
      <c r="J46" s="4" t="n"/>
      <c r="K46" s="4" t="n"/>
      <c r="L46" s="4" t="n"/>
      <c r="M46" s="4" t="n"/>
      <c r="N46" s="4" t="n"/>
      <c r="O46" s="4" t="n"/>
      <c r="P46" s="4" t="n"/>
      <c r="Q46" s="5" t="n"/>
      <c r="R46" s="5" t="n"/>
      <c r="S46" s="5" t="n"/>
      <c r="T46" s="5" t="n"/>
      <c r="U46" s="5" t="n"/>
      <c r="V46" s="5" t="n"/>
      <c r="W46" s="5" t="n"/>
      <c r="X46" s="28" t="n"/>
      <c r="Y46" s="28" t="n"/>
      <c r="Z46" s="5" t="n"/>
      <c r="AA46" s="5" t="n"/>
      <c r="AB46" s="4" t="n"/>
      <c r="AC46" s="4" t="n"/>
      <c r="AD46" s="5" t="n"/>
      <c r="AE46" s="5" t="n"/>
      <c r="AF46" s="5" t="n"/>
      <c r="AG46" s="5" t="n"/>
      <c r="AH46" s="5" t="n"/>
      <c r="AI46" s="5" t="n"/>
      <c r="AJ46" s="5" t="n"/>
      <c r="AK46" s="5" t="n"/>
      <c r="AL46" s="5" t="n"/>
      <c r="AO46" s="20" t="n"/>
      <c r="AP46" s="20" t="n"/>
    </row>
    <row r="47">
      <c r="A47" s="8" t="n"/>
      <c r="B47" s="10" t="n"/>
      <c r="C47" s="1" t="n"/>
      <c r="D47" s="3" t="n"/>
      <c r="E47" s="3" t="n"/>
      <c r="F47" s="3" t="n"/>
      <c r="G47" s="3" t="n"/>
      <c r="H47" s="4" t="n"/>
      <c r="I47" s="4" t="n"/>
      <c r="J47" s="4" t="n"/>
      <c r="K47" s="4" t="n"/>
      <c r="L47" s="4" t="n"/>
      <c r="M47" s="4" t="n"/>
      <c r="N47" s="4" t="n"/>
      <c r="O47" s="4" t="n"/>
      <c r="P47" s="4" t="n"/>
      <c r="Q47" s="5" t="n"/>
      <c r="R47" s="5" t="n"/>
      <c r="S47" s="5" t="n"/>
      <c r="T47" s="5" t="n"/>
      <c r="U47" s="5" t="n"/>
      <c r="V47" s="5" t="n"/>
      <c r="W47" s="5" t="n"/>
      <c r="X47" s="28" t="n"/>
      <c r="Y47" s="28" t="n"/>
      <c r="Z47" s="5" t="n"/>
      <c r="AA47" s="5" t="n"/>
      <c r="AB47" s="4" t="n"/>
      <c r="AC47" s="4" t="n"/>
      <c r="AD47" s="5" t="n"/>
      <c r="AE47" s="5" t="n"/>
      <c r="AF47" s="5" t="n"/>
      <c r="AG47" s="5" t="n"/>
      <c r="AH47" s="5" t="n"/>
      <c r="AI47" s="5" t="n"/>
      <c r="AJ47" s="5" t="n"/>
      <c r="AK47" s="5" t="n"/>
      <c r="AL47" s="5" t="n"/>
    </row>
    <row r="48">
      <c r="A48" s="8" t="n"/>
      <c r="B48" s="10" t="n"/>
      <c r="C48" s="1" t="n"/>
      <c r="D48" s="3" t="n"/>
      <c r="E48" s="3" t="n"/>
      <c r="F48" s="3" t="n"/>
      <c r="G48" s="3" t="n"/>
      <c r="H48" s="4" t="n"/>
      <c r="I48" s="4" t="n"/>
      <c r="J48" s="4" t="n"/>
      <c r="K48" s="4" t="n"/>
      <c r="L48" s="4" t="n"/>
      <c r="M48" s="4" t="n"/>
      <c r="N48" s="4" t="n"/>
      <c r="O48" s="4" t="n"/>
      <c r="P48" s="4" t="n"/>
      <c r="Q48" s="5" t="n"/>
      <c r="R48" s="5" t="n"/>
      <c r="S48" s="5" t="n"/>
      <c r="T48" s="5" t="n"/>
      <c r="U48" s="5" t="n"/>
      <c r="V48" s="5" t="n"/>
      <c r="W48" s="5" t="n"/>
      <c r="X48" s="28" t="n"/>
      <c r="Y48" s="28" t="n"/>
      <c r="Z48" s="5" t="n"/>
      <c r="AA48" s="5" t="n"/>
      <c r="AB48" s="4" t="n"/>
      <c r="AC48" s="4" t="n"/>
      <c r="AD48" s="5" t="n"/>
      <c r="AE48" s="5" t="n"/>
      <c r="AF48" s="5" t="n"/>
      <c r="AG48" s="5" t="n"/>
      <c r="AH48" s="5" t="n"/>
      <c r="AI48" s="5" t="n"/>
      <c r="AJ48" s="5" t="n"/>
      <c r="AK48" s="5" t="n"/>
      <c r="AL48" s="5" t="n"/>
    </row>
    <row r="49">
      <c r="A49" s="8" t="n"/>
      <c r="B49" s="10" t="n"/>
      <c r="C49" s="1" t="n"/>
      <c r="D49" s="3" t="n"/>
      <c r="E49" s="3" t="n"/>
      <c r="F49" s="3" t="n"/>
      <c r="G49" s="3" t="n"/>
      <c r="H49" s="4" t="n"/>
      <c r="I49" s="4" t="n"/>
      <c r="J49" s="4" t="n"/>
      <c r="K49" s="4" t="n"/>
      <c r="L49" s="4" t="n"/>
      <c r="M49" s="4" t="n"/>
      <c r="N49" s="4" t="n"/>
      <c r="O49" s="4" t="n"/>
      <c r="P49" s="4" t="n"/>
      <c r="Q49" s="5" t="n"/>
      <c r="R49" s="5" t="n"/>
      <c r="S49" s="5" t="n"/>
      <c r="T49" s="5" t="n"/>
      <c r="U49" s="5" t="n"/>
      <c r="V49" s="5" t="n"/>
      <c r="W49" s="5" t="n"/>
      <c r="X49" s="28" t="n"/>
      <c r="Y49" s="28" t="n"/>
      <c r="Z49" s="5" t="n"/>
      <c r="AA49" s="5" t="n"/>
      <c r="AB49" s="4" t="n"/>
      <c r="AC49" s="4" t="n"/>
      <c r="AD49" s="5" t="n"/>
      <c r="AE49" s="5" t="n"/>
      <c r="AF49" s="5" t="n"/>
      <c r="AG49" s="5" t="n"/>
      <c r="AH49" s="5" t="n"/>
      <c r="AI49" s="5" t="n"/>
      <c r="AJ49" s="5" t="n"/>
      <c r="AK49" s="5" t="n"/>
      <c r="AL49" s="5" t="n"/>
    </row>
    <row r="50">
      <c r="A50" s="8" t="n"/>
      <c r="B50" s="10" t="n"/>
      <c r="C50" s="1" t="n"/>
      <c r="D50" s="3" t="n"/>
      <c r="E50" s="3" t="n"/>
      <c r="F50" s="3" t="n"/>
      <c r="G50" s="3" t="n"/>
      <c r="H50" s="4" t="n"/>
      <c r="I50" s="4" t="n"/>
      <c r="J50" s="4" t="n"/>
      <c r="K50" s="4" t="n"/>
      <c r="L50" s="4" t="n"/>
      <c r="M50" s="4" t="n"/>
      <c r="N50" s="4" t="n"/>
      <c r="O50" s="4" t="n"/>
      <c r="P50" s="4" t="n"/>
      <c r="Q50" s="5" t="n"/>
      <c r="R50" s="5" t="n"/>
      <c r="S50" s="5" t="n"/>
      <c r="T50" s="5" t="n"/>
      <c r="U50" s="5" t="n"/>
      <c r="V50" s="5" t="n"/>
      <c r="W50" s="5" t="n"/>
      <c r="X50" s="28" t="n"/>
      <c r="Y50" s="28" t="n"/>
      <c r="Z50" s="5" t="n"/>
      <c r="AA50" s="5" t="n"/>
      <c r="AB50" s="4" t="n"/>
      <c r="AC50" s="4" t="n"/>
      <c r="AD50" s="5" t="n"/>
      <c r="AE50" s="5" t="n"/>
      <c r="AF50" s="5" t="n"/>
      <c r="AG50" s="5" t="n"/>
      <c r="AH50" s="5" t="n"/>
      <c r="AI50" s="5" t="n"/>
      <c r="AJ50" s="5" t="n"/>
      <c r="AK50" s="5" t="n"/>
      <c r="AL50" s="5" t="n"/>
      <c r="AO50" s="21" t="n"/>
      <c r="AP50" s="21" t="n"/>
    </row>
    <row r="51">
      <c r="A51" s="8" t="n"/>
      <c r="B51" s="10" t="n"/>
      <c r="C51" s="1" t="n"/>
      <c r="D51" s="3" t="n"/>
      <c r="E51" s="3" t="n"/>
      <c r="F51" s="3" t="n"/>
      <c r="G51" s="3" t="n"/>
      <c r="H51" s="4" t="n"/>
      <c r="I51" s="4" t="n"/>
      <c r="J51" s="4" t="n"/>
      <c r="K51" s="4" t="n"/>
      <c r="L51" s="4" t="n"/>
      <c r="M51" s="4" t="n"/>
      <c r="N51" s="4" t="n"/>
      <c r="O51" s="4" t="n"/>
      <c r="P51" s="4" t="n"/>
      <c r="Q51" s="5" t="n"/>
      <c r="R51" s="5" t="n"/>
      <c r="S51" s="5" t="n"/>
      <c r="T51" s="5" t="n"/>
      <c r="U51" s="5" t="n"/>
      <c r="V51" s="5" t="n"/>
      <c r="W51" s="5" t="n"/>
      <c r="X51" s="28" t="n"/>
      <c r="Y51" s="28" t="n"/>
      <c r="Z51" s="5" t="n"/>
      <c r="AA51" s="5" t="n"/>
      <c r="AB51" s="4" t="n"/>
      <c r="AC51" s="4" t="n"/>
      <c r="AD51" s="5" t="n"/>
      <c r="AE51" s="5" t="n"/>
      <c r="AF51" s="5" t="n"/>
      <c r="AG51" s="5" t="n"/>
      <c r="AH51" s="5" t="n"/>
      <c r="AI51" s="5" t="n"/>
      <c r="AJ51" s="5" t="n"/>
      <c r="AK51" s="5" t="n"/>
      <c r="AL51" s="5" t="n"/>
    </row>
    <row r="52">
      <c r="A52" s="8" t="n"/>
      <c r="B52" s="10" t="n"/>
      <c r="C52" s="1" t="n"/>
      <c r="D52" s="3" t="n"/>
      <c r="E52" s="3" t="n"/>
      <c r="F52" s="3" t="n"/>
      <c r="G52" s="3" t="n"/>
      <c r="H52" s="4" t="n"/>
      <c r="I52" s="4" t="n"/>
      <c r="J52" s="4" t="n"/>
      <c r="K52" s="4" t="n"/>
      <c r="L52" s="4" t="n"/>
      <c r="M52" s="4" t="n"/>
      <c r="N52" s="4" t="n"/>
      <c r="O52" s="4" t="n"/>
      <c r="P52" s="4" t="n"/>
      <c r="Q52" s="5" t="n"/>
      <c r="R52" s="5" t="n"/>
      <c r="S52" s="5" t="n"/>
      <c r="T52" s="5" t="n"/>
      <c r="U52" s="5" t="n"/>
      <c r="V52" s="5" t="n"/>
      <c r="W52" s="5" t="n"/>
      <c r="X52" s="28" t="n"/>
      <c r="Y52" s="28" t="n"/>
      <c r="Z52" s="5" t="n"/>
      <c r="AA52" s="5" t="n"/>
      <c r="AB52" s="4" t="n"/>
      <c r="AC52" s="4" t="n"/>
      <c r="AD52" s="5" t="n"/>
      <c r="AE52" s="5" t="n"/>
      <c r="AF52" s="5" t="n"/>
      <c r="AG52" s="5" t="n"/>
      <c r="AH52" s="5" t="n"/>
      <c r="AI52" s="5" t="n"/>
      <c r="AJ52" s="5" t="n"/>
      <c r="AK52" s="5" t="n"/>
      <c r="AL52" s="5" t="n"/>
    </row>
    <row r="53">
      <c r="A53" s="8" t="n"/>
      <c r="B53" s="10" t="n"/>
      <c r="C53" s="1" t="n"/>
      <c r="D53" s="3" t="n"/>
      <c r="E53" s="3" t="n"/>
      <c r="F53" s="3" t="n"/>
      <c r="G53" s="3" t="n"/>
      <c r="H53" s="4" t="n"/>
      <c r="I53" s="4" t="n"/>
      <c r="J53" s="4" t="n"/>
      <c r="K53" s="4" t="n"/>
      <c r="L53" s="4" t="n"/>
      <c r="M53" s="4" t="n"/>
      <c r="N53" s="4" t="n"/>
      <c r="O53" s="4" t="n"/>
      <c r="P53" s="4" t="n"/>
      <c r="Q53" s="5" t="n"/>
      <c r="R53" s="5" t="n"/>
      <c r="S53" s="5" t="n"/>
      <c r="T53" s="5" t="n"/>
      <c r="U53" s="5" t="n"/>
      <c r="V53" s="5" t="n"/>
      <c r="W53" s="5" t="n"/>
      <c r="X53" s="28" t="n"/>
      <c r="Y53" s="28" t="n"/>
      <c r="Z53" s="5" t="n"/>
      <c r="AA53" s="5" t="n"/>
      <c r="AB53" s="4" t="n"/>
      <c r="AC53" s="4" t="n"/>
      <c r="AD53" s="5" t="n"/>
      <c r="AE53" s="5" t="n"/>
      <c r="AF53" s="5" t="n"/>
      <c r="AG53" s="5" t="n"/>
      <c r="AH53" s="5" t="n"/>
      <c r="AI53" s="5" t="n"/>
      <c r="AJ53" s="5" t="n"/>
      <c r="AK53" s="5" t="n"/>
      <c r="AL53" s="5" t="n"/>
    </row>
    <row r="54">
      <c r="A54" s="8" t="n"/>
      <c r="B54" s="10" t="n"/>
      <c r="C54" s="1" t="n"/>
      <c r="D54" s="3" t="n"/>
      <c r="E54" s="3" t="n"/>
      <c r="F54" s="3" t="n"/>
      <c r="G54" s="3" t="n"/>
      <c r="H54" s="4" t="n"/>
      <c r="I54" s="4" t="n"/>
      <c r="J54" s="4" t="n"/>
      <c r="K54" s="4" t="n"/>
      <c r="L54" s="4" t="n"/>
      <c r="M54" s="4" t="n"/>
      <c r="N54" s="4" t="n"/>
      <c r="O54" s="4" t="n"/>
      <c r="P54" s="4" t="n"/>
      <c r="Q54" s="5" t="n"/>
      <c r="R54" s="5" t="n"/>
      <c r="S54" s="5" t="n"/>
      <c r="T54" s="5" t="n"/>
      <c r="U54" s="5" t="n"/>
      <c r="V54" s="5" t="n"/>
      <c r="W54" s="5" t="n"/>
      <c r="X54" s="28" t="n"/>
      <c r="Y54" s="28" t="n"/>
      <c r="Z54" s="5" t="n"/>
      <c r="AA54" s="5" t="n"/>
      <c r="AB54" s="4" t="n"/>
      <c r="AC54" s="4" t="n"/>
      <c r="AD54" s="5" t="n"/>
      <c r="AE54" s="5" t="n"/>
      <c r="AF54" s="5" t="n"/>
      <c r="AG54" s="5" t="n"/>
      <c r="AH54" s="5" t="n"/>
      <c r="AI54" s="5" t="n"/>
      <c r="AJ54" s="5" t="n"/>
      <c r="AK54" s="5" t="n"/>
      <c r="AL54" s="5" t="n"/>
    </row>
    <row r="55">
      <c r="A55" s="8" t="n"/>
      <c r="B55" s="10" t="n"/>
      <c r="C55" s="1" t="n"/>
      <c r="D55" s="3" t="n"/>
      <c r="E55" s="3" t="n"/>
      <c r="F55" s="3" t="n"/>
      <c r="G55" s="3" t="n"/>
      <c r="H55" s="4" t="n"/>
      <c r="I55" s="4" t="n"/>
      <c r="J55" s="4" t="n"/>
      <c r="K55" s="4" t="n"/>
      <c r="L55" s="4" t="n"/>
      <c r="M55" s="4" t="n"/>
      <c r="N55" s="4" t="n"/>
      <c r="O55" s="4" t="n"/>
      <c r="P55" s="4" t="n"/>
      <c r="Q55" s="5" t="n"/>
      <c r="R55" s="5" t="n"/>
      <c r="S55" s="5" t="n"/>
      <c r="T55" s="5" t="n"/>
      <c r="U55" s="5" t="n"/>
      <c r="V55" s="5" t="n"/>
      <c r="W55" s="5" t="n"/>
      <c r="X55" s="28" t="n"/>
      <c r="Y55" s="28" t="n"/>
      <c r="Z55" s="5" t="n"/>
      <c r="AA55" s="5" t="n"/>
      <c r="AB55" s="4" t="n"/>
      <c r="AC55" s="4" t="n"/>
      <c r="AD55" s="5" t="n"/>
      <c r="AE55" s="5" t="n"/>
      <c r="AF55" s="5" t="n"/>
      <c r="AG55" s="5" t="n"/>
      <c r="AH55" s="5" t="n"/>
      <c r="AI55" s="5" t="n"/>
      <c r="AJ55" s="5" t="n"/>
      <c r="AK55" s="5" t="n"/>
      <c r="AL55" s="5" t="n"/>
    </row>
    <row r="56">
      <c r="A56" s="8" t="n"/>
      <c r="B56" s="10" t="n"/>
      <c r="C56" s="1" t="n"/>
      <c r="D56" s="3" t="n"/>
      <c r="E56" s="3" t="n"/>
      <c r="F56" s="3" t="n"/>
      <c r="G56" s="3" t="n"/>
      <c r="H56" s="4" t="n"/>
      <c r="I56" s="4" t="n"/>
      <c r="J56" s="4" t="n"/>
      <c r="K56" s="4" t="n"/>
      <c r="L56" s="4" t="n"/>
      <c r="M56" s="4" t="n"/>
      <c r="N56" s="4" t="n"/>
      <c r="O56" s="4" t="n"/>
      <c r="P56" s="4" t="n"/>
      <c r="Q56" s="5" t="n"/>
      <c r="R56" s="5" t="n"/>
      <c r="S56" s="5" t="n"/>
      <c r="T56" s="5" t="n"/>
      <c r="U56" s="5" t="n"/>
      <c r="V56" s="5" t="n"/>
      <c r="W56" s="5" t="n"/>
      <c r="X56" s="28" t="n"/>
      <c r="Y56" s="28" t="n"/>
      <c r="Z56" s="5" t="n"/>
      <c r="AA56" s="5" t="n"/>
      <c r="AB56" s="4" t="n"/>
      <c r="AC56" s="4" t="n"/>
      <c r="AD56" s="5" t="n"/>
      <c r="AE56" s="5" t="n"/>
      <c r="AF56" s="5" t="n"/>
      <c r="AG56" s="5" t="n"/>
      <c r="AH56" s="5" t="n"/>
      <c r="AI56" s="5" t="n"/>
      <c r="AJ56" s="5" t="n"/>
      <c r="AK56" s="5" t="n"/>
      <c r="AL56" s="5" t="n"/>
    </row>
    <row r="57">
      <c r="A57" s="2" t="n">
        <v>27</v>
      </c>
      <c r="B57" s="10" t="n"/>
      <c r="C57" s="1" t="n"/>
      <c r="D57" s="3" t="n"/>
      <c r="E57" s="3" t="n"/>
      <c r="F57" s="3" t="n"/>
      <c r="G57" s="3" t="n"/>
      <c r="H57" s="4" t="n"/>
      <c r="I57" s="4" t="n"/>
      <c r="J57" s="4" t="n"/>
      <c r="K57" s="4" t="n"/>
      <c r="L57" s="4" t="n"/>
      <c r="M57" s="4" t="n"/>
      <c r="N57" s="4" t="n"/>
      <c r="O57" s="4" t="n"/>
      <c r="P57" s="4" t="n"/>
      <c r="Q57" s="5" t="n"/>
      <c r="R57" s="5" t="n"/>
      <c r="S57" s="5" t="n"/>
      <c r="T57" s="5" t="n"/>
      <c r="U57" s="5" t="n"/>
      <c r="V57" s="5" t="n"/>
      <c r="W57" s="5" t="n"/>
      <c r="X57" s="28" t="n"/>
      <c r="Y57" s="28" t="n"/>
      <c r="Z57" s="5" t="n"/>
      <c r="AA57" s="5" t="n"/>
      <c r="AB57" s="4" t="n"/>
      <c r="AC57" s="4" t="n"/>
      <c r="AD57" s="5" t="n"/>
      <c r="AE57" s="5" t="n"/>
      <c r="AF57" s="5" t="n"/>
      <c r="AG57" s="5" t="n"/>
      <c r="AH57" s="5" t="n"/>
      <c r="AI57" s="5" t="n"/>
      <c r="AJ57" s="5" t="n"/>
      <c r="AK57" s="5" t="n"/>
      <c r="AL57" s="5" t="n"/>
    </row>
    <row r="58">
      <c r="A58" s="2" t="n">
        <v>28</v>
      </c>
      <c r="B58" s="10" t="n"/>
      <c r="C58" s="1" t="n"/>
      <c r="D58" s="3" t="n"/>
      <c r="E58" s="3" t="n"/>
      <c r="F58" s="3" t="n"/>
      <c r="G58" s="3" t="n"/>
      <c r="H58" s="4" t="n"/>
      <c r="I58" s="4" t="n"/>
      <c r="J58" s="4" t="n"/>
      <c r="K58" s="4" t="n"/>
      <c r="L58" s="4" t="n"/>
      <c r="M58" s="4" t="n"/>
      <c r="N58" s="4" t="n"/>
      <c r="O58" s="4" t="n"/>
      <c r="P58" s="4" t="n"/>
      <c r="Q58" s="5" t="n"/>
      <c r="R58" s="5" t="n"/>
      <c r="S58" s="5" t="n"/>
      <c r="T58" s="5" t="n"/>
      <c r="U58" s="5" t="n"/>
      <c r="V58" s="5" t="n"/>
      <c r="W58" s="5" t="n"/>
      <c r="X58" s="28" t="n"/>
      <c r="Y58" s="28" t="n"/>
      <c r="Z58" s="5" t="n"/>
      <c r="AA58" s="5" t="n"/>
      <c r="AB58" s="4" t="n"/>
      <c r="AC58" s="4" t="n"/>
      <c r="AD58" s="5" t="n"/>
      <c r="AE58" s="5" t="n"/>
      <c r="AF58" s="5" t="n"/>
      <c r="AG58" s="5" t="n"/>
      <c r="AH58" s="5" t="n"/>
      <c r="AI58" s="5" t="n"/>
      <c r="AJ58" s="5" t="n"/>
      <c r="AK58" s="5" t="n"/>
      <c r="AL58" s="5" t="n"/>
      <c r="AM58" s="66" t="inlineStr">
        <is>
          <t>X2</t>
        </is>
      </c>
      <c r="AN58" s="66" t="inlineStr">
        <is>
          <t>Y2</t>
        </is>
      </c>
      <c r="AO58" s="66" t="inlineStr">
        <is>
          <t>X2</t>
        </is>
      </c>
      <c r="AP58" s="66" t="inlineStr">
        <is>
          <t>Y2</t>
        </is>
      </c>
      <c r="AQ58" s="66" t="inlineStr">
        <is>
          <t>X2</t>
        </is>
      </c>
      <c r="AR58" s="66" t="inlineStr">
        <is>
          <t>Y2</t>
        </is>
      </c>
    </row>
    <row r="59">
      <c r="A59" s="2" t="n">
        <v>29</v>
      </c>
      <c r="B59" s="10" t="n"/>
      <c r="C59" s="1" t="n"/>
      <c r="D59" s="3" t="n"/>
      <c r="E59" s="3" t="n"/>
      <c r="F59" s="3" t="n"/>
      <c r="G59" s="3" t="n"/>
      <c r="H59" s="4" t="n"/>
      <c r="I59" s="4" t="n"/>
      <c r="J59" s="4" t="n"/>
      <c r="K59" s="4" t="n"/>
      <c r="L59" s="4" t="n"/>
      <c r="M59" s="4" t="n"/>
      <c r="N59" s="4" t="n"/>
      <c r="O59" s="4" t="n"/>
      <c r="P59" s="4" t="n"/>
      <c r="Q59" s="5" t="n"/>
      <c r="R59" s="5" t="n"/>
      <c r="S59" s="5" t="n"/>
      <c r="T59" s="5" t="n"/>
      <c r="U59" s="5" t="n"/>
      <c r="V59" s="5" t="n"/>
      <c r="W59" s="5" t="n"/>
      <c r="X59" s="28" t="n"/>
      <c r="Y59" s="28" t="n"/>
      <c r="Z59" s="5" t="n"/>
      <c r="AA59" s="5" t="n"/>
      <c r="AB59" s="4" t="n"/>
      <c r="AC59" s="4" t="n"/>
      <c r="AD59" s="5" t="n"/>
      <c r="AE59" s="5" t="n"/>
      <c r="AF59" s="5" t="n"/>
      <c r="AG59" s="5" t="n"/>
      <c r="AH59" s="5" t="n"/>
      <c r="AI59" s="5" t="n"/>
      <c r="AJ59" s="5" t="n"/>
      <c r="AK59" s="5" t="n"/>
      <c r="AL59" s="5" t="n"/>
      <c r="AM59" s="66" t="n">
        <v>42</v>
      </c>
      <c r="AN59" s="66" t="n">
        <v>3378.93</v>
      </c>
      <c r="AO59" s="66" t="n">
        <v>39.49</v>
      </c>
      <c r="AP59" s="66" t="n">
        <v>3340.75</v>
      </c>
      <c r="AQ59" s="66" t="n">
        <v>45.83</v>
      </c>
      <c r="AR59" s="66" t="n">
        <v>7306.8</v>
      </c>
    </row>
    <row r="60">
      <c r="A60" s="2" t="n">
        <v>30</v>
      </c>
      <c r="B60" s="10" t="n"/>
      <c r="C60" s="1" t="n"/>
      <c r="D60" s="3" t="n"/>
      <c r="E60" s="3" t="n"/>
      <c r="F60" s="3" t="n"/>
      <c r="G60" s="3" t="n"/>
      <c r="H60" s="4" t="n"/>
      <c r="I60" s="4" t="n"/>
      <c r="J60" s="4" t="n"/>
      <c r="K60" s="4" t="n"/>
      <c r="L60" s="4" t="n"/>
      <c r="M60" s="4" t="n"/>
      <c r="N60" s="4" t="n"/>
      <c r="O60" s="4" t="n"/>
      <c r="P60" s="4" t="n"/>
      <c r="Q60" s="5" t="n"/>
      <c r="R60" s="5" t="n"/>
      <c r="S60" s="5" t="n"/>
      <c r="T60" s="5" t="n"/>
      <c r="U60" s="5" t="n"/>
      <c r="V60" s="5" t="n"/>
      <c r="W60" s="5" t="n"/>
      <c r="X60" s="28" t="n"/>
      <c r="Y60" s="28" t="n"/>
      <c r="Z60" s="5" t="n"/>
      <c r="AA60" s="5" t="n"/>
      <c r="AB60" s="4" t="n"/>
      <c r="AC60" s="4" t="n"/>
      <c r="AD60" s="5" t="n"/>
      <c r="AE60" s="5" t="n"/>
      <c r="AF60" s="5" t="n"/>
      <c r="AG60" s="5" t="n"/>
      <c r="AH60" s="5" t="n"/>
      <c r="AI60" s="5" t="n"/>
      <c r="AJ60" s="5" t="n"/>
      <c r="AK60" s="5" t="n"/>
      <c r="AL60" s="5" t="n"/>
      <c r="AM60" s="66" t="n">
        <v>41.76</v>
      </c>
      <c r="AN60" s="66" t="n">
        <v>3318.47</v>
      </c>
      <c r="AO60" s="66" t="n">
        <v>36.73</v>
      </c>
      <c r="AP60" s="66" t="n">
        <v>3316.5</v>
      </c>
      <c r="AQ60" s="66" t="n">
        <v>45.86</v>
      </c>
      <c r="AR60" s="66" t="n">
        <v>7300.6</v>
      </c>
    </row>
    <row r="61">
      <c r="A61" s="2" t="n">
        <v>31</v>
      </c>
      <c r="B61" s="10" t="n"/>
      <c r="C61" s="1" t="n"/>
      <c r="D61" s="3" t="n"/>
      <c r="E61" s="3" t="n"/>
      <c r="F61" s="3" t="n"/>
      <c r="G61" s="3" t="n"/>
      <c r="H61" s="4" t="n"/>
      <c r="I61" s="4" t="n"/>
      <c r="J61" s="4" t="n"/>
      <c r="K61" s="4" t="n"/>
      <c r="L61" s="4" t="n"/>
      <c r="M61" s="4" t="n"/>
      <c r="N61" s="4" t="n"/>
      <c r="O61" s="4" t="n"/>
      <c r="P61" s="4" t="n"/>
      <c r="Q61" s="5" t="n"/>
      <c r="R61" s="5" t="n"/>
      <c r="S61" s="5" t="n"/>
      <c r="T61" s="5" t="n"/>
      <c r="U61" s="5" t="n"/>
      <c r="V61" s="5" t="n"/>
      <c r="W61" s="5" t="n"/>
      <c r="X61" s="28" t="n"/>
      <c r="Y61" s="28" t="n"/>
      <c r="Z61" s="5" t="n"/>
      <c r="AA61" s="5" t="n"/>
      <c r="AB61" s="4" t="n"/>
      <c r="AC61" s="4" t="n"/>
      <c r="AD61" s="5" t="n"/>
      <c r="AE61" s="5" t="n"/>
      <c r="AF61" s="5" t="n"/>
      <c r="AG61" s="5" t="n"/>
      <c r="AH61" s="5" t="n"/>
      <c r="AI61" s="5" t="n"/>
      <c r="AJ61" s="5" t="n"/>
      <c r="AK61" s="5" t="n"/>
      <c r="AL61" s="5" t="n"/>
    </row>
    <row r="62">
      <c r="A62" s="2" t="n">
        <v>32</v>
      </c>
      <c r="B62" s="10" t="n"/>
      <c r="C62" s="1" t="n"/>
      <c r="D62" s="3" t="n"/>
      <c r="E62" s="3" t="n"/>
      <c r="F62" s="3" t="n"/>
      <c r="G62" s="3" t="n"/>
      <c r="H62" s="4" t="n"/>
      <c r="I62" s="4" t="n"/>
      <c r="J62" s="4" t="n"/>
      <c r="K62" s="4" t="n"/>
      <c r="L62" s="4" t="n"/>
      <c r="M62" s="4" t="n"/>
      <c r="N62" s="4" t="n"/>
      <c r="O62" s="4" t="n"/>
      <c r="P62" s="4" t="n"/>
      <c r="Q62" s="5" t="n"/>
      <c r="R62" s="5" t="n"/>
      <c r="S62" s="5" t="n"/>
      <c r="T62" s="5" t="n"/>
      <c r="U62" s="5" t="n"/>
      <c r="V62" s="5" t="n"/>
      <c r="W62" s="5" t="n"/>
      <c r="X62" s="28" t="n"/>
      <c r="Y62" s="28" t="n"/>
      <c r="Z62" s="5" t="n"/>
      <c r="AA62" s="5" t="n"/>
      <c r="AB62" s="4" t="n"/>
      <c r="AC62" s="4" t="n"/>
      <c r="AD62" s="5" t="n"/>
      <c r="AE62" s="5" t="n"/>
      <c r="AF62" s="5" t="n"/>
      <c r="AG62" s="5" t="n"/>
      <c r="AH62" s="5" t="n"/>
      <c r="AI62" s="5" t="n"/>
      <c r="AJ62" s="5" t="n"/>
      <c r="AK62" s="5" t="n"/>
      <c r="AL62" s="5" t="n"/>
    </row>
    <row r="63">
      <c r="A63" s="2" t="n">
        <v>33</v>
      </c>
      <c r="B63" s="10" t="n"/>
      <c r="C63" s="1" t="n"/>
      <c r="D63" s="3" t="n"/>
      <c r="E63" s="3" t="n"/>
      <c r="F63" s="3" t="n"/>
      <c r="G63" s="3" t="n"/>
      <c r="H63" s="4" t="n"/>
      <c r="I63" s="4" t="n"/>
      <c r="J63" s="4" t="n"/>
      <c r="K63" s="4" t="n"/>
      <c r="L63" s="4" t="n"/>
      <c r="M63" s="4" t="n"/>
      <c r="N63" s="4" t="n"/>
      <c r="O63" s="4" t="n"/>
      <c r="P63" s="4" t="n"/>
      <c r="Q63" s="5" t="n"/>
      <c r="R63" s="5" t="n"/>
      <c r="S63" s="5" t="n"/>
      <c r="T63" s="5" t="n"/>
      <c r="U63" s="5" t="n"/>
      <c r="V63" s="5" t="n"/>
      <c r="W63" s="5" t="n"/>
      <c r="X63" s="28" t="n"/>
      <c r="Y63" s="28" t="n"/>
      <c r="Z63" s="5" t="n"/>
      <c r="AA63" s="5" t="n"/>
      <c r="AB63" s="4" t="n"/>
      <c r="AC63" s="4" t="n"/>
      <c r="AD63" s="5" t="n"/>
      <c r="AE63" s="5" t="n"/>
      <c r="AF63" s="5" t="n"/>
      <c r="AG63" s="5" t="n"/>
      <c r="AH63" s="5" t="n"/>
      <c r="AI63" s="5" t="n"/>
      <c r="AJ63" s="5" t="n"/>
      <c r="AK63" s="5" t="n"/>
      <c r="AL63" s="5" t="n"/>
      <c r="AM63" s="66" t="inlineStr">
        <is>
          <t>X1</t>
        </is>
      </c>
      <c r="AN63" s="66" t="inlineStr">
        <is>
          <t>Y1</t>
        </is>
      </c>
      <c r="AO63" s="66" t="inlineStr">
        <is>
          <t>X1</t>
        </is>
      </c>
      <c r="AP63" s="66" t="inlineStr">
        <is>
          <t>Y1</t>
        </is>
      </c>
      <c r="AQ63" s="66" t="inlineStr">
        <is>
          <t>X1</t>
        </is>
      </c>
      <c r="AR63" s="66" t="inlineStr">
        <is>
          <t>Y1</t>
        </is>
      </c>
    </row>
    <row r="64">
      <c r="A64" s="2" t="n">
        <v>34</v>
      </c>
      <c r="B64" s="10" t="n"/>
      <c r="C64" s="1" t="n"/>
      <c r="D64" s="3" t="n"/>
      <c r="E64" s="3" t="n"/>
      <c r="F64" s="3" t="n"/>
      <c r="G64" s="3" t="n"/>
      <c r="H64" s="4" t="n"/>
      <c r="I64" s="4" t="n"/>
      <c r="J64" s="4" t="n"/>
      <c r="K64" s="4" t="n"/>
      <c r="L64" s="4" t="n"/>
      <c r="M64" s="4" t="n"/>
      <c r="N64" s="4" t="n"/>
      <c r="O64" s="4" t="n"/>
      <c r="P64" s="4" t="n"/>
      <c r="Q64" s="5" t="n"/>
      <c r="R64" s="5" t="n"/>
      <c r="S64" s="5" t="n"/>
      <c r="T64" s="5" t="n"/>
      <c r="U64" s="5" t="n"/>
      <c r="V64" s="5" t="n"/>
      <c r="W64" s="5" t="n"/>
      <c r="X64" s="28" t="n"/>
      <c r="Y64" s="28" t="n"/>
      <c r="Z64" s="5" t="n"/>
      <c r="AA64" s="5" t="n"/>
      <c r="AB64" s="4" t="n"/>
      <c r="AC64" s="4" t="n"/>
      <c r="AD64" s="5" t="n"/>
      <c r="AE64" s="5" t="n"/>
      <c r="AF64" s="5" t="n"/>
      <c r="AG64" s="5" t="n"/>
      <c r="AH64" s="5" t="n"/>
      <c r="AI64" s="5" t="n"/>
      <c r="AJ64" s="5" t="n"/>
      <c r="AK64" s="5" t="n"/>
      <c r="AL64" s="5" t="n"/>
      <c r="AM64" s="66" t="n">
        <v>37.09</v>
      </c>
      <c r="AN64" s="66" t="n">
        <v>2616.95</v>
      </c>
      <c r="AO64" s="66" t="n">
        <v>38.02</v>
      </c>
      <c r="AP64" s="66" t="n">
        <v>2787.75</v>
      </c>
      <c r="AQ64" s="66" t="n">
        <v>43.28</v>
      </c>
      <c r="AR64" s="66" t="n">
        <v>6212.5</v>
      </c>
    </row>
    <row r="65">
      <c r="A65" s="2" t="n">
        <v>35</v>
      </c>
      <c r="B65" s="10" t="n"/>
      <c r="C65" s="1" t="n"/>
      <c r="D65" s="3" t="n"/>
      <c r="E65" s="3" t="n"/>
      <c r="F65" s="3" t="n"/>
      <c r="G65" s="3" t="n"/>
      <c r="H65" s="4" t="n"/>
      <c r="I65" s="4" t="n"/>
      <c r="J65" s="4" t="n"/>
      <c r="K65" s="4" t="n"/>
      <c r="L65" s="4" t="n"/>
      <c r="M65" s="4" t="n"/>
      <c r="N65" s="4" t="n"/>
      <c r="O65" s="4" t="n"/>
      <c r="P65" s="4" t="n"/>
      <c r="Q65" s="5" t="n"/>
      <c r="R65" s="5" t="n"/>
      <c r="S65" s="5" t="n"/>
      <c r="T65" s="5" t="n"/>
      <c r="U65" s="5" t="n"/>
      <c r="V65" s="5" t="n"/>
      <c r="W65" s="5" t="n"/>
      <c r="X65" s="28" t="n"/>
      <c r="Y65" s="28" t="n"/>
      <c r="Z65" s="5" t="n"/>
      <c r="AA65" s="5" t="n"/>
      <c r="AB65" s="4" t="n"/>
      <c r="AC65" s="4" t="n"/>
      <c r="AD65" s="5" t="n"/>
      <c r="AE65" s="5" t="n"/>
      <c r="AF65" s="5" t="n"/>
      <c r="AG65" s="5" t="n"/>
      <c r="AH65" s="5" t="n"/>
      <c r="AI65" s="5" t="n"/>
      <c r="AJ65" s="5" t="n"/>
      <c r="AK65" s="5" t="n"/>
      <c r="AL65" s="5" t="n"/>
      <c r="AM65" s="66" t="n">
        <v>36.96</v>
      </c>
      <c r="AN65" s="66" t="n">
        <v>2695.61</v>
      </c>
      <c r="AO65" s="66" t="n">
        <v>37.03</v>
      </c>
      <c r="AP65" s="66" t="n">
        <v>2535.75</v>
      </c>
      <c r="AQ65" s="66" t="n">
        <v>43.28</v>
      </c>
      <c r="AR65" s="66" t="n">
        <v>6347.2</v>
      </c>
    </row>
    <row r="66">
      <c r="A66" s="2" t="n">
        <v>36</v>
      </c>
      <c r="B66" s="10" t="n"/>
      <c r="C66" s="1" t="n"/>
      <c r="D66" s="3" t="n"/>
      <c r="E66" s="3" t="n"/>
      <c r="F66" s="3" t="n"/>
      <c r="G66" s="3" t="n"/>
      <c r="H66" s="4" t="n"/>
      <c r="I66" s="4" t="n"/>
      <c r="J66" s="4" t="n"/>
      <c r="K66" s="4" t="n"/>
      <c r="L66" s="4" t="n"/>
      <c r="M66" s="4" t="n"/>
      <c r="N66" s="4" t="n"/>
      <c r="O66" s="4" t="n"/>
      <c r="P66" s="4" t="n"/>
      <c r="Q66" s="5" t="n"/>
      <c r="R66" s="5" t="n"/>
      <c r="S66" s="5" t="n"/>
      <c r="T66" s="5" t="n"/>
      <c r="U66" s="5" t="n"/>
      <c r="V66" s="5" t="n"/>
      <c r="W66" s="5" t="n"/>
      <c r="X66" s="28" t="n"/>
      <c r="Y66" s="28" t="n"/>
      <c r="Z66" s="5" t="n"/>
      <c r="AA66" s="5" t="n"/>
      <c r="AB66" s="4" t="n"/>
      <c r="AC66" s="4" t="n"/>
      <c r="AD66" s="5" t="n"/>
      <c r="AE66" s="5" t="n"/>
      <c r="AF66" s="5" t="n"/>
      <c r="AG66" s="5" t="n"/>
      <c r="AH66" s="5" t="n"/>
      <c r="AI66" s="5" t="n"/>
      <c r="AJ66" s="5" t="n"/>
      <c r="AK66" s="5" t="n"/>
      <c r="AL66" s="5" t="n"/>
    </row>
    <row r="67">
      <c r="A67" s="2" t="n">
        <v>37</v>
      </c>
      <c r="B67" s="10" t="n"/>
      <c r="C67" s="1" t="n"/>
      <c r="D67" s="3" t="n"/>
      <c r="E67" s="3" t="n"/>
      <c r="F67" s="3" t="n"/>
      <c r="G67" s="3" t="n"/>
      <c r="H67" s="4" t="n"/>
      <c r="I67" s="4" t="n"/>
      <c r="J67" s="4" t="n"/>
      <c r="K67" s="4" t="n"/>
      <c r="L67" s="4" t="n"/>
      <c r="M67" s="4" t="n"/>
      <c r="N67" s="4" t="n"/>
      <c r="O67" s="4" t="n"/>
      <c r="P67" s="4" t="n"/>
      <c r="Q67" s="5" t="n"/>
      <c r="R67" s="5" t="n"/>
      <c r="S67" s="5" t="n"/>
      <c r="T67" s="5" t="n"/>
      <c r="U67" s="5" t="n"/>
      <c r="V67" s="5" t="n"/>
      <c r="W67" s="5" t="n"/>
      <c r="X67" s="28" t="n"/>
      <c r="Y67" s="28" t="n"/>
      <c r="Z67" s="5" t="n"/>
      <c r="AA67" s="5" t="n"/>
      <c r="AB67" s="4" t="n"/>
      <c r="AC67" s="4" t="n"/>
      <c r="AD67" s="5" t="n"/>
      <c r="AE67" s="5" t="n"/>
      <c r="AF67" s="5" t="n"/>
      <c r="AG67" s="5" t="n"/>
      <c r="AH67" s="5" t="n"/>
      <c r="AI67" s="5" t="n"/>
      <c r="AJ67" s="5" t="n"/>
      <c r="AK67" s="5" t="n"/>
      <c r="AL67" s="5" t="n"/>
    </row>
    <row r="68">
      <c r="A68" s="2" t="n">
        <v>38</v>
      </c>
      <c r="B68" s="10" t="n"/>
      <c r="C68" s="1" t="n"/>
      <c r="D68" s="3" t="n"/>
      <c r="E68" s="3" t="n"/>
      <c r="F68" s="3" t="n"/>
      <c r="G68" s="3" t="n"/>
      <c r="H68" s="4" t="n"/>
      <c r="I68" s="4" t="n"/>
      <c r="J68" s="4" t="n"/>
      <c r="K68" s="4" t="n"/>
      <c r="L68" s="4" t="n"/>
      <c r="M68" s="4" t="n"/>
      <c r="N68" s="4" t="n"/>
      <c r="O68" s="4" t="n"/>
      <c r="P68" s="4" t="n"/>
      <c r="Q68" s="5" t="n"/>
      <c r="R68" s="5" t="n"/>
      <c r="S68" s="5" t="n"/>
      <c r="T68" s="5" t="n"/>
      <c r="U68" s="5" t="n"/>
      <c r="V68" s="5" t="n"/>
      <c r="W68" s="5" t="n"/>
      <c r="X68" s="28" t="n"/>
      <c r="Y68" s="28" t="n"/>
      <c r="Z68" s="5" t="n"/>
      <c r="AA68" s="5" t="n"/>
      <c r="AB68" s="4" t="n"/>
      <c r="AC68" s="4" t="n"/>
      <c r="AD68" s="5" t="n"/>
      <c r="AE68" s="5" t="n"/>
      <c r="AF68" s="5" t="n"/>
      <c r="AG68" s="5" t="n"/>
      <c r="AH68" s="5" t="n"/>
      <c r="AI68" s="5" t="n"/>
      <c r="AJ68" s="5" t="n"/>
      <c r="AK68" s="5" t="n"/>
      <c r="AL68" s="5" t="n"/>
    </row>
    <row r="69">
      <c r="A69" s="2" t="n">
        <v>39</v>
      </c>
      <c r="B69" s="10" t="n"/>
      <c r="C69" s="1" t="n"/>
      <c r="D69" s="3" t="n"/>
      <c r="E69" s="3" t="n"/>
      <c r="F69" s="3" t="n"/>
      <c r="G69" s="3" t="n"/>
      <c r="H69" s="4" t="n"/>
      <c r="I69" s="4" t="n"/>
      <c r="J69" s="4" t="n"/>
      <c r="K69" s="4" t="n"/>
      <c r="L69" s="4" t="n"/>
      <c r="M69" s="4" t="n"/>
      <c r="N69" s="4" t="n"/>
      <c r="O69" s="4" t="n"/>
      <c r="P69" s="4" t="n"/>
      <c r="Q69" s="5" t="n"/>
      <c r="R69" s="5" t="n"/>
      <c r="S69" s="5" t="n"/>
      <c r="T69" s="5" t="n"/>
      <c r="U69" s="5" t="n"/>
      <c r="V69" s="5" t="n"/>
      <c r="W69" s="5" t="n"/>
      <c r="X69" s="28" t="n"/>
      <c r="Y69" s="28" t="n"/>
      <c r="Z69" s="5" t="n"/>
      <c r="AA69" s="5" t="n"/>
      <c r="AB69" s="4" t="n"/>
      <c r="AC69" s="4" t="n"/>
      <c r="AD69" s="5" t="n"/>
      <c r="AE69" s="5" t="n"/>
      <c r="AF69" s="5" t="n"/>
      <c r="AG69" s="5" t="n"/>
      <c r="AH69" s="5" t="n"/>
      <c r="AI69" s="5" t="n"/>
      <c r="AJ69" s="5" t="n"/>
      <c r="AK69" s="5" t="n"/>
      <c r="AL69" s="5" t="n"/>
      <c r="AM69" s="66" t="inlineStr">
        <is>
          <t>K</t>
        </is>
      </c>
      <c r="AN69" s="66" t="inlineStr">
        <is>
          <t>B</t>
        </is>
      </c>
      <c r="AO69" s="66" t="inlineStr">
        <is>
          <t>K</t>
        </is>
      </c>
      <c r="AP69" s="66" t="inlineStr">
        <is>
          <t>B</t>
        </is>
      </c>
      <c r="AQ69" s="66" t="inlineStr">
        <is>
          <t>K</t>
        </is>
      </c>
      <c r="AR69" s="66" t="inlineStr">
        <is>
          <t>B</t>
        </is>
      </c>
    </row>
    <row r="70">
      <c r="A70" s="2" t="n">
        <v>40</v>
      </c>
      <c r="B70" s="10" t="n"/>
      <c r="C70" s="1" t="n"/>
      <c r="D70" s="3" t="n"/>
      <c r="E70" s="3" t="n"/>
      <c r="F70" s="3" t="n"/>
      <c r="G70" s="3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5" t="n"/>
      <c r="R70" s="5" t="n"/>
      <c r="S70" s="5" t="n"/>
      <c r="T70" s="5" t="n"/>
      <c r="U70" s="5" t="n"/>
      <c r="V70" s="5" t="n"/>
      <c r="W70" s="5" t="n"/>
      <c r="X70" s="28" t="n"/>
      <c r="Y70" s="28" t="n"/>
      <c r="Z70" s="5" t="n"/>
      <c r="AA70" s="5" t="n"/>
      <c r="AB70" s="4" t="n"/>
      <c r="AC70" s="4" t="n"/>
      <c r="AD70" s="5" t="n"/>
      <c r="AE70" s="5" t="n"/>
      <c r="AF70" s="5" t="n"/>
      <c r="AG70" s="5" t="n"/>
      <c r="AH70" s="5" t="n"/>
      <c r="AI70" s="5" t="n"/>
      <c r="AJ70" s="5" t="n"/>
      <c r="AK70" s="5" t="n"/>
      <c r="AL70" s="5" t="n"/>
      <c r="AM70" s="66" t="n">
        <v>155.1894093686356</v>
      </c>
      <c r="AN70" s="66" t="n">
        <v>-3139.025193482693</v>
      </c>
      <c r="AO70" s="66" t="n">
        <v>376.1904761904765</v>
      </c>
      <c r="AP70" s="66" t="n">
        <v>-11515.01190476192</v>
      </c>
      <c r="AQ70" s="66" t="n">
        <v>429.1372549019613</v>
      </c>
      <c r="AR70" s="66" t="n">
        <v>-12360.56039215689</v>
      </c>
    </row>
    <row r="71">
      <c r="A71" s="2" t="n">
        <v>41</v>
      </c>
      <c r="B71" s="10" t="n"/>
      <c r="C71" s="1" t="n"/>
      <c r="D71" s="3" t="n"/>
      <c r="E71" s="3" t="n"/>
      <c r="F71" s="3" t="n"/>
      <c r="G71" s="3" t="n"/>
      <c r="H71" s="4" t="n"/>
      <c r="I71" s="4" t="n"/>
      <c r="J71" s="4" t="n"/>
      <c r="K71" s="4" t="n"/>
      <c r="L71" s="4" t="n"/>
      <c r="M71" s="4" t="n"/>
      <c r="N71" s="4" t="n"/>
      <c r="O71" s="4" t="n"/>
      <c r="P71" s="4" t="n"/>
      <c r="Q71" s="5" t="n"/>
      <c r="R71" s="5" t="n"/>
      <c r="S71" s="5" t="n"/>
      <c r="T71" s="5" t="n"/>
      <c r="U71" s="5" t="n"/>
      <c r="V71" s="5" t="n"/>
      <c r="W71" s="5" t="n"/>
      <c r="X71" s="28" t="n"/>
      <c r="Y71" s="28" t="n"/>
      <c r="Z71" s="5" t="n"/>
      <c r="AA71" s="5" t="n"/>
      <c r="AB71" s="4" t="n"/>
      <c r="AC71" s="4" t="n"/>
      <c r="AD71" s="5" t="n"/>
      <c r="AE71" s="5" t="n"/>
      <c r="AF71" s="5" t="n"/>
      <c r="AG71" s="5" t="n"/>
      <c r="AH71" s="5" t="n"/>
      <c r="AI71" s="5" t="n"/>
      <c r="AJ71" s="5" t="n"/>
      <c r="AK71" s="5" t="n"/>
      <c r="AL71" s="5" t="n"/>
    </row>
    <row r="72">
      <c r="A72" s="2" t="n">
        <v>42</v>
      </c>
      <c r="B72" s="10" t="n"/>
      <c r="C72" s="1" t="n"/>
      <c r="D72" s="3" t="n"/>
      <c r="E72" s="3" t="n"/>
      <c r="F72" s="3" t="n"/>
      <c r="G72" s="3" t="n"/>
      <c r="H72" s="4" t="n"/>
      <c r="I72" s="4" t="n"/>
      <c r="J72" s="4" t="n"/>
      <c r="K72" s="4" t="n"/>
      <c r="L72" s="4" t="n"/>
      <c r="M72" s="4" t="n"/>
      <c r="N72" s="4" t="n"/>
      <c r="O72" s="4" t="n"/>
      <c r="P72" s="4" t="n"/>
      <c r="Q72" s="5" t="n"/>
      <c r="R72" s="5" t="n"/>
      <c r="S72" s="5" t="n"/>
      <c r="T72" s="5" t="n"/>
      <c r="U72" s="5" t="n"/>
      <c r="V72" s="5" t="n"/>
      <c r="W72" s="5" t="n"/>
      <c r="X72" s="28" t="n"/>
      <c r="Y72" s="28" t="n"/>
      <c r="Z72" s="5" t="n"/>
      <c r="AA72" s="5" t="n"/>
      <c r="AB72" s="4" t="n"/>
      <c r="AC72" s="4" t="n"/>
      <c r="AD72" s="5" t="n"/>
      <c r="AE72" s="5" t="n"/>
      <c r="AF72" s="5" t="n"/>
      <c r="AG72" s="5" t="n"/>
      <c r="AH72" s="5" t="n"/>
      <c r="AI72" s="5" t="n"/>
      <c r="AJ72" s="5" t="n"/>
      <c r="AK72" s="5" t="n"/>
      <c r="AL72" s="5" t="n"/>
    </row>
    <row r="73">
      <c r="A73" s="2" t="n">
        <v>43</v>
      </c>
      <c r="B73" s="10" t="n"/>
      <c r="C73" s="1" t="n"/>
      <c r="D73" s="3" t="n"/>
      <c r="E73" s="3" t="n"/>
      <c r="F73" s="3" t="n"/>
      <c r="G73" s="3" t="n"/>
      <c r="H73" s="4" t="n"/>
      <c r="I73" s="4" t="n"/>
      <c r="J73" s="4" t="n"/>
      <c r="K73" s="4" t="n"/>
      <c r="L73" s="4" t="n"/>
      <c r="M73" s="4" t="n"/>
      <c r="N73" s="4" t="n"/>
      <c r="O73" s="4" t="n"/>
      <c r="P73" s="4" t="n"/>
      <c r="Q73" s="5" t="n"/>
      <c r="R73" s="5" t="n"/>
      <c r="S73" s="5" t="n"/>
      <c r="T73" s="5" t="n"/>
      <c r="U73" s="5" t="n"/>
      <c r="V73" s="5" t="n"/>
      <c r="W73" s="5" t="n"/>
      <c r="X73" s="28" t="n"/>
      <c r="Y73" s="28" t="n"/>
      <c r="Z73" s="5" t="n"/>
      <c r="AA73" s="5" t="n"/>
      <c r="AB73" s="4" t="n"/>
      <c r="AC73" s="4" t="n"/>
      <c r="AD73" s="5" t="n"/>
      <c r="AE73" s="5" t="n"/>
      <c r="AF73" s="5" t="n"/>
      <c r="AG73" s="5" t="n"/>
      <c r="AH73" s="5" t="n"/>
      <c r="AI73" s="5" t="n"/>
      <c r="AJ73" s="5" t="n"/>
      <c r="AK73" s="5" t="n"/>
      <c r="AL73" s="5" t="n"/>
    </row>
    <row r="74">
      <c r="A74" s="2" t="n">
        <v>44</v>
      </c>
      <c r="B74" s="10" t="n"/>
      <c r="C74" s="1" t="n"/>
      <c r="D74" s="3" t="n"/>
      <c r="E74" s="3" t="n"/>
      <c r="F74" s="3" t="n"/>
      <c r="G74" s="3" t="n"/>
      <c r="H74" s="4" t="n"/>
      <c r="I74" s="4" t="n"/>
      <c r="J74" s="4" t="n"/>
      <c r="K74" s="4" t="n"/>
      <c r="L74" s="4" t="n"/>
      <c r="M74" s="4" t="n"/>
      <c r="N74" s="4" t="n"/>
      <c r="O74" s="4" t="n"/>
      <c r="P74" s="4" t="n"/>
      <c r="Q74" s="5" t="n"/>
      <c r="R74" s="5" t="n"/>
      <c r="S74" s="5" t="n"/>
      <c r="T74" s="5" t="n"/>
      <c r="U74" s="5" t="n"/>
      <c r="V74" s="5" t="n"/>
      <c r="W74" s="5" t="n"/>
      <c r="X74" s="28" t="n"/>
      <c r="Y74" s="28" t="n"/>
      <c r="Z74" s="5" t="n"/>
      <c r="AA74" s="5" t="n"/>
      <c r="AB74" s="4" t="n"/>
      <c r="AC74" s="4" t="n"/>
      <c r="AD74" s="5" t="n"/>
      <c r="AE74" s="5" t="n"/>
      <c r="AF74" s="5" t="n"/>
      <c r="AG74" s="5" t="n"/>
      <c r="AH74" s="5" t="n"/>
      <c r="AI74" s="5" t="n"/>
      <c r="AJ74" s="5" t="n"/>
      <c r="AK74" s="5" t="n"/>
      <c r="AL74" s="5" t="n"/>
    </row>
    <row r="75">
      <c r="A75" s="2" t="n">
        <v>45</v>
      </c>
      <c r="B75" s="10" t="n"/>
      <c r="C75" s="1" t="n"/>
      <c r="D75" s="3" t="n"/>
      <c r="E75" s="3" t="n"/>
      <c r="F75" s="3" t="n"/>
      <c r="G75" s="3" t="n"/>
      <c r="H75" s="4" t="n"/>
      <c r="I75" s="4" t="n"/>
      <c r="J75" s="4" t="n"/>
      <c r="K75" s="4" t="n"/>
      <c r="L75" s="4" t="n"/>
      <c r="M75" s="4" t="n"/>
      <c r="N75" s="4" t="n"/>
      <c r="O75" s="4" t="n"/>
      <c r="P75" s="4" t="n"/>
      <c r="Q75" s="5" t="n"/>
      <c r="R75" s="5" t="n"/>
      <c r="S75" s="5" t="n"/>
      <c r="T75" s="5" t="n"/>
      <c r="U75" s="5" t="n"/>
      <c r="V75" s="5" t="n"/>
      <c r="W75" s="5" t="n"/>
      <c r="X75" s="28" t="n"/>
      <c r="Y75" s="28" t="n"/>
      <c r="Z75" s="5" t="n"/>
      <c r="AA75" s="5" t="n"/>
      <c r="AB75" s="4" t="n"/>
      <c r="AC75" s="4" t="n"/>
      <c r="AD75" s="5" t="n"/>
      <c r="AE75" s="5" t="n"/>
      <c r="AF75" s="5" t="n"/>
      <c r="AG75" s="5" t="n"/>
      <c r="AH75" s="5" t="n"/>
      <c r="AI75" s="5" t="n"/>
      <c r="AJ75" s="5" t="n"/>
      <c r="AK75" s="5" t="n"/>
      <c r="AL75" s="5" t="n"/>
    </row>
    <row r="76">
      <c r="A76" s="2" t="n">
        <v>46</v>
      </c>
      <c r="B76" s="10" t="n"/>
      <c r="C76" s="1" t="n"/>
      <c r="D76" s="3" t="n"/>
      <c r="E76" s="3" t="n"/>
      <c r="F76" s="3" t="n"/>
      <c r="G76" s="3" t="n"/>
      <c r="H76" s="4" t="n"/>
      <c r="I76" s="4" t="n"/>
      <c r="J76" s="4" t="n"/>
      <c r="K76" s="4" t="n"/>
      <c r="L76" s="4" t="n"/>
      <c r="M76" s="4" t="n"/>
      <c r="N76" s="4" t="n"/>
      <c r="O76" s="4" t="n"/>
      <c r="P76" s="4" t="n"/>
      <c r="Q76" s="5" t="n"/>
      <c r="R76" s="5" t="n"/>
      <c r="S76" s="5" t="n"/>
      <c r="T76" s="5" t="n"/>
      <c r="U76" s="5" t="n"/>
      <c r="V76" s="5" t="n"/>
      <c r="W76" s="5" t="n"/>
      <c r="X76" s="28" t="n"/>
      <c r="Y76" s="28" t="n"/>
      <c r="Z76" s="5" t="n"/>
      <c r="AA76" s="5" t="n"/>
      <c r="AB76" s="4" t="n"/>
      <c r="AC76" s="4" t="n"/>
      <c r="AD76" s="5" t="n"/>
      <c r="AE76" s="5" t="n"/>
      <c r="AF76" s="5" t="n"/>
      <c r="AG76" s="5" t="n"/>
      <c r="AH76" s="5" t="n"/>
      <c r="AI76" s="5" t="n"/>
      <c r="AJ76" s="5" t="n"/>
      <c r="AK76" s="5" t="n"/>
      <c r="AL76" s="5" t="n"/>
    </row>
    <row r="77">
      <c r="A77" s="2" t="n">
        <v>47</v>
      </c>
      <c r="B77" s="10" t="n"/>
      <c r="C77" s="1" t="n"/>
      <c r="D77" s="3" t="n"/>
      <c r="E77" s="3" t="n"/>
      <c r="F77" s="3" t="n"/>
      <c r="G77" s="3" t="n"/>
      <c r="H77" s="4" t="n"/>
      <c r="I77" s="4" t="n"/>
      <c r="J77" s="4" t="n"/>
      <c r="K77" s="4" t="n"/>
      <c r="L77" s="4" t="n"/>
      <c r="M77" s="4" t="n"/>
      <c r="N77" s="4" t="n"/>
      <c r="O77" s="4" t="n"/>
      <c r="P77" s="4" t="n"/>
      <c r="Q77" s="5" t="n"/>
      <c r="R77" s="5" t="n"/>
      <c r="S77" s="5" t="n"/>
      <c r="T77" s="5" t="n"/>
      <c r="U77" s="5" t="n"/>
      <c r="V77" s="5" t="n"/>
      <c r="W77" s="5" t="n"/>
      <c r="X77" s="28" t="n"/>
      <c r="Y77" s="28" t="n"/>
      <c r="Z77" s="5" t="n"/>
      <c r="AA77" s="5" t="n"/>
      <c r="AB77" s="4" t="n"/>
      <c r="AC77" s="4" t="n"/>
      <c r="AD77" s="5" t="n"/>
      <c r="AE77" s="5" t="n"/>
      <c r="AF77" s="5" t="n"/>
      <c r="AG77" s="5" t="n"/>
      <c r="AH77" s="5" t="n"/>
      <c r="AI77" s="5" t="n"/>
      <c r="AJ77" s="5" t="n"/>
      <c r="AK77" s="5" t="n"/>
      <c r="AL77" s="5" t="n"/>
    </row>
    <row r="78">
      <c r="A78" s="2" t="n">
        <v>48</v>
      </c>
      <c r="B78" s="10" t="n"/>
      <c r="C78" s="1" t="n"/>
      <c r="D78" s="3" t="n"/>
      <c r="E78" s="3" t="n"/>
      <c r="F78" s="3" t="n"/>
      <c r="G78" s="3" t="n"/>
      <c r="H78" s="4" t="n"/>
      <c r="I78" s="4" t="n"/>
      <c r="J78" s="4" t="n"/>
      <c r="K78" s="4" t="n"/>
      <c r="L78" s="4" t="n"/>
      <c r="M78" s="4" t="n"/>
      <c r="N78" s="4" t="n"/>
      <c r="O78" s="4" t="n"/>
      <c r="P78" s="4" t="n"/>
      <c r="Q78" s="5" t="n"/>
      <c r="R78" s="5" t="n"/>
      <c r="S78" s="5" t="n"/>
      <c r="T78" s="5" t="n"/>
      <c r="U78" s="5" t="n"/>
      <c r="V78" s="5" t="n"/>
      <c r="W78" s="5" t="n"/>
      <c r="X78" s="28" t="n"/>
      <c r="Y78" s="28" t="n"/>
      <c r="Z78" s="5" t="n"/>
      <c r="AA78" s="5" t="n"/>
      <c r="AB78" s="4" t="n"/>
      <c r="AC78" s="4" t="n"/>
      <c r="AD78" s="5" t="n"/>
      <c r="AE78" s="5" t="n"/>
      <c r="AF78" s="5" t="n"/>
      <c r="AG78" s="5" t="n"/>
      <c r="AH78" s="5" t="n"/>
      <c r="AI78" s="5" t="n"/>
      <c r="AJ78" s="5" t="n"/>
      <c r="AK78" s="5" t="n"/>
      <c r="AL78" s="5" t="n"/>
    </row>
    <row r="79">
      <c r="A79" s="2" t="n">
        <v>49</v>
      </c>
      <c r="B79" s="10" t="n"/>
      <c r="C79" s="1" t="n"/>
      <c r="D79" s="3" t="n"/>
      <c r="E79" s="3" t="n"/>
      <c r="F79" s="3" t="n"/>
      <c r="G79" s="3" t="n"/>
      <c r="H79" s="4" t="n"/>
      <c r="I79" s="4" t="n"/>
      <c r="J79" s="4" t="n"/>
      <c r="K79" s="4" t="n"/>
      <c r="L79" s="4" t="n"/>
      <c r="M79" s="4" t="n"/>
      <c r="N79" s="4" t="n"/>
      <c r="O79" s="4" t="n"/>
      <c r="P79" s="4" t="n"/>
      <c r="Q79" s="5" t="n"/>
      <c r="R79" s="5" t="n"/>
      <c r="S79" s="5" t="n"/>
      <c r="T79" s="5" t="n"/>
      <c r="U79" s="5" t="n"/>
      <c r="V79" s="5" t="n"/>
      <c r="W79" s="5" t="n"/>
      <c r="X79" s="28" t="n"/>
      <c r="Y79" s="28" t="n"/>
      <c r="Z79" s="5" t="n"/>
      <c r="AA79" s="5" t="n"/>
      <c r="AB79" s="4" t="n"/>
      <c r="AC79" s="4" t="n"/>
      <c r="AD79" s="5" t="n"/>
      <c r="AE79" s="5" t="n"/>
      <c r="AF79" s="5" t="n"/>
      <c r="AG79" s="5" t="n"/>
      <c r="AH79" s="5" t="n"/>
      <c r="AI79" s="5" t="n"/>
      <c r="AJ79" s="5" t="n"/>
      <c r="AK79" s="5" t="n"/>
      <c r="AL79" s="5" t="n"/>
    </row>
    <row r="80">
      <c r="A80" s="2" t="n">
        <v>50</v>
      </c>
      <c r="B80" s="10" t="n"/>
      <c r="C80" s="1" t="n"/>
      <c r="D80" s="3" t="n"/>
      <c r="E80" s="3" t="n"/>
      <c r="F80" s="3" t="n"/>
      <c r="G80" s="3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5" t="n"/>
      <c r="R80" s="5" t="n"/>
      <c r="S80" s="5" t="n"/>
      <c r="T80" s="5" t="n"/>
      <c r="U80" s="5" t="n"/>
      <c r="V80" s="5" t="n"/>
      <c r="W80" s="5" t="n"/>
      <c r="X80" s="28" t="n"/>
      <c r="Y80" s="28" t="n"/>
      <c r="Z80" s="5" t="n"/>
      <c r="AA80" s="5" t="n"/>
      <c r="AB80" s="4" t="n"/>
      <c r="AC80" s="4" t="n"/>
      <c r="AD80" s="5" t="n"/>
      <c r="AE80" s="5" t="n"/>
      <c r="AF80" s="5" t="n"/>
      <c r="AG80" s="5" t="n"/>
      <c r="AH80" s="5" t="n"/>
      <c r="AI80" s="5" t="n"/>
      <c r="AJ80" s="5" t="n"/>
      <c r="AK80" s="5" t="n"/>
      <c r="AL80" s="5" t="n"/>
    </row>
    <row r="81">
      <c r="A81" s="2" t="n">
        <v>51</v>
      </c>
      <c r="B81" s="10" t="n"/>
      <c r="C81" s="1" t="n"/>
      <c r="D81" s="3" t="n"/>
      <c r="E81" s="3" t="n"/>
      <c r="F81" s="3" t="n"/>
      <c r="G81" s="3" t="n"/>
      <c r="H81" s="4" t="n"/>
      <c r="I81" s="4" t="n"/>
      <c r="J81" s="4" t="n"/>
      <c r="K81" s="4" t="n"/>
      <c r="L81" s="4" t="n"/>
      <c r="M81" s="4" t="n"/>
      <c r="N81" s="4" t="n"/>
      <c r="O81" s="4" t="n"/>
      <c r="P81" s="4" t="n"/>
      <c r="Q81" s="5" t="n"/>
      <c r="R81" s="5" t="n"/>
      <c r="S81" s="5" t="n"/>
      <c r="T81" s="5" t="n"/>
      <c r="U81" s="5" t="n"/>
      <c r="V81" s="5" t="n"/>
      <c r="W81" s="5" t="n"/>
      <c r="X81" s="28" t="n"/>
      <c r="Y81" s="28" t="n"/>
      <c r="Z81" s="5" t="n"/>
      <c r="AA81" s="5" t="n"/>
      <c r="AB81" s="4" t="n"/>
      <c r="AC81" s="4" t="n"/>
      <c r="AD81" s="5" t="n"/>
      <c r="AE81" s="5" t="n"/>
      <c r="AF81" s="5" t="n"/>
      <c r="AG81" s="5" t="n"/>
      <c r="AH81" s="5" t="n"/>
      <c r="AI81" s="5" t="n"/>
      <c r="AJ81" s="5" t="n"/>
      <c r="AK81" s="5" t="n"/>
      <c r="AL81" s="5" t="n"/>
    </row>
    <row r="82">
      <c r="A82" s="2" t="n">
        <v>52</v>
      </c>
      <c r="B82" s="10" t="n"/>
      <c r="C82" s="1" t="n"/>
      <c r="D82" s="3" t="n"/>
      <c r="E82" s="3" t="n"/>
      <c r="F82" s="3" t="n"/>
      <c r="G82" s="3" t="n"/>
      <c r="H82" s="4" t="n"/>
      <c r="I82" s="4" t="n"/>
      <c r="J82" s="4" t="n"/>
      <c r="K82" s="4" t="n"/>
      <c r="L82" s="4" t="n"/>
      <c r="M82" s="4" t="n"/>
      <c r="N82" s="4" t="n"/>
      <c r="O82" s="4" t="n"/>
      <c r="P82" s="4" t="n"/>
      <c r="Q82" s="5" t="n"/>
      <c r="R82" s="5" t="n"/>
      <c r="S82" s="5" t="n"/>
      <c r="T82" s="5" t="n"/>
      <c r="U82" s="5" t="n"/>
      <c r="V82" s="5" t="n"/>
      <c r="W82" s="5" t="n"/>
      <c r="X82" s="28" t="n"/>
      <c r="Y82" s="28" t="n"/>
      <c r="Z82" s="5" t="n"/>
      <c r="AA82" s="5" t="n"/>
      <c r="AB82" s="4" t="n"/>
      <c r="AC82" s="4" t="n"/>
      <c r="AD82" s="5" t="n"/>
      <c r="AE82" s="5" t="n"/>
      <c r="AF82" s="5" t="n"/>
      <c r="AG82" s="5" t="n"/>
      <c r="AH82" s="5" t="n"/>
      <c r="AI82" s="5" t="n"/>
      <c r="AJ82" s="5" t="n"/>
      <c r="AK82" s="5" t="n"/>
      <c r="AL82" s="5" t="n"/>
    </row>
    <row r="83">
      <c r="A83" s="2" t="n">
        <v>53</v>
      </c>
      <c r="B83" s="10" t="n"/>
      <c r="C83" s="1" t="n"/>
      <c r="D83" s="3" t="n"/>
      <c r="E83" s="3" t="n"/>
      <c r="F83" s="3" t="n"/>
      <c r="G83" s="3" t="n"/>
      <c r="H83" s="4" t="n"/>
      <c r="I83" s="4" t="n"/>
      <c r="J83" s="4" t="n"/>
      <c r="K83" s="4" t="n"/>
      <c r="L83" s="4" t="n"/>
      <c r="M83" s="4" t="n"/>
      <c r="N83" s="4" t="n"/>
      <c r="O83" s="4" t="n"/>
      <c r="P83" s="4" t="n"/>
      <c r="Q83" s="5" t="n"/>
      <c r="R83" s="5" t="n"/>
      <c r="S83" s="5" t="n"/>
      <c r="T83" s="5" t="n"/>
      <c r="U83" s="5" t="n"/>
      <c r="V83" s="5" t="n"/>
      <c r="W83" s="5" t="n"/>
      <c r="X83" s="28" t="n"/>
      <c r="Y83" s="28" t="n"/>
      <c r="Z83" s="5" t="n"/>
      <c r="AA83" s="5" t="n"/>
      <c r="AB83" s="4" t="n"/>
      <c r="AC83" s="4" t="n"/>
      <c r="AD83" s="5" t="n"/>
      <c r="AE83" s="5" t="n"/>
      <c r="AF83" s="5" t="n"/>
      <c r="AG83" s="5" t="n"/>
      <c r="AH83" s="5" t="n"/>
      <c r="AI83" s="5" t="n"/>
      <c r="AJ83" s="5" t="n"/>
      <c r="AK83" s="5" t="n"/>
      <c r="AL83" s="5" t="n"/>
    </row>
    <row r="84">
      <c r="A84" s="2" t="n">
        <v>54</v>
      </c>
      <c r="B84" s="10" t="n"/>
      <c r="C84" s="1" t="n"/>
      <c r="D84" s="3" t="n"/>
      <c r="E84" s="3" t="n"/>
      <c r="F84" s="3" t="n"/>
      <c r="G84" s="3" t="n"/>
      <c r="H84" s="4" t="n"/>
      <c r="I84" s="4" t="n"/>
      <c r="J84" s="4" t="n"/>
      <c r="K84" s="4" t="n"/>
      <c r="L84" s="4" t="n"/>
      <c r="M84" s="4" t="n"/>
      <c r="N84" s="4" t="n"/>
      <c r="O84" s="4" t="n"/>
      <c r="P84" s="4" t="n"/>
      <c r="Q84" s="5" t="n"/>
      <c r="R84" s="5" t="n"/>
      <c r="S84" s="5" t="n"/>
      <c r="T84" s="5" t="n"/>
      <c r="U84" s="5" t="n"/>
      <c r="V84" s="5" t="n"/>
      <c r="W84" s="5" t="n"/>
      <c r="X84" s="28" t="n"/>
      <c r="Y84" s="28" t="n"/>
      <c r="Z84" s="5" t="n"/>
      <c r="AA84" s="5" t="n"/>
      <c r="AB84" s="4" t="n"/>
      <c r="AC84" s="4" t="n"/>
      <c r="AD84" s="5" t="n"/>
      <c r="AE84" s="5" t="n"/>
      <c r="AF84" s="5" t="n"/>
      <c r="AG84" s="5" t="n"/>
      <c r="AH84" s="5" t="n"/>
      <c r="AI84" s="5" t="n"/>
      <c r="AJ84" s="5" t="n"/>
      <c r="AK84" s="5" t="n"/>
      <c r="AL84" s="5" t="n"/>
    </row>
    <row r="85">
      <c r="A85" s="2" t="n">
        <v>55</v>
      </c>
      <c r="B85" s="10" t="n"/>
      <c r="C85" s="1" t="n"/>
      <c r="D85" s="3" t="n"/>
      <c r="E85" s="3" t="n"/>
      <c r="F85" s="3" t="n"/>
      <c r="G85" s="3" t="n"/>
      <c r="H85" s="4" t="n"/>
      <c r="I85" s="4" t="n"/>
      <c r="J85" s="4" t="n"/>
      <c r="K85" s="4" t="n"/>
      <c r="L85" s="4" t="n"/>
      <c r="M85" s="4" t="n"/>
      <c r="N85" s="4" t="n"/>
      <c r="O85" s="4" t="n"/>
      <c r="P85" s="4" t="n"/>
      <c r="Q85" s="5" t="n"/>
      <c r="R85" s="5" t="n"/>
      <c r="S85" s="5" t="n"/>
      <c r="T85" s="5" t="n"/>
      <c r="U85" s="5" t="n"/>
      <c r="V85" s="5" t="n"/>
      <c r="W85" s="5" t="n"/>
      <c r="X85" s="28" t="n"/>
      <c r="Y85" s="28" t="n"/>
      <c r="Z85" s="5" t="n"/>
      <c r="AA85" s="5" t="n"/>
      <c r="AB85" s="4" t="n"/>
      <c r="AC85" s="4" t="n"/>
      <c r="AD85" s="5" t="n"/>
      <c r="AE85" s="5" t="n"/>
      <c r="AF85" s="5" t="n"/>
      <c r="AG85" s="5" t="n"/>
      <c r="AH85" s="5" t="n"/>
      <c r="AI85" s="5" t="n"/>
      <c r="AJ85" s="5" t="n"/>
      <c r="AK85" s="5" t="n"/>
      <c r="AL85" s="5" t="n"/>
    </row>
    <row r="86">
      <c r="A86" s="2" t="n">
        <v>56</v>
      </c>
      <c r="B86" s="10" t="n"/>
      <c r="C86" s="1" t="n"/>
      <c r="D86" s="3" t="n"/>
      <c r="E86" s="3" t="n"/>
      <c r="F86" s="3" t="n"/>
      <c r="G86" s="3" t="n"/>
      <c r="H86" s="4" t="n"/>
      <c r="I86" s="4" t="n"/>
      <c r="J86" s="4" t="n"/>
      <c r="K86" s="4" t="n"/>
      <c r="L86" s="4" t="n"/>
      <c r="M86" s="4" t="n"/>
      <c r="N86" s="4" t="n"/>
      <c r="O86" s="4" t="n"/>
      <c r="P86" s="4" t="n"/>
      <c r="Q86" s="5" t="n"/>
      <c r="R86" s="5" t="n"/>
      <c r="S86" s="5" t="n"/>
      <c r="T86" s="5" t="n"/>
      <c r="U86" s="5" t="n"/>
      <c r="V86" s="5" t="n"/>
      <c r="W86" s="5" t="n"/>
      <c r="X86" s="28" t="n"/>
      <c r="Y86" s="28" t="n"/>
      <c r="Z86" s="5" t="n"/>
      <c r="AA86" s="5" t="n"/>
      <c r="AB86" s="4" t="n"/>
      <c r="AC86" s="4" t="n"/>
      <c r="AD86" s="5" t="n"/>
      <c r="AE86" s="5" t="n"/>
      <c r="AF86" s="5" t="n"/>
      <c r="AG86" s="5" t="n"/>
      <c r="AH86" s="5" t="n"/>
      <c r="AI86" s="5" t="n"/>
      <c r="AJ86" s="5" t="n"/>
      <c r="AK86" s="5" t="n"/>
      <c r="AL86" s="5" t="n"/>
    </row>
    <row r="87">
      <c r="A87" s="2" t="n">
        <v>57</v>
      </c>
      <c r="B87" s="10" t="n"/>
      <c r="C87" s="1" t="n"/>
      <c r="D87" s="3" t="n"/>
      <c r="E87" s="3" t="n"/>
      <c r="F87" s="3" t="n"/>
      <c r="G87" s="3" t="n"/>
      <c r="H87" s="4" t="n"/>
      <c r="I87" s="4" t="n"/>
      <c r="J87" s="4" t="n"/>
      <c r="K87" s="4" t="n"/>
      <c r="L87" s="4" t="n"/>
      <c r="M87" s="4" t="n"/>
      <c r="N87" s="4" t="n"/>
      <c r="O87" s="4" t="n"/>
      <c r="P87" s="4" t="n"/>
      <c r="Q87" s="5" t="n"/>
      <c r="R87" s="5" t="n"/>
      <c r="S87" s="5" t="n"/>
      <c r="T87" s="5" t="n"/>
      <c r="U87" s="5" t="n"/>
      <c r="V87" s="5" t="n"/>
      <c r="W87" s="5" t="n"/>
      <c r="X87" s="28" t="n"/>
      <c r="Y87" s="28" t="n"/>
      <c r="Z87" s="5" t="n"/>
      <c r="AA87" s="5" t="n"/>
      <c r="AB87" s="4" t="n"/>
      <c r="AC87" s="4" t="n"/>
      <c r="AD87" s="5" t="n"/>
      <c r="AE87" s="5" t="n"/>
      <c r="AF87" s="5" t="n"/>
      <c r="AG87" s="5" t="n"/>
      <c r="AH87" s="5" t="n"/>
      <c r="AI87" s="5" t="n"/>
      <c r="AJ87" s="5" t="n"/>
      <c r="AK87" s="5" t="n"/>
      <c r="AL87" s="5" t="n"/>
    </row>
    <row r="88">
      <c r="A88" s="2" t="n">
        <v>58</v>
      </c>
      <c r="B88" s="10" t="n"/>
      <c r="C88" s="1" t="n"/>
      <c r="D88" s="3" t="n"/>
      <c r="E88" s="3" t="n"/>
      <c r="F88" s="3" t="n"/>
      <c r="G88" s="3" t="n"/>
      <c r="H88" s="4" t="n"/>
      <c r="I88" s="4" t="n"/>
      <c r="J88" s="4" t="n"/>
      <c r="K88" s="4" t="n"/>
      <c r="L88" s="4" t="n"/>
      <c r="M88" s="4" t="n"/>
      <c r="N88" s="4" t="n"/>
      <c r="O88" s="4" t="n"/>
      <c r="P88" s="4" t="n"/>
      <c r="Q88" s="5" t="n"/>
      <c r="R88" s="5" t="n"/>
      <c r="S88" s="5" t="n"/>
      <c r="T88" s="5" t="n"/>
      <c r="U88" s="5" t="n"/>
      <c r="V88" s="5" t="n"/>
      <c r="W88" s="5" t="n"/>
      <c r="X88" s="28" t="n"/>
      <c r="Y88" s="28" t="n"/>
      <c r="Z88" s="5" t="n"/>
      <c r="AA88" s="5" t="n"/>
      <c r="AB88" s="4" t="n"/>
      <c r="AC88" s="4" t="n"/>
      <c r="AD88" s="5" t="n"/>
      <c r="AE88" s="5" t="n"/>
      <c r="AF88" s="5" t="n"/>
      <c r="AG88" s="5" t="n"/>
      <c r="AH88" s="5" t="n"/>
      <c r="AI88" s="5" t="n"/>
      <c r="AJ88" s="5" t="n"/>
      <c r="AK88" s="5" t="n"/>
      <c r="AL88" s="5" t="n"/>
    </row>
    <row r="89">
      <c r="A89" s="2" t="n">
        <v>59</v>
      </c>
      <c r="X89" s="28" t="n"/>
      <c r="Y89" s="28" t="n"/>
      <c r="AD89" s="5" t="n"/>
      <c r="AE89" s="5" t="n"/>
      <c r="AF89" s="5" t="n"/>
      <c r="AG89" s="5" t="n"/>
      <c r="AH89" s="5" t="n"/>
      <c r="AI89" s="5" t="n"/>
      <c r="AJ89" s="5" t="n"/>
      <c r="AK89" s="5" t="n"/>
      <c r="AL89" s="5" t="n"/>
    </row>
    <row r="90">
      <c r="A90" s="2" t="n">
        <v>60</v>
      </c>
      <c r="X90" s="28" t="n"/>
      <c r="Y90" s="28" t="n"/>
      <c r="AD90" s="5" t="n"/>
      <c r="AE90" s="5" t="n"/>
      <c r="AF90" s="5" t="n"/>
      <c r="AG90" s="5" t="n"/>
      <c r="AH90" s="5" t="n"/>
      <c r="AI90" s="5" t="n"/>
      <c r="AJ90" s="5" t="n"/>
      <c r="AK90" s="5" t="n"/>
      <c r="AL90" s="5" t="n"/>
    </row>
  </sheetData>
  <mergeCells count="18">
    <mergeCell ref="H1:J1"/>
    <mergeCell ref="AD1:AF1"/>
    <mergeCell ref="AG1:AI1"/>
    <mergeCell ref="AJ1:AL1"/>
    <mergeCell ref="AB1:AC1"/>
    <mergeCell ref="U1:W1"/>
    <mergeCell ref="X1:Y1"/>
    <mergeCell ref="Z1:AA1"/>
    <mergeCell ref="AO1:AP1"/>
    <mergeCell ref="C1:C2"/>
    <mergeCell ref="B1:B2"/>
    <mergeCell ref="AQ1:AR1"/>
    <mergeCell ref="N1:P1"/>
    <mergeCell ref="K1:M1"/>
    <mergeCell ref="Q1:S1"/>
    <mergeCell ref="A1:A2"/>
    <mergeCell ref="D1:F1"/>
    <mergeCell ref="AM1:AN1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J174"/>
  <sheetViews>
    <sheetView tabSelected="1" topLeftCell="B84" zoomScale="85" zoomScaleNormal="85" workbookViewId="0">
      <selection activeCell="Q90" sqref="Q90"/>
    </sheetView>
  </sheetViews>
  <sheetFormatPr baseColWidth="8" defaultRowHeight="14"/>
  <cols>
    <col width="15.08203125" customWidth="1" style="82" min="1" max="1"/>
    <col width="17.08203125" customWidth="1" style="13" min="2" max="2"/>
    <col width="13.33203125" customWidth="1" style="21" min="3" max="3"/>
    <col width="10.4140625" customWidth="1" style="82" min="4" max="5"/>
    <col width="10" customWidth="1" style="35" min="6" max="8"/>
    <col width="10" customWidth="1" style="39" min="9" max="9"/>
    <col width="11.6640625" customWidth="1" style="82" min="10" max="10"/>
    <col width="10" customWidth="1" style="39" min="11" max="11"/>
    <col width="10.4140625" customWidth="1" style="31" min="12" max="13"/>
    <col hidden="1" width="13" customWidth="1" style="31" min="14" max="15"/>
    <col width="11.08203125" customWidth="1" style="31" min="16" max="17"/>
    <col width="11.08203125" customWidth="1" style="36" min="18" max="19"/>
    <col width="8.9140625" customWidth="1" style="36" min="20" max="20"/>
    <col width="10.08203125" customWidth="1" style="36" min="21" max="21"/>
    <col width="9.4140625" customWidth="1" style="27" min="22" max="24"/>
    <col width="8.9140625" customWidth="1" style="27" min="25" max="27"/>
    <col hidden="1" width="13" customWidth="1" style="82" min="28" max="30"/>
  </cols>
  <sheetData>
    <row r="1" ht="55.25" customHeight="1" s="82">
      <c r="A1" s="71" t="inlineStr">
        <is>
          <t>序号</t>
        </is>
      </c>
      <c r="B1" s="81" t="inlineStr">
        <is>
          <t>时间
（开始变化时间）</t>
        </is>
      </c>
      <c r="C1" s="80" t="inlineStr">
        <is>
          <t>调令
（变化后减变化前水量，100取整）</t>
        </is>
      </c>
      <c r="D1" s="78" t="inlineStr">
        <is>
          <t>当前水位</t>
        </is>
      </c>
      <c r="E1" s="63" t="n"/>
      <c r="F1" s="76" t="inlineStr">
        <is>
          <t>实时流量
（人工调节）</t>
        </is>
      </c>
      <c r="G1" s="62" t="n"/>
      <c r="H1" s="63" t="n"/>
      <c r="I1" s="37" t="inlineStr">
        <is>
          <t>麻峪瞬时流量6均值滤波</t>
        </is>
      </c>
      <c r="J1" s="76" t="inlineStr">
        <is>
          <t>石景山瞬时流量</t>
        </is>
      </c>
      <c r="K1" s="37" t="inlineStr">
        <is>
          <t>石景山瞬时流量
6均值滤波</t>
        </is>
      </c>
      <c r="L1" s="64" t="inlineStr">
        <is>
          <t>目标水位</t>
        </is>
      </c>
      <c r="M1" s="63" t="n"/>
      <c r="N1" s="5" t="n"/>
      <c r="O1" s="77" t="n"/>
      <c r="P1" s="70" t="inlineStr">
        <is>
          <t>水位误差
（6分钟目标水位-当前水位）</t>
        </is>
      </c>
      <c r="Q1" s="68" t="n"/>
      <c r="R1" s="83" t="inlineStr">
        <is>
          <t>校正后目标水位</t>
        </is>
      </c>
      <c r="S1" s="68" t="n"/>
      <c r="T1" s="79" t="inlineStr">
        <is>
          <t>校正后
水位变化（6min）</t>
        </is>
      </c>
      <c r="U1" s="63" t="n"/>
      <c r="V1" s="61" t="inlineStr">
        <is>
          <t>流量
（模型输出值，6分钟分步）</t>
        </is>
      </c>
      <c r="W1" s="62" t="n"/>
      <c r="X1" s="63" t="n"/>
      <c r="Y1" s="61" t="inlineStr">
        <is>
          <t>频率
(模型计算）</t>
        </is>
      </c>
      <c r="Z1" s="62" t="n"/>
      <c r="AA1" s="63" t="n"/>
      <c r="AB1" s="64" t="inlineStr">
        <is>
          <t xml:space="preserve">
（模型计算流量）</t>
        </is>
      </c>
      <c r="AC1" s="62" t="n"/>
      <c r="AD1" s="63" t="n"/>
      <c r="AE1" s="65" t="inlineStr">
        <is>
          <t>玉泉山</t>
        </is>
      </c>
      <c r="AG1" s="71" t="inlineStr">
        <is>
          <t>杏石口</t>
        </is>
      </c>
      <c r="AI1" s="71" t="inlineStr">
        <is>
          <t>麻峪</t>
        </is>
      </c>
    </row>
    <row r="2" ht="18" customHeight="1" s="82">
      <c r="B2" s="73" t="n"/>
      <c r="C2" s="73" t="n"/>
      <c r="D2" s="3" t="inlineStr">
        <is>
          <t>麻峪</t>
        </is>
      </c>
      <c r="E2" s="3" t="inlineStr">
        <is>
          <t>杏石口</t>
        </is>
      </c>
      <c r="F2" s="3" t="inlineStr">
        <is>
          <t>玉泉山</t>
        </is>
      </c>
      <c r="G2" s="3" t="inlineStr">
        <is>
          <t>杏石口</t>
        </is>
      </c>
      <c r="H2" s="3" t="inlineStr">
        <is>
          <t>麻峪</t>
        </is>
      </c>
      <c r="I2" s="38" t="n"/>
      <c r="J2" s="3" t="inlineStr">
        <is>
          <t>石景山</t>
        </is>
      </c>
      <c r="K2" s="38" t="n"/>
      <c r="L2" s="5" t="inlineStr">
        <is>
          <t>麻峪</t>
        </is>
      </c>
      <c r="M2" s="5" t="inlineStr">
        <is>
          <t>杏石口</t>
        </is>
      </c>
      <c r="N2" s="5" t="n"/>
      <c r="O2" s="5" t="inlineStr">
        <is>
          <t>玉泉山</t>
        </is>
      </c>
      <c r="P2" s="5" t="inlineStr">
        <is>
          <t>麻峪</t>
        </is>
      </c>
      <c r="Q2" s="5" t="inlineStr">
        <is>
          <t>杏石口</t>
        </is>
      </c>
      <c r="R2" s="34" t="inlineStr">
        <is>
          <t>麻峪</t>
        </is>
      </c>
      <c r="S2" s="34" t="inlineStr">
        <is>
          <t>杏石口</t>
        </is>
      </c>
      <c r="T2" s="34" t="inlineStr">
        <is>
          <t>麻峪</t>
        </is>
      </c>
      <c r="U2" s="34" t="inlineStr">
        <is>
          <t>杏石口</t>
        </is>
      </c>
      <c r="V2" s="4" t="inlineStr">
        <is>
          <t>玉泉山</t>
        </is>
      </c>
      <c r="W2" s="4" t="inlineStr">
        <is>
          <t>杏石口</t>
        </is>
      </c>
      <c r="X2" s="4" t="inlineStr">
        <is>
          <t>麻峪</t>
        </is>
      </c>
      <c r="Y2" s="4" t="inlineStr">
        <is>
          <t>玉泉山</t>
        </is>
      </c>
      <c r="Z2" s="4" t="inlineStr">
        <is>
          <t>杏石口</t>
        </is>
      </c>
      <c r="AA2" s="4" t="inlineStr">
        <is>
          <t>麻峪</t>
        </is>
      </c>
      <c r="AB2" s="5" t="inlineStr">
        <is>
          <t>玉泉山</t>
        </is>
      </c>
      <c r="AC2" s="5" t="inlineStr">
        <is>
          <t>杏石口</t>
        </is>
      </c>
      <c r="AD2" s="5" t="inlineStr">
        <is>
          <t>麻峪</t>
        </is>
      </c>
      <c r="AE2" s="66" t="inlineStr">
        <is>
          <t>K</t>
        </is>
      </c>
      <c r="AF2" s="66" t="inlineStr">
        <is>
          <t>B</t>
        </is>
      </c>
      <c r="AG2" s="66" t="inlineStr">
        <is>
          <t>K</t>
        </is>
      </c>
      <c r="AH2" s="66" t="inlineStr">
        <is>
          <t>B</t>
        </is>
      </c>
      <c r="AI2" s="66" t="inlineStr">
        <is>
          <t>K</t>
        </is>
      </c>
      <c r="AJ2" s="66" t="inlineStr">
        <is>
          <t>B</t>
        </is>
      </c>
    </row>
    <row r="3">
      <c r="A3" s="2" t="n">
        <v>1</v>
      </c>
      <c r="B3" s="32" t="n">
        <v>45146.73888888889</v>
      </c>
      <c r="C3" s="40" t="n"/>
      <c r="D3" s="3" t="n">
        <v>94.91</v>
      </c>
      <c r="E3" s="3" t="n">
        <v>64.54000000000001</v>
      </c>
      <c r="F3" s="3" t="n">
        <v>6679.3</v>
      </c>
      <c r="G3" s="3" t="n">
        <v>2894</v>
      </c>
      <c r="H3" s="3" t="n">
        <v>3171.8</v>
      </c>
      <c r="I3" s="38" t="n"/>
      <c r="J3" s="3" t="n">
        <v>3388.091666666667</v>
      </c>
      <c r="K3" s="38" t="n"/>
      <c r="L3" s="5" t="n"/>
      <c r="M3" s="5" t="n"/>
      <c r="N3" s="5" t="n"/>
      <c r="O3" s="5" t="n"/>
      <c r="P3" s="5" t="n"/>
      <c r="Q3" s="5" t="n"/>
      <c r="R3" s="34" t="n"/>
      <c r="S3" s="34" t="n"/>
      <c r="T3" s="34" t="n"/>
      <c r="U3" s="34" t="n"/>
      <c r="V3" s="4" t="n"/>
      <c r="W3" s="4" t="n"/>
      <c r="X3" s="4" t="n"/>
      <c r="Y3" s="4" t="n"/>
      <c r="Z3" s="4" t="n"/>
      <c r="AA3" s="4" t="n"/>
      <c r="AB3" s="5">
        <f>AD3+#REF!+Q3*750/20+R3*1800/20</f>
        <v/>
      </c>
      <c r="AC3" s="5">
        <f>V3+R3*1800/20</f>
        <v/>
      </c>
      <c r="AD3" s="5">
        <f>V3</f>
        <v/>
      </c>
      <c r="AE3" s="66" t="n">
        <v>429.1372549019613</v>
      </c>
      <c r="AF3" s="66" t="n">
        <v>-12360.56039215689</v>
      </c>
      <c r="AG3" s="66" t="n">
        <v>376.1904761904765</v>
      </c>
      <c r="AH3" s="66" t="n">
        <v>-11515.01190476192</v>
      </c>
      <c r="AI3" s="66" t="n">
        <v>155.1894093686356</v>
      </c>
      <c r="AJ3" s="66" t="n">
        <v>-3139.025193482693</v>
      </c>
    </row>
    <row r="4">
      <c r="A4" s="2" t="n">
        <v>2</v>
      </c>
      <c r="B4" s="32" t="n">
        <v>45146.73958333334</v>
      </c>
      <c r="C4" s="40" t="n"/>
      <c r="D4" s="3" t="n">
        <v>94.83</v>
      </c>
      <c r="E4" s="3" t="n">
        <v>64.48</v>
      </c>
      <c r="F4" s="3" t="n">
        <v>6487.6</v>
      </c>
      <c r="G4" s="3" t="n">
        <v>3024.5</v>
      </c>
      <c r="H4" s="3" t="n">
        <v>3047.27</v>
      </c>
      <c r="I4" s="38" t="n"/>
      <c r="J4" s="3" t="n">
        <v>3591.904999999999</v>
      </c>
      <c r="K4" s="38" t="n"/>
      <c r="L4" s="5" t="n"/>
      <c r="M4" s="5" t="n"/>
      <c r="N4" s="5" t="n"/>
      <c r="O4" s="5" t="n"/>
      <c r="P4" s="5" t="n"/>
      <c r="Q4" s="5" t="n"/>
      <c r="R4" s="34" t="n"/>
      <c r="S4" s="34" t="n"/>
      <c r="T4" s="34" t="n"/>
      <c r="U4" s="34" t="n"/>
      <c r="V4" s="4" t="n"/>
      <c r="W4" s="4" t="n"/>
      <c r="X4" s="4" t="n"/>
      <c r="Y4" s="4" t="n"/>
      <c r="Z4" s="4" t="n"/>
      <c r="AA4" s="4" t="n"/>
      <c r="AB4" s="5">
        <f>AD4+#REF!+Q4*750/20+R4*1800/20</f>
        <v/>
      </c>
      <c r="AC4" s="5">
        <f>V4+R4*1800/20</f>
        <v/>
      </c>
      <c r="AD4" s="5">
        <f>V4</f>
        <v/>
      </c>
      <c r="AE4" s="66" t="n">
        <v>184</v>
      </c>
      <c r="AF4" s="22" t="n">
        <v>-1700</v>
      </c>
      <c r="AG4" s="22" t="n">
        <v>173</v>
      </c>
      <c r="AH4" s="22" t="n">
        <v>-2305</v>
      </c>
      <c r="AI4" s="22" t="n">
        <v>132</v>
      </c>
      <c r="AJ4" s="22" t="n">
        <v>-2122</v>
      </c>
    </row>
    <row r="5">
      <c r="A5" s="2" t="n">
        <v>3</v>
      </c>
      <c r="B5" s="32" t="n">
        <v>45146.74027777778</v>
      </c>
      <c r="C5" s="40" t="n"/>
      <c r="D5" s="3" t="n">
        <v>94.84999999999999</v>
      </c>
      <c r="E5" s="3" t="n">
        <v>64.41</v>
      </c>
      <c r="F5" s="3" t="n">
        <v>6785.6</v>
      </c>
      <c r="G5" s="3" t="n">
        <v>2996.5</v>
      </c>
      <c r="H5" s="3" t="n">
        <v>3223.03</v>
      </c>
      <c r="I5" s="38" t="n"/>
      <c r="J5" s="3" t="n">
        <v>3624.818333333333</v>
      </c>
      <c r="K5" s="38" t="n"/>
      <c r="L5" s="5" t="n"/>
      <c r="M5" s="5" t="n"/>
      <c r="N5" s="5" t="n"/>
      <c r="O5" s="5" t="n"/>
      <c r="P5" s="5" t="n"/>
      <c r="Q5" s="5" t="n"/>
      <c r="R5" s="34" t="n"/>
      <c r="S5" s="34" t="n"/>
      <c r="T5" s="34" t="n"/>
      <c r="U5" s="34" t="n"/>
      <c r="V5" s="4" t="n"/>
      <c r="W5" s="4" t="n"/>
      <c r="X5" s="4" t="n"/>
      <c r="Y5" s="4" t="n"/>
      <c r="Z5" s="4" t="n"/>
      <c r="AA5" s="4" t="n"/>
      <c r="AB5" s="5">
        <f>AD5+#REF!+Q5*750/20+R5*1800/20</f>
        <v/>
      </c>
      <c r="AC5" s="5">
        <f>V5+R5*1800/20</f>
        <v/>
      </c>
      <c r="AD5" s="5">
        <f>V5</f>
        <v/>
      </c>
      <c r="AG5" s="66" t="n">
        <v>180</v>
      </c>
      <c r="AH5" s="66" t="n">
        <v>3200</v>
      </c>
    </row>
    <row r="6">
      <c r="A6" s="2" t="n">
        <v>4</v>
      </c>
      <c r="B6" s="32" t="n">
        <v>45146.74097222222</v>
      </c>
      <c r="C6" s="40" t="n"/>
      <c r="D6" s="3" t="n">
        <v>94.87</v>
      </c>
      <c r="E6" s="3" t="n">
        <v>64.61</v>
      </c>
      <c r="F6" s="3" t="n">
        <v>6771.9</v>
      </c>
      <c r="G6" s="3" t="n">
        <v>3379</v>
      </c>
      <c r="H6" s="3" t="n">
        <v>3325.04</v>
      </c>
      <c r="I6" s="38" t="n"/>
      <c r="J6" s="3" t="n">
        <v>3426.66</v>
      </c>
      <c r="K6" s="38" t="n"/>
      <c r="L6" s="5" t="n"/>
      <c r="M6" s="5" t="n"/>
      <c r="N6" s="5" t="n"/>
      <c r="O6" s="5" t="n"/>
      <c r="P6" s="5" t="n"/>
      <c r="Q6" s="5" t="n"/>
      <c r="R6" s="34" t="n"/>
      <c r="S6" s="34" t="n"/>
      <c r="T6" s="34" t="n"/>
      <c r="U6" s="34" t="n"/>
      <c r="V6" s="4" t="n"/>
      <c r="W6" s="4" t="n"/>
      <c r="X6" s="4" t="n"/>
      <c r="Y6" s="4" t="n"/>
      <c r="Z6" s="4" t="n"/>
      <c r="AA6" s="4" t="n"/>
      <c r="AB6" s="5">
        <f>AD6+#REF!+Q6*750/20+R6*1800/20</f>
        <v/>
      </c>
      <c r="AC6" s="5">
        <f>V6+R6*1800/20</f>
        <v/>
      </c>
      <c r="AD6" s="5">
        <f>V6</f>
        <v/>
      </c>
      <c r="AE6" s="18">
        <f>(#REF!-#REF!)/(#REF!-#REF!)</f>
        <v/>
      </c>
      <c r="AF6" s="18">
        <f>#REF!-AE6*#REF!</f>
        <v/>
      </c>
    </row>
    <row r="7">
      <c r="A7" s="2" t="n">
        <v>5</v>
      </c>
      <c r="B7" s="32" t="n">
        <v>45146.74166666667</v>
      </c>
      <c r="C7" s="40" t="n"/>
      <c r="D7" s="3" t="n">
        <v>94.95</v>
      </c>
      <c r="E7" s="3" t="n">
        <v>64.59999999999999</v>
      </c>
      <c r="F7" s="3" t="n">
        <v>6617.9</v>
      </c>
      <c r="G7" s="3" t="n">
        <v>3273.5</v>
      </c>
      <c r="H7" s="3" t="n">
        <v>3451</v>
      </c>
      <c r="I7" s="38" t="n"/>
      <c r="J7" s="3" t="n">
        <v>3289.015</v>
      </c>
      <c r="K7" s="38" t="n"/>
      <c r="L7" s="5" t="n"/>
      <c r="M7" s="5" t="n"/>
      <c r="N7" s="5" t="n"/>
      <c r="O7" s="5" t="n"/>
      <c r="P7" s="5" t="n"/>
      <c r="Q7" s="5" t="n"/>
      <c r="R7" s="34" t="n"/>
      <c r="S7" s="34" t="n"/>
      <c r="T7" s="34" t="n"/>
      <c r="U7" s="34" t="n"/>
      <c r="V7" s="4" t="n"/>
      <c r="W7" s="4" t="n"/>
      <c r="X7" s="4" t="n"/>
      <c r="Y7" s="4" t="n"/>
      <c r="Z7" s="4" t="n"/>
      <c r="AA7" s="4" t="n"/>
      <c r="AB7" s="5">
        <f>AD7+#REF!+Q7*750/20+R7*1800/20</f>
        <v/>
      </c>
      <c r="AC7" s="5">
        <f>V7+R7*1800/20</f>
        <v/>
      </c>
      <c r="AD7" s="5">
        <f>V7</f>
        <v/>
      </c>
      <c r="AE7" s="20">
        <f>(#REF!-#REF!)/(#REF!-#REF!)</f>
        <v/>
      </c>
      <c r="AF7" s="20">
        <f>#REF!-AE7*#REF!</f>
        <v/>
      </c>
      <c r="AI7" s="15">
        <f>(#REF!-#REF!)/(#REF!-#REF!)</f>
        <v/>
      </c>
      <c r="AJ7" s="15">
        <f>#REF!-AI7*#REF!</f>
        <v/>
      </c>
    </row>
    <row r="8">
      <c r="A8" s="2" t="n">
        <v>6</v>
      </c>
      <c r="B8" s="32" t="n">
        <v>45146.74236111111</v>
      </c>
      <c r="C8" s="40" t="n"/>
      <c r="D8" s="3" t="n">
        <v>94.92</v>
      </c>
      <c r="E8" s="3" t="n">
        <v>64.44</v>
      </c>
      <c r="F8" s="3" t="n">
        <v>6507.8</v>
      </c>
      <c r="G8" s="3" t="n">
        <v>3237</v>
      </c>
      <c r="H8" s="3" t="n">
        <v>3180.53</v>
      </c>
      <c r="I8" s="38" t="n"/>
      <c r="J8" s="3" t="n">
        <v>2870.166666666667</v>
      </c>
      <c r="K8" s="38" t="n"/>
      <c r="L8" s="5" t="n"/>
      <c r="M8" s="5" t="n"/>
      <c r="N8" s="5" t="n"/>
      <c r="O8" s="5" t="n"/>
      <c r="P8" s="5" t="n"/>
      <c r="Q8" s="5" t="n"/>
      <c r="R8" s="34" t="n"/>
      <c r="S8" s="34" t="n"/>
      <c r="T8" s="34" t="n"/>
      <c r="U8" s="34" t="n"/>
      <c r="V8" s="4" t="n"/>
      <c r="W8" s="4" t="n"/>
      <c r="X8" s="4" t="n"/>
      <c r="Y8" s="4" t="n"/>
      <c r="Z8" s="4" t="n"/>
      <c r="AA8" s="4" t="n"/>
      <c r="AB8" s="5">
        <f>AD8+#REF!+Q8*750/20+R8*1800/20</f>
        <v/>
      </c>
      <c r="AC8" s="5">
        <f>V8+R8*1800/20</f>
        <v/>
      </c>
      <c r="AD8" s="5">
        <f>V8</f>
        <v/>
      </c>
      <c r="AE8" s="16">
        <f>(#REF!-#REF!)/(#REF!-#REF!)</f>
        <v/>
      </c>
      <c r="AF8" s="16">
        <f>#REF!-AE8*#REF!</f>
        <v/>
      </c>
      <c r="AI8" s="17">
        <f>(#REF!-#REF!)/(#REF!-#REF!)</f>
        <v/>
      </c>
      <c r="AJ8" s="17">
        <f>#REF!-AI8*#REF!</f>
        <v/>
      </c>
    </row>
    <row r="9">
      <c r="A9" s="2" t="n">
        <v>7</v>
      </c>
      <c r="B9" s="32" t="n">
        <v>45146.74305555555</v>
      </c>
      <c r="C9" s="50" t="n"/>
      <c r="D9" s="3" t="n">
        <v>94.92</v>
      </c>
      <c r="E9" s="3" t="n">
        <v>64.52</v>
      </c>
      <c r="F9" s="3" t="n">
        <v>5675.3</v>
      </c>
      <c r="G9" s="3" t="n">
        <v>3124.75</v>
      </c>
      <c r="H9" s="3" t="n">
        <v>3070.08</v>
      </c>
      <c r="I9" s="38" t="n"/>
      <c r="J9" s="3" t="n">
        <v>2705.258333333333</v>
      </c>
      <c r="K9" s="38" t="n"/>
      <c r="L9" s="5" t="n"/>
      <c r="M9" s="5" t="n"/>
      <c r="N9" s="5" t="n"/>
      <c r="O9" s="5" t="n"/>
      <c r="P9" s="5" t="n"/>
      <c r="Q9" s="5" t="n"/>
      <c r="R9" s="34" t="n"/>
      <c r="S9" s="34" t="n"/>
      <c r="T9" s="34" t="n"/>
      <c r="U9" s="34" t="n"/>
      <c r="V9" s="4" t="n"/>
      <c r="W9" s="4" t="n"/>
      <c r="X9" s="4" t="n"/>
      <c r="Y9" s="4" t="n"/>
      <c r="Z9" s="4" t="n"/>
      <c r="AA9" s="4" t="n"/>
      <c r="AB9" s="5">
        <f>AD9+#REF!+Q9*750/20+R9*1800/20</f>
        <v/>
      </c>
      <c r="AC9" s="5">
        <f>V9+R9*1800/20</f>
        <v/>
      </c>
      <c r="AD9" s="5">
        <f>V9</f>
        <v/>
      </c>
      <c r="AE9" s="16">
        <f>(#REF!-#REF!)/(#REF!-#REF!)</f>
        <v/>
      </c>
      <c r="AF9" s="16">
        <f>#REF!-AE9*#REF!</f>
        <v/>
      </c>
      <c r="AI9" s="16">
        <f>(#REF!-#REF!)/(#REF!-#REF!)</f>
        <v/>
      </c>
      <c r="AJ9" s="16">
        <f>#REF!-AI9*#REF!</f>
        <v/>
      </c>
    </row>
    <row r="10">
      <c r="A10" s="2" t="n">
        <v>8</v>
      </c>
      <c r="B10" s="32" t="n">
        <v>45146.74375</v>
      </c>
      <c r="C10" s="40" t="n"/>
      <c r="D10" s="3" t="n">
        <v>94.90000000000001</v>
      </c>
      <c r="E10" s="3" t="n">
        <v>64.45999999999999</v>
      </c>
      <c r="F10" s="3" t="n">
        <v>6227.6</v>
      </c>
      <c r="G10" s="3" t="n">
        <v>3221</v>
      </c>
      <c r="H10" s="3" t="n">
        <v>3240.48</v>
      </c>
      <c r="I10" s="38" t="n"/>
      <c r="J10" s="3" t="n">
        <v>3202.426666666667</v>
      </c>
      <c r="K10" s="38" t="n"/>
      <c r="L10" s="5" t="n"/>
      <c r="M10" s="5" t="n"/>
      <c r="N10" s="5" t="n"/>
      <c r="O10" s="5" t="n"/>
      <c r="P10" s="5" t="n"/>
      <c r="Q10" s="5" t="n"/>
      <c r="R10" s="34" t="n"/>
      <c r="S10" s="34" t="n"/>
      <c r="T10" s="34" t="n"/>
      <c r="U10" s="34" t="n"/>
      <c r="V10" s="4" t="n"/>
      <c r="W10" s="4" t="n"/>
      <c r="X10" s="4" t="n"/>
      <c r="Y10" s="4" t="n"/>
      <c r="Z10" s="4" t="n"/>
      <c r="AA10" s="4" t="n"/>
      <c r="AB10" s="5">
        <f>AD10+#REF!+Q10*750/20+R10*1800/20</f>
        <v/>
      </c>
      <c r="AC10" s="5">
        <f>V10+R10*1800/20</f>
        <v/>
      </c>
      <c r="AD10" s="5">
        <f>V10</f>
        <v/>
      </c>
      <c r="AE10" s="16">
        <f>(#REF!-#REF!)/(#REF!-#REF!)</f>
        <v/>
      </c>
      <c r="AF10" s="16">
        <f>#REF!-AE10*#REF!</f>
        <v/>
      </c>
      <c r="AI10" s="16">
        <f>(#REF!-#REF!)/(#REF!-#REF!)</f>
        <v/>
      </c>
      <c r="AJ10" s="16">
        <f>#REF!-AI10*#REF!</f>
        <v/>
      </c>
    </row>
    <row r="11">
      <c r="A11" s="2" t="n">
        <v>9</v>
      </c>
      <c r="B11" s="32" t="n">
        <v>45146.74444444444</v>
      </c>
      <c r="C11" s="40" t="n"/>
      <c r="D11" s="3" t="n">
        <v>94.91</v>
      </c>
      <c r="E11" s="3" t="n">
        <v>64.58</v>
      </c>
      <c r="F11" s="3" t="n">
        <v>6633.6</v>
      </c>
      <c r="G11" s="3" t="n">
        <v>3319</v>
      </c>
      <c r="H11" s="3" t="n">
        <v>3355.99</v>
      </c>
      <c r="I11" s="38" t="n"/>
      <c r="J11" s="3" t="n">
        <v>3226.141666666666</v>
      </c>
      <c r="K11" s="38" t="n"/>
      <c r="L11" s="84" t="n">
        <v>94.7</v>
      </c>
      <c r="M11" s="85" t="n">
        <v>64.3</v>
      </c>
      <c r="N11" s="5" t="n"/>
      <c r="O11" s="5" t="n"/>
      <c r="P11" s="5" t="n"/>
      <c r="Q11" s="5" t="n"/>
      <c r="R11" s="34" t="n"/>
      <c r="S11" s="34" t="n"/>
      <c r="T11" s="34" t="n"/>
      <c r="U11" s="34" t="n"/>
      <c r="V11" s="47" t="n"/>
      <c r="W11" s="4" t="n"/>
      <c r="X11" s="4" t="n"/>
      <c r="Y11" s="4" t="n"/>
      <c r="Z11" s="4" t="n"/>
      <c r="AA11" s="4" t="n"/>
      <c r="AB11" s="5">
        <f>AD11+#REF!+Q11*750/20+R11*1800/20</f>
        <v/>
      </c>
      <c r="AC11" s="5">
        <f>V11+R11*1800/20</f>
        <v/>
      </c>
      <c r="AD11" s="5">
        <f>V11</f>
        <v/>
      </c>
      <c r="AE11" s="16">
        <f>(#REF!-#REF!)/(#REF!-#REF!)</f>
        <v/>
      </c>
      <c r="AF11" s="16">
        <f>#REF!-AE11*#REF!</f>
        <v/>
      </c>
      <c r="AI11" s="16">
        <f>(#REF!-#REF!)/(#REF!-#REF!)</f>
        <v/>
      </c>
      <c r="AJ11" s="16">
        <f>#REF!-AI11*#REF!</f>
        <v/>
      </c>
    </row>
    <row r="12" customFormat="1" s="46">
      <c r="A12" s="43" t="inlineStr">
        <is>
          <t>第一次调度</t>
        </is>
      </c>
      <c r="B12" s="44" t="inlineStr">
        <is>
          <t>行号（开始）</t>
        </is>
      </c>
      <c r="C12" s="45" t="n">
        <v>-200</v>
      </c>
      <c r="D12" s="33" t="n">
        <v>94.7</v>
      </c>
      <c r="E12" s="33" t="n">
        <v>64.27</v>
      </c>
      <c r="F12" s="33" t="n">
        <v>6617.9</v>
      </c>
      <c r="G12" s="33" t="n">
        <v>3273.5</v>
      </c>
      <c r="H12" s="33" t="n">
        <v>3451</v>
      </c>
      <c r="I12" s="45">
        <f>AVERAGE(H6:H11)</f>
        <v/>
      </c>
      <c r="J12" s="33" t="n">
        <v>3289.015</v>
      </c>
      <c r="K12" s="45">
        <f>AVERAGE(J6:J11)</f>
        <v/>
      </c>
      <c r="L12" s="55" t="n">
        <v>94.705</v>
      </c>
      <c r="M12" s="55" t="n">
        <v>64.30499999999999</v>
      </c>
      <c r="N12" s="33" t="n"/>
      <c r="O12" s="33" t="n"/>
      <c r="P12" s="33" t="n">
        <v>0</v>
      </c>
      <c r="Q12" s="33" t="n">
        <v>0</v>
      </c>
      <c r="R12" s="45">
        <f>L12+P12</f>
        <v/>
      </c>
      <c r="S12" s="45">
        <f>M12+Q12</f>
        <v/>
      </c>
      <c r="T12" s="33">
        <f>R12-D12</f>
        <v/>
      </c>
      <c r="U12" s="33">
        <f>S12-E12</f>
        <v/>
      </c>
      <c r="V12" s="33">
        <f>X12+K12+T12*750/6+U12*1800/6</f>
        <v/>
      </c>
      <c r="W12" s="33">
        <f>X12+U12*1800/6</f>
        <v/>
      </c>
      <c r="X12" s="33">
        <f>I12+C12</f>
        <v/>
      </c>
      <c r="Y12" s="33">
        <f>(V12+1700)/184</f>
        <v/>
      </c>
      <c r="Z12" s="33">
        <f>(W12+3200)/180</f>
        <v/>
      </c>
      <c r="AA12" s="33">
        <f>(X12+2122)/131</f>
        <v/>
      </c>
      <c r="AB12" s="33" t="n"/>
      <c r="AC12" s="33" t="n"/>
      <c r="AD12" s="33" t="n"/>
    </row>
    <row r="13">
      <c r="A13" s="2" t="n">
        <v>11</v>
      </c>
      <c r="B13" s="32" t="n">
        <v>45146.74583333333</v>
      </c>
      <c r="C13" s="40" t="n"/>
      <c r="D13" s="3" t="n">
        <v>94.84999999999999</v>
      </c>
      <c r="E13" s="3" t="n">
        <v>64.41</v>
      </c>
      <c r="F13" s="3" t="n">
        <v>6507.8</v>
      </c>
      <c r="G13" s="3" t="n">
        <v>3237</v>
      </c>
      <c r="H13" s="3" t="n">
        <v>3180.53</v>
      </c>
      <c r="I13" s="38" t="n"/>
      <c r="J13" s="3" t="n">
        <v>2870.166666666667</v>
      </c>
      <c r="K13" s="38" t="n"/>
      <c r="L13" s="5" t="n">
        <v>94.71000000000001</v>
      </c>
      <c r="M13" s="5" t="n">
        <v>64.31</v>
      </c>
      <c r="N13" s="5" t="n"/>
      <c r="O13" s="5" t="n"/>
      <c r="P13" s="5" t="n"/>
      <c r="Q13" s="5" t="n"/>
      <c r="R13" s="34" t="n"/>
      <c r="S13" s="34" t="n"/>
      <c r="T13" s="34" t="n"/>
      <c r="U13" s="34" t="n"/>
      <c r="V13" s="4" t="n"/>
      <c r="W13" s="4" t="n"/>
      <c r="X13" s="4" t="n"/>
      <c r="Y13" s="4" t="n"/>
      <c r="Z13" s="4" t="n"/>
      <c r="AA13" s="4" t="n"/>
      <c r="AB13" s="5" t="n"/>
      <c r="AC13" s="5" t="n"/>
      <c r="AD13" s="5" t="n"/>
      <c r="AE13" s="16" t="n"/>
      <c r="AF13" s="16" t="n"/>
      <c r="AI13" s="16" t="n"/>
      <c r="AJ13" s="16" t="n"/>
    </row>
    <row r="14">
      <c r="A14" s="2" t="n">
        <v>12</v>
      </c>
      <c r="B14" s="32" t="n">
        <v>45146.74652777778</v>
      </c>
      <c r="C14" s="40" t="n"/>
      <c r="D14" s="3" t="n">
        <v>94.87</v>
      </c>
      <c r="E14" s="3" t="n">
        <v>64.61</v>
      </c>
      <c r="F14" s="3" t="n">
        <v>5675.3</v>
      </c>
      <c r="G14" s="3" t="n">
        <v>3124.75</v>
      </c>
      <c r="H14" s="3" t="n">
        <v>3070.08</v>
      </c>
      <c r="I14" s="38" t="n"/>
      <c r="J14" s="3" t="n">
        <v>2705.258333333333</v>
      </c>
      <c r="K14" s="38" t="n"/>
      <c r="L14" s="5" t="n">
        <v>94.715</v>
      </c>
      <c r="M14" s="5" t="n">
        <v>64.315</v>
      </c>
      <c r="N14" s="5" t="n"/>
      <c r="O14" s="5" t="n"/>
      <c r="P14" s="5" t="n"/>
      <c r="Q14" s="5" t="n"/>
      <c r="R14" s="34" t="n"/>
      <c r="S14" s="34" t="n"/>
      <c r="T14" s="34" t="n"/>
      <c r="U14" s="34" t="n"/>
      <c r="V14" s="4" t="n"/>
      <c r="W14" s="4" t="n"/>
      <c r="X14" s="4" t="n"/>
      <c r="Y14" s="4" t="n"/>
      <c r="Z14" s="4" t="n"/>
      <c r="AA14" s="4" t="n"/>
      <c r="AB14" s="5" t="n"/>
      <c r="AC14" s="5" t="n"/>
      <c r="AD14" s="5" t="n"/>
      <c r="AE14" s="16" t="n"/>
      <c r="AF14" s="16" t="n"/>
      <c r="AI14" s="16" t="n"/>
      <c r="AJ14" s="16" t="n"/>
    </row>
    <row r="15">
      <c r="A15" s="2" t="n">
        <v>13</v>
      </c>
      <c r="B15" s="32" t="n">
        <v>45146.74722222222</v>
      </c>
      <c r="C15" s="40" t="n"/>
      <c r="D15" s="3" t="n">
        <v>94.95</v>
      </c>
      <c r="E15" s="3" t="n">
        <v>64.59999999999999</v>
      </c>
      <c r="F15" s="3" t="n">
        <v>6617.9</v>
      </c>
      <c r="G15" s="3" t="n">
        <v>3273.5</v>
      </c>
      <c r="H15" s="3" t="n">
        <v>3451</v>
      </c>
      <c r="I15" s="38" t="n"/>
      <c r="J15" s="3" t="n">
        <v>3202.426666666667</v>
      </c>
      <c r="K15" s="38" t="n"/>
      <c r="L15" s="5" t="n">
        <v>94.72</v>
      </c>
      <c r="M15" s="5" t="n">
        <v>64.31999999999999</v>
      </c>
      <c r="N15" s="5" t="n"/>
      <c r="O15" s="5" t="n"/>
      <c r="P15" s="5" t="n"/>
      <c r="Q15" s="5" t="n"/>
      <c r="R15" s="34" t="n"/>
      <c r="S15" s="34" t="n"/>
      <c r="T15" s="34" t="n"/>
      <c r="U15" s="34" t="n"/>
      <c r="V15" s="4" t="n"/>
      <c r="W15" s="4" t="n"/>
      <c r="X15" s="4" t="n"/>
      <c r="Y15" s="4" t="n"/>
      <c r="Z15" s="4" t="n"/>
      <c r="AA15" s="4" t="n"/>
      <c r="AB15" s="5" t="n"/>
      <c r="AC15" s="5" t="n"/>
      <c r="AD15" s="5" t="n"/>
      <c r="AE15" s="16" t="n"/>
      <c r="AF15" s="16" t="n"/>
      <c r="AI15" s="16" t="n"/>
      <c r="AJ15" s="16" t="n"/>
    </row>
    <row r="16">
      <c r="A16" s="2" t="n">
        <v>14</v>
      </c>
      <c r="B16" s="32" t="n">
        <v>45146.74791666667</v>
      </c>
      <c r="C16" s="40" t="n"/>
      <c r="D16" s="3" t="n">
        <v>94.92</v>
      </c>
      <c r="E16" s="3" t="n">
        <v>64.44</v>
      </c>
      <c r="F16" s="3" t="n">
        <v>6507.8</v>
      </c>
      <c r="G16" s="3" t="n">
        <v>3237</v>
      </c>
      <c r="H16" s="3" t="n">
        <v>3180.53</v>
      </c>
      <c r="I16" s="38" t="n"/>
      <c r="J16" s="3" t="n">
        <v>3289.015</v>
      </c>
      <c r="K16" s="38" t="n"/>
      <c r="L16" s="5" t="n">
        <v>94.72500000000001</v>
      </c>
      <c r="M16" s="5" t="n">
        <v>64.325</v>
      </c>
      <c r="N16" s="5" t="n"/>
      <c r="O16" s="5" t="n"/>
      <c r="P16" s="5" t="n"/>
      <c r="Q16" s="5" t="n"/>
      <c r="R16" s="34" t="n"/>
      <c r="S16" s="34" t="n"/>
      <c r="T16" s="34" t="n"/>
      <c r="U16" s="34" t="n"/>
      <c r="V16" s="4" t="n"/>
      <c r="W16" s="4" t="n"/>
      <c r="X16" s="4" t="n"/>
      <c r="Y16" s="4" t="n"/>
      <c r="Z16" s="4" t="n"/>
      <c r="AA16" s="4" t="n"/>
      <c r="AB16" s="5" t="n"/>
      <c r="AC16" s="5" t="n"/>
      <c r="AD16" s="5" t="n"/>
      <c r="AE16" s="16" t="n"/>
      <c r="AF16" s="16" t="n"/>
      <c r="AI16" s="20" t="n"/>
      <c r="AJ16" s="20" t="n"/>
    </row>
    <row r="17">
      <c r="A17" s="2" t="n">
        <v>15</v>
      </c>
      <c r="B17" s="32" t="n">
        <v>45146.74861111111</v>
      </c>
      <c r="C17" s="40" t="n"/>
      <c r="D17" s="3" t="n">
        <v>94.92</v>
      </c>
      <c r="E17" s="3" t="n">
        <v>64.52</v>
      </c>
      <c r="F17" s="3" t="n">
        <v>5675.3</v>
      </c>
      <c r="G17" s="3" t="n">
        <v>3124.75</v>
      </c>
      <c r="H17" s="3" t="n">
        <v>3070.08</v>
      </c>
      <c r="I17" s="38" t="n"/>
      <c r="J17" s="3" t="n">
        <v>2870.166666666667</v>
      </c>
      <c r="K17" s="38" t="n"/>
      <c r="L17" s="85" t="n">
        <v>94.73</v>
      </c>
      <c r="M17" s="85" t="n">
        <v>64.33</v>
      </c>
      <c r="N17" s="5" t="n"/>
      <c r="O17" s="5" t="n"/>
      <c r="P17" s="5" t="n"/>
      <c r="Q17" s="5" t="n"/>
      <c r="R17" s="34" t="n"/>
      <c r="S17" s="34" t="n"/>
      <c r="T17" s="34" t="n"/>
      <c r="U17" s="34" t="n"/>
      <c r="V17" s="4" t="n"/>
      <c r="W17" s="4" t="n"/>
      <c r="X17" s="4" t="n"/>
      <c r="Y17" s="4" t="n"/>
      <c r="Z17" s="4" t="n"/>
      <c r="AA17" s="4" t="n"/>
      <c r="AB17" s="5" t="n"/>
      <c r="AC17" s="5" t="n"/>
      <c r="AD17" s="5" t="n"/>
      <c r="AE17" s="16" t="n"/>
      <c r="AF17" s="16" t="n"/>
      <c r="AI17" s="20" t="n"/>
      <c r="AJ17" s="20" t="n"/>
    </row>
    <row r="18" customFormat="1" s="36">
      <c r="A18" s="48" t="n">
        <v>16</v>
      </c>
      <c r="B18" s="41" t="n">
        <v>45146.74930555555</v>
      </c>
      <c r="C18" s="42" t="n"/>
      <c r="D18" s="34" t="n">
        <v>94.84999999999999</v>
      </c>
      <c r="E18" s="34" t="n">
        <v>64.41</v>
      </c>
      <c r="F18" s="34" t="n">
        <v>6617.9</v>
      </c>
      <c r="G18" s="34" t="n">
        <v>3273.5</v>
      </c>
      <c r="H18" s="34" t="n">
        <v>3451</v>
      </c>
      <c r="I18" s="42">
        <f>AVERAGE(H12:H17)</f>
        <v/>
      </c>
      <c r="J18" s="34" t="n">
        <v>2705.258333333333</v>
      </c>
      <c r="K18" s="42">
        <f>AVERAGE(J12:J17)</f>
        <v/>
      </c>
      <c r="L18" s="55" t="n">
        <v>94.735</v>
      </c>
      <c r="M18" s="55" t="n">
        <v>64.33499999999999</v>
      </c>
      <c r="N18" s="34" t="n"/>
      <c r="O18" s="34" t="n"/>
      <c r="P18" s="34">
        <f>L12-D18</f>
        <v/>
      </c>
      <c r="Q18" s="34">
        <f>M12-E18</f>
        <v/>
      </c>
      <c r="R18" s="42">
        <f>L18+P18</f>
        <v/>
      </c>
      <c r="S18" s="42">
        <f>M18+Q18</f>
        <v/>
      </c>
      <c r="T18" s="34">
        <f>R18-D18</f>
        <v/>
      </c>
      <c r="U18" s="34">
        <f>S18-E18</f>
        <v/>
      </c>
      <c r="V18" s="34">
        <f>X18+K18+T18*750/6+U18*1800/6</f>
        <v/>
      </c>
      <c r="W18" s="34">
        <f>X18+U18*1800/6</f>
        <v/>
      </c>
      <c r="X18" s="34">
        <f>I18+C18</f>
        <v/>
      </c>
      <c r="Y18" s="34" t="n"/>
      <c r="Z18" s="34" t="n"/>
      <c r="AA18" s="34" t="n"/>
      <c r="AB18" s="34" t="n"/>
      <c r="AC18" s="34" t="n"/>
      <c r="AD18" s="34" t="n"/>
      <c r="AI18" s="49" t="n"/>
      <c r="AJ18" s="49" t="n"/>
    </row>
    <row r="19">
      <c r="A19" s="2" t="n">
        <v>17</v>
      </c>
      <c r="B19" s="32" t="n">
        <v>45146.75</v>
      </c>
      <c r="C19" s="40" t="n"/>
      <c r="D19" s="3" t="n">
        <v>94.87</v>
      </c>
      <c r="E19" s="3" t="n">
        <v>64.61</v>
      </c>
      <c r="F19" s="3" t="n">
        <v>6507.8</v>
      </c>
      <c r="G19" s="3" t="n">
        <v>3237</v>
      </c>
      <c r="H19" s="3" t="n">
        <v>3180.53</v>
      </c>
      <c r="I19" s="38" t="n"/>
      <c r="J19" s="3" t="n">
        <v>3202.426666666667</v>
      </c>
      <c r="K19" s="38" t="n"/>
      <c r="L19" s="5" t="n">
        <v>94.74000000000001</v>
      </c>
      <c r="M19" s="5" t="n">
        <v>64.34</v>
      </c>
      <c r="N19" s="5" t="n"/>
      <c r="O19" s="5" t="n"/>
      <c r="P19" s="5" t="n"/>
      <c r="Q19" s="5" t="n"/>
      <c r="R19" s="34" t="n"/>
      <c r="S19" s="34" t="n"/>
      <c r="T19" s="34" t="n"/>
      <c r="U19" s="34" t="n"/>
      <c r="V19" s="4" t="n"/>
      <c r="W19" s="4" t="n"/>
      <c r="X19" s="4" t="n"/>
      <c r="Y19" s="4" t="n"/>
      <c r="Z19" s="4" t="n"/>
      <c r="AA19" s="4" t="n"/>
      <c r="AB19" s="5" t="n"/>
      <c r="AC19" s="5" t="n"/>
      <c r="AD19" s="5" t="n"/>
      <c r="AE19" s="16" t="n"/>
      <c r="AF19" s="16" t="n"/>
      <c r="AI19" s="16" t="n"/>
      <c r="AJ19" s="16" t="n"/>
    </row>
    <row r="20">
      <c r="A20" s="2" t="n">
        <v>18</v>
      </c>
      <c r="B20" s="32" t="n">
        <v>45146.75069444445</v>
      </c>
      <c r="C20" s="40" t="n"/>
      <c r="D20" s="3" t="n">
        <v>94.95</v>
      </c>
      <c r="E20" s="3" t="n">
        <v>64.59999999999999</v>
      </c>
      <c r="F20" s="3" t="n">
        <v>5675.3</v>
      </c>
      <c r="G20" s="3" t="n">
        <v>3124.75</v>
      </c>
      <c r="H20" s="3" t="n">
        <v>3070.08</v>
      </c>
      <c r="I20" s="38" t="n"/>
      <c r="J20" s="3" t="n">
        <v>3289.015</v>
      </c>
      <c r="K20" s="38" t="n"/>
      <c r="L20" s="5" t="n">
        <v>94.745</v>
      </c>
      <c r="M20" s="5" t="n">
        <v>64.345</v>
      </c>
      <c r="N20" s="5" t="n"/>
      <c r="O20" s="5" t="n"/>
      <c r="P20" s="5" t="n"/>
      <c r="Q20" s="5" t="n"/>
      <c r="R20" s="34" t="n"/>
      <c r="S20" s="34" t="n"/>
      <c r="T20" s="34" t="n"/>
      <c r="U20" s="34" t="n"/>
      <c r="V20" s="4" t="n"/>
      <c r="W20" s="4" t="n"/>
      <c r="X20" s="4" t="n"/>
      <c r="Y20" s="4" t="n"/>
      <c r="Z20" s="4" t="n"/>
      <c r="AA20" s="4" t="n"/>
      <c r="AB20" s="5" t="n"/>
      <c r="AC20" s="5" t="n"/>
      <c r="AD20" s="5" t="n"/>
      <c r="AE20" s="16" t="n"/>
      <c r="AF20" s="16" t="n"/>
    </row>
    <row r="21">
      <c r="A21" s="2" t="n">
        <v>19</v>
      </c>
      <c r="B21" s="32" t="n">
        <v>45146.75138888889</v>
      </c>
      <c r="C21" s="40" t="n"/>
      <c r="D21" s="3" t="n">
        <v>94.92</v>
      </c>
      <c r="E21" s="3" t="n">
        <v>64.44</v>
      </c>
      <c r="F21" s="3" t="n">
        <v>6617.9</v>
      </c>
      <c r="G21" s="3" t="n">
        <v>3273.5</v>
      </c>
      <c r="H21" s="3" t="n">
        <v>3451</v>
      </c>
      <c r="I21" s="38" t="n"/>
      <c r="J21" s="3" t="n">
        <v>2870.166666666667</v>
      </c>
      <c r="K21" s="38" t="n"/>
      <c r="L21" s="5" t="n">
        <v>94.75</v>
      </c>
      <c r="M21" s="5" t="n">
        <v>64.34999999999999</v>
      </c>
      <c r="N21" s="5" t="n"/>
      <c r="O21" s="5" t="n"/>
      <c r="P21" s="5" t="n"/>
      <c r="Q21" s="5" t="n"/>
      <c r="R21" s="34" t="n"/>
      <c r="S21" s="34" t="n"/>
      <c r="T21" s="34" t="n"/>
      <c r="U21" s="34" t="n"/>
      <c r="V21" s="4" t="n"/>
      <c r="W21" s="4" t="n"/>
      <c r="X21" s="4" t="n"/>
      <c r="Y21" s="4" t="n"/>
      <c r="Z21" s="4" t="n"/>
      <c r="AA21" s="4" t="n"/>
      <c r="AB21" s="5" t="n"/>
      <c r="AC21" s="5" t="n"/>
      <c r="AD21" s="5" t="n"/>
      <c r="AE21" s="16" t="n"/>
      <c r="AF21" s="16" t="n"/>
    </row>
    <row r="22">
      <c r="A22" s="2" t="n">
        <v>20</v>
      </c>
      <c r="B22" s="32" t="n">
        <v>45146.75208333333</v>
      </c>
      <c r="C22" s="40" t="n"/>
      <c r="D22" s="3" t="n">
        <v>94.92</v>
      </c>
      <c r="E22" s="3" t="n">
        <v>64.52</v>
      </c>
      <c r="F22" s="3" t="n">
        <v>6507.8</v>
      </c>
      <c r="G22" s="3" t="n">
        <v>3237</v>
      </c>
      <c r="H22" s="3" t="n">
        <v>3180.53</v>
      </c>
      <c r="I22" s="38" t="n"/>
      <c r="J22" s="3" t="n">
        <v>2705.258333333333</v>
      </c>
      <c r="K22" s="38" t="n"/>
      <c r="L22" s="5" t="n">
        <v>94.75500000000001</v>
      </c>
      <c r="M22" s="5" t="n">
        <v>64.355</v>
      </c>
      <c r="N22" s="5" t="n"/>
      <c r="O22" s="5" t="n"/>
      <c r="P22" s="5" t="n"/>
      <c r="Q22" s="5" t="n"/>
      <c r="R22" s="34" t="n"/>
      <c r="S22" s="34" t="n"/>
      <c r="T22" s="34" t="n"/>
      <c r="U22" s="34" t="n"/>
      <c r="V22" s="4" t="n"/>
      <c r="W22" s="4" t="n"/>
      <c r="X22" s="4" t="n"/>
      <c r="Y22" s="4" t="n"/>
      <c r="Z22" s="4" t="n"/>
      <c r="AA22" s="4" t="n"/>
      <c r="AB22" s="5" t="n"/>
      <c r="AC22" s="5" t="n"/>
      <c r="AD22" s="5" t="n"/>
      <c r="AE22" s="16" t="n"/>
      <c r="AF22" s="16" t="n"/>
    </row>
    <row r="23">
      <c r="A23" s="2" t="n">
        <v>21</v>
      </c>
      <c r="B23" s="32" t="n">
        <v>45146.75277777778</v>
      </c>
      <c r="C23" s="40" t="n"/>
      <c r="D23" s="3" t="n">
        <v>94.84999999999999</v>
      </c>
      <c r="E23" s="3" t="n">
        <v>64.41</v>
      </c>
      <c r="F23" s="3" t="n">
        <v>5675.3</v>
      </c>
      <c r="G23" s="3" t="n">
        <v>3124.75</v>
      </c>
      <c r="H23" s="3" t="n">
        <v>3070.08</v>
      </c>
      <c r="I23" s="38" t="n"/>
      <c r="J23" s="3" t="n">
        <v>3202.426666666667</v>
      </c>
      <c r="K23" s="38" t="n"/>
      <c r="L23" s="85" t="n">
        <v>94.76000000000001</v>
      </c>
      <c r="M23" s="85" t="n">
        <v>64.36</v>
      </c>
      <c r="N23" s="5" t="n"/>
      <c r="O23" s="5" t="n"/>
      <c r="P23" s="5" t="n"/>
      <c r="Q23" s="5" t="n"/>
      <c r="R23" s="34" t="n"/>
      <c r="S23" s="34" t="n"/>
      <c r="T23" s="34" t="n"/>
      <c r="U23" s="34" t="n"/>
      <c r="V23" s="4" t="n"/>
      <c r="W23" s="4" t="n"/>
      <c r="X23" s="4" t="n"/>
      <c r="Y23" s="4" t="n"/>
      <c r="Z23" s="4" t="n"/>
      <c r="AA23" s="4" t="n"/>
      <c r="AB23" s="5" t="n"/>
      <c r="AC23" s="5" t="n"/>
      <c r="AD23" s="5" t="n"/>
    </row>
    <row r="24" customFormat="1" s="36">
      <c r="A24" s="48" t="n">
        <v>22</v>
      </c>
      <c r="B24" s="41" t="n">
        <v>45146.75347222222</v>
      </c>
      <c r="C24" s="42" t="n"/>
      <c r="D24" s="34" t="n">
        <v>94.87</v>
      </c>
      <c r="E24" s="34" t="n">
        <v>64.61</v>
      </c>
      <c r="F24" s="34" t="n">
        <v>6617.9</v>
      </c>
      <c r="G24" s="34" t="n">
        <v>3273.5</v>
      </c>
      <c r="H24" s="34" t="n">
        <v>3451</v>
      </c>
      <c r="I24" s="42">
        <f>AVERAGE(H18:H23)</f>
        <v/>
      </c>
      <c r="J24" s="34" t="n">
        <v>3289.015</v>
      </c>
      <c r="K24" s="42">
        <f>AVERAGE(J18:J23)</f>
        <v/>
      </c>
      <c r="L24" s="55" t="n">
        <v>94.765</v>
      </c>
      <c r="M24" s="55" t="n">
        <v>64.36499999999999</v>
      </c>
      <c r="N24" s="34" t="n"/>
      <c r="O24" s="34" t="n"/>
      <c r="P24" s="34">
        <f>L18-D24</f>
        <v/>
      </c>
      <c r="Q24" s="34">
        <f>M18-E24</f>
        <v/>
      </c>
      <c r="R24" s="42">
        <f>L24+P24</f>
        <v/>
      </c>
      <c r="S24" s="42">
        <f>M24+Q24</f>
        <v/>
      </c>
      <c r="T24" s="34">
        <f>R24-D24</f>
        <v/>
      </c>
      <c r="U24" s="34">
        <f>S24-E24</f>
        <v/>
      </c>
      <c r="V24" s="34">
        <f>X24+K24+T24*750/6+U24*1800/6</f>
        <v/>
      </c>
      <c r="W24" s="34">
        <f>X24+U24*1800/6</f>
        <v/>
      </c>
      <c r="X24" s="34">
        <f>I24+C24</f>
        <v/>
      </c>
      <c r="Y24" s="34" t="n"/>
      <c r="Z24" s="34" t="n"/>
      <c r="AA24" s="34" t="n"/>
      <c r="AB24" s="34" t="n"/>
      <c r="AC24" s="34" t="n"/>
      <c r="AD24" s="34" t="n"/>
    </row>
    <row r="25">
      <c r="A25" s="2" t="n">
        <v>23</v>
      </c>
      <c r="B25" s="32" t="n">
        <v>45146.75416666667</v>
      </c>
      <c r="C25" s="40" t="n"/>
      <c r="D25" s="3" t="n">
        <v>94.84999999999999</v>
      </c>
      <c r="E25" s="3" t="n">
        <v>64.41</v>
      </c>
      <c r="F25" s="3" t="n">
        <v>6507.8</v>
      </c>
      <c r="G25" s="3" t="n">
        <v>3237</v>
      </c>
      <c r="H25" s="3" t="n">
        <v>3180.53</v>
      </c>
      <c r="I25" s="38" t="n"/>
      <c r="J25" s="3" t="n">
        <v>2870.166666666667</v>
      </c>
      <c r="K25" s="38" t="n"/>
      <c r="L25" s="51" t="n">
        <v>94.77000000000001</v>
      </c>
      <c r="M25" s="5" t="n">
        <v>64.37</v>
      </c>
      <c r="N25" s="5" t="n"/>
      <c r="O25" s="5" t="n"/>
      <c r="P25" s="56" t="n">
        <v>94.90000000000001</v>
      </c>
      <c r="Q25" s="5" t="n"/>
      <c r="R25" s="34" t="n"/>
      <c r="S25" s="34" t="n"/>
      <c r="T25" s="34" t="n"/>
      <c r="U25" s="34" t="n"/>
      <c r="V25" s="4" t="n"/>
      <c r="W25" s="4" t="n"/>
      <c r="X25" s="4" t="n"/>
      <c r="Y25" s="4" t="n"/>
      <c r="Z25" s="4" t="n"/>
      <c r="AA25" s="4" t="n"/>
      <c r="AB25" s="5" t="n"/>
      <c r="AC25" s="5" t="n"/>
      <c r="AD25" s="5" t="n"/>
    </row>
    <row r="26">
      <c r="A26" s="2" t="n">
        <v>24</v>
      </c>
      <c r="B26" s="32" t="n">
        <v>45146.75486111111</v>
      </c>
      <c r="C26" s="40" t="n"/>
      <c r="D26" s="3" t="n">
        <v>94.84999999999999</v>
      </c>
      <c r="E26" s="3" t="n">
        <v>64.41</v>
      </c>
      <c r="F26" s="3" t="n">
        <v>5675.3</v>
      </c>
      <c r="G26" s="3" t="n">
        <v>3124.75</v>
      </c>
      <c r="H26" s="3" t="n">
        <v>3070.08</v>
      </c>
      <c r="I26" s="38" t="n"/>
      <c r="J26" s="3" t="n">
        <v>2705.258333333333</v>
      </c>
      <c r="K26" s="38" t="n"/>
      <c r="L26" s="51" t="n">
        <v>94.77500000000001</v>
      </c>
      <c r="M26" s="5" t="n">
        <v>64.375</v>
      </c>
      <c r="N26" s="5" t="n"/>
      <c r="O26" s="5" t="n"/>
      <c r="P26" s="5" t="n"/>
      <c r="Q26" s="5" t="n"/>
      <c r="R26" s="34" t="n"/>
      <c r="S26" s="34" t="n"/>
      <c r="T26" s="34" t="n"/>
      <c r="U26" s="34" t="n"/>
      <c r="V26" s="4" t="n"/>
      <c r="W26" s="4" t="n"/>
      <c r="X26" s="4" t="n"/>
      <c r="Y26" s="4" t="n"/>
      <c r="Z26" s="4" t="n"/>
      <c r="AA26" s="4" t="n"/>
      <c r="AB26" s="5" t="n"/>
      <c r="AC26" s="5" t="n"/>
      <c r="AD26" s="5" t="n"/>
    </row>
    <row r="27">
      <c r="A27" s="2" t="n">
        <v>25</v>
      </c>
      <c r="B27" s="32" t="n">
        <v>45146.75555555556</v>
      </c>
      <c r="C27" s="40" t="n"/>
      <c r="D27" s="3" t="n">
        <v>94.87</v>
      </c>
      <c r="E27" s="3" t="n">
        <v>64.61</v>
      </c>
      <c r="F27" s="3" t="n">
        <v>5675.3</v>
      </c>
      <c r="G27" s="3" t="n">
        <v>3124.75</v>
      </c>
      <c r="H27" s="3" t="n">
        <v>3070.08</v>
      </c>
      <c r="I27" s="38" t="n"/>
      <c r="J27" s="3" t="n">
        <v>3202.426666666667</v>
      </c>
      <c r="K27" s="38" t="n"/>
      <c r="L27" s="51" t="n">
        <v>94.78</v>
      </c>
      <c r="M27" s="5" t="n">
        <v>64.38</v>
      </c>
      <c r="N27" s="5" t="n"/>
      <c r="O27" s="5" t="n"/>
      <c r="P27" s="5" t="n"/>
      <c r="Q27" s="5" t="n"/>
      <c r="R27" s="34" t="n"/>
      <c r="S27" s="34" t="n"/>
      <c r="T27" s="34" t="n"/>
      <c r="U27" s="34" t="n"/>
      <c r="V27" s="4" t="n"/>
      <c r="W27" s="4" t="n"/>
      <c r="X27" s="4" t="n"/>
      <c r="Y27" s="4" t="n"/>
      <c r="Z27" s="4" t="n"/>
      <c r="AA27" s="4" t="n"/>
      <c r="AB27" s="5" t="n"/>
      <c r="AC27" s="5" t="n"/>
      <c r="AD27" s="5" t="n"/>
    </row>
    <row r="28">
      <c r="A28" s="2" t="n">
        <v>26</v>
      </c>
      <c r="B28" s="32" t="n">
        <v>45146.75625</v>
      </c>
      <c r="C28" s="40" t="n"/>
      <c r="D28" s="3" t="n">
        <v>94.95</v>
      </c>
      <c r="E28" s="3" t="n">
        <v>64.59999999999999</v>
      </c>
      <c r="F28" s="3" t="n">
        <v>6617.9</v>
      </c>
      <c r="G28" s="3" t="n">
        <v>3273.5</v>
      </c>
      <c r="H28" s="3" t="n">
        <v>3451</v>
      </c>
      <c r="I28" s="38" t="n"/>
      <c r="J28" s="3" t="n">
        <v>3226.141666666666</v>
      </c>
      <c r="K28" s="38" t="n"/>
      <c r="L28" s="51" t="n">
        <v>94.78500000000001</v>
      </c>
      <c r="M28" s="5" t="n">
        <v>64.38500000000001</v>
      </c>
      <c r="N28" s="5" t="n"/>
      <c r="O28" s="5" t="n"/>
      <c r="P28" s="5" t="n"/>
      <c r="Q28" s="5" t="n"/>
      <c r="R28" s="34" t="n"/>
      <c r="S28" s="34" t="n"/>
      <c r="T28" s="34" t="n"/>
      <c r="U28" s="34" t="n"/>
      <c r="V28" s="4" t="n"/>
      <c r="W28" s="4" t="n"/>
      <c r="X28" s="4" t="n"/>
      <c r="Y28" s="4" t="n"/>
      <c r="Z28" s="4" t="n"/>
      <c r="AA28" s="4" t="n"/>
      <c r="AB28" s="5" t="n"/>
      <c r="AC28" s="5" t="n"/>
      <c r="AD28" s="5" t="n"/>
    </row>
    <row r="29">
      <c r="A29" s="2" t="n">
        <v>27</v>
      </c>
      <c r="B29" s="32" t="n">
        <v>45146.75694444445</v>
      </c>
      <c r="C29" s="40" t="n"/>
      <c r="D29" s="3" t="n">
        <v>94.92</v>
      </c>
      <c r="E29" s="3" t="n">
        <v>64.44</v>
      </c>
      <c r="F29" s="3" t="n">
        <v>6507.8</v>
      </c>
      <c r="G29" s="3" t="n">
        <v>3237</v>
      </c>
      <c r="H29" s="3" t="n">
        <v>3180.53</v>
      </c>
      <c r="I29" s="38" t="n"/>
      <c r="J29" s="3" t="n">
        <v>2705.258333333333</v>
      </c>
      <c r="K29" s="38" t="n"/>
      <c r="L29" s="85" t="n">
        <v>94.79000000000001</v>
      </c>
      <c r="M29" s="85" t="n">
        <v>64.39</v>
      </c>
      <c r="N29" s="5" t="n"/>
      <c r="O29" s="5" t="n"/>
      <c r="P29" s="5" t="n"/>
      <c r="Q29" s="5" t="n"/>
      <c r="R29" s="34" t="n"/>
      <c r="S29" s="34" t="n"/>
      <c r="T29" s="34" t="n"/>
      <c r="U29" s="34" t="n"/>
      <c r="V29" s="4" t="n"/>
      <c r="W29" s="4" t="n"/>
      <c r="X29" s="4" t="n"/>
      <c r="Y29" s="4" t="n"/>
      <c r="Z29" s="4" t="n"/>
      <c r="AA29" s="4" t="n"/>
      <c r="AB29" s="5" t="n"/>
      <c r="AC29" s="5" t="n"/>
      <c r="AD29" s="5" t="n"/>
    </row>
    <row r="30" customFormat="1" s="36">
      <c r="A30" s="48" t="n">
        <v>28</v>
      </c>
      <c r="B30" s="41" t="n">
        <v>45146.75763888889</v>
      </c>
      <c r="C30" s="42" t="n"/>
      <c r="D30" s="34" t="n">
        <v>94.92</v>
      </c>
      <c r="E30" s="34" t="n">
        <v>64.52</v>
      </c>
      <c r="F30" s="34" t="n">
        <v>5675.3</v>
      </c>
      <c r="G30" s="34" t="n">
        <v>3124.75</v>
      </c>
      <c r="H30" s="34" t="n">
        <v>3070.08</v>
      </c>
      <c r="I30" s="42">
        <f>AVERAGE(H24:H29)</f>
        <v/>
      </c>
      <c r="J30" s="34" t="n">
        <v>3202.426666666667</v>
      </c>
      <c r="K30" s="42">
        <f>AVERAGE(J24:J29)</f>
        <v/>
      </c>
      <c r="L30" s="55" t="n">
        <v>94.795</v>
      </c>
      <c r="M30" s="55" t="n">
        <v>64.395</v>
      </c>
      <c r="N30" s="34" t="n"/>
      <c r="O30" s="34" t="n"/>
      <c r="P30" s="34">
        <f>L24-D30</f>
        <v/>
      </c>
      <c r="Q30" s="34">
        <f>M24-E30</f>
        <v/>
      </c>
      <c r="R30" s="42">
        <f>L30+P30</f>
        <v/>
      </c>
      <c r="S30" s="42">
        <f>M30+Q30</f>
        <v/>
      </c>
      <c r="T30" s="34">
        <f>R30-D30</f>
        <v/>
      </c>
      <c r="U30" s="34">
        <f>S30-E30</f>
        <v/>
      </c>
      <c r="V30" s="34">
        <f>X30+K30+T30*750/6+U30*1800/6</f>
        <v/>
      </c>
      <c r="W30" s="34">
        <f>X30+U30*1800/6</f>
        <v/>
      </c>
      <c r="X30" s="34">
        <f>I30+C30</f>
        <v/>
      </c>
      <c r="Y30" s="34" t="n"/>
      <c r="Z30" s="34" t="n"/>
      <c r="AA30" s="34" t="n"/>
      <c r="AB30" s="34" t="n"/>
      <c r="AC30" s="34" t="n"/>
      <c r="AD30" s="34" t="n"/>
    </row>
    <row r="31">
      <c r="A31" s="2" t="n">
        <v>29</v>
      </c>
      <c r="B31" s="32" t="n">
        <v>45146.75833333333</v>
      </c>
      <c r="C31" s="40" t="n"/>
      <c r="D31" s="3" t="n">
        <v>94.92</v>
      </c>
      <c r="E31" s="3" t="n">
        <v>64.44</v>
      </c>
      <c r="F31" s="3" t="n">
        <v>6617.9</v>
      </c>
      <c r="G31" s="3" t="n">
        <v>3273.5</v>
      </c>
      <c r="H31" s="3" t="n">
        <v>3451</v>
      </c>
      <c r="I31" s="38" t="n"/>
      <c r="J31" s="3" t="n">
        <v>2870.166666666667</v>
      </c>
      <c r="K31" s="38" t="n"/>
      <c r="L31" s="5" t="n">
        <v>94.8</v>
      </c>
      <c r="M31" s="51" t="n">
        <v>64.40000000000001</v>
      </c>
      <c r="N31" s="5" t="n"/>
      <c r="O31" s="5" t="n"/>
      <c r="P31" s="5" t="n"/>
      <c r="Q31" s="5" t="n"/>
      <c r="R31" s="34" t="n"/>
      <c r="S31" s="34" t="n"/>
      <c r="T31" s="34" t="n"/>
      <c r="U31" s="34" t="n"/>
      <c r="V31" s="4" t="n"/>
      <c r="W31" s="4" t="n"/>
      <c r="X31" s="4" t="n"/>
      <c r="Y31" s="4" t="n"/>
      <c r="Z31" s="4" t="n"/>
      <c r="AA31" s="4" t="n"/>
      <c r="AB31" s="5" t="n"/>
      <c r="AC31" s="5" t="n"/>
      <c r="AD31" s="5" t="n"/>
    </row>
    <row r="32">
      <c r="A32" s="2" t="n">
        <v>30</v>
      </c>
      <c r="B32" s="32" t="n">
        <v>45146.75902777778</v>
      </c>
      <c r="C32" s="40" t="n"/>
      <c r="D32" s="3" t="n">
        <v>94.92</v>
      </c>
      <c r="E32" s="3" t="n">
        <v>64.44</v>
      </c>
      <c r="F32" s="3" t="n">
        <v>6507.8</v>
      </c>
      <c r="G32" s="3" t="n">
        <v>3237</v>
      </c>
      <c r="H32" s="3" t="n">
        <v>3180.53</v>
      </c>
      <c r="I32" s="38" t="n"/>
      <c r="J32" s="3" t="n">
        <v>2870.166666666667</v>
      </c>
      <c r="K32" s="38" t="n"/>
      <c r="L32" s="5" t="n">
        <v>94.8</v>
      </c>
      <c r="M32" s="51" t="n">
        <v>64.405</v>
      </c>
      <c r="N32" s="5" t="n"/>
      <c r="O32" s="5" t="n"/>
      <c r="P32" s="5" t="n"/>
      <c r="Q32" s="5" t="n"/>
      <c r="R32" s="34" t="n"/>
      <c r="S32" s="34" t="n"/>
      <c r="T32" s="34" t="n"/>
      <c r="U32" s="34" t="n"/>
      <c r="V32" s="4" t="n"/>
      <c r="W32" s="4" t="n"/>
      <c r="X32" s="4" t="n"/>
      <c r="Y32" s="4" t="n"/>
      <c r="Z32" s="4" t="n"/>
      <c r="AA32" s="4" t="n"/>
      <c r="AB32" s="5" t="n"/>
      <c r="AC32" s="5" t="n"/>
      <c r="AD32" s="5" t="n"/>
    </row>
    <row r="33">
      <c r="A33" s="2" t="n">
        <v>31</v>
      </c>
      <c r="B33" s="32" t="n">
        <v>45146.75972222222</v>
      </c>
      <c r="C33" s="40" t="n"/>
      <c r="D33" s="3" t="n">
        <v>94.92</v>
      </c>
      <c r="E33" s="3" t="n">
        <v>64.52</v>
      </c>
      <c r="F33" s="3" t="n">
        <v>5675.3</v>
      </c>
      <c r="G33" s="3" t="n">
        <v>3124.75</v>
      </c>
      <c r="H33" s="3" t="n">
        <v>3070.08</v>
      </c>
      <c r="I33" s="38" t="n"/>
      <c r="J33" s="3" t="n">
        <v>2705.258333333333</v>
      </c>
      <c r="K33" s="38" t="n"/>
      <c r="L33" s="5" t="n">
        <v>94.8</v>
      </c>
      <c r="M33" s="51" t="n">
        <v>64.41</v>
      </c>
      <c r="N33" s="5" t="n"/>
      <c r="O33" s="5" t="n"/>
      <c r="P33" s="5" t="n"/>
      <c r="Q33" s="5" t="n"/>
      <c r="R33" s="34" t="n"/>
      <c r="S33" s="34" t="n"/>
      <c r="T33" s="34" t="n"/>
      <c r="U33" s="34" t="n"/>
      <c r="V33" s="4" t="n"/>
      <c r="W33" s="4" t="n"/>
      <c r="X33" s="4" t="n"/>
      <c r="Y33" s="4" t="n"/>
      <c r="Z33" s="4" t="n"/>
      <c r="AA33" s="4" t="n"/>
      <c r="AB33" s="5" t="n"/>
      <c r="AC33" s="5" t="n"/>
      <c r="AD33" s="5" t="n"/>
    </row>
    <row r="34">
      <c r="A34" s="2" t="n">
        <v>32</v>
      </c>
      <c r="B34" s="32" t="n">
        <v>45146.75902777778</v>
      </c>
      <c r="C34" s="40" t="n"/>
      <c r="D34" s="3" t="n">
        <v>94.92</v>
      </c>
      <c r="E34" s="3" t="n">
        <v>64.44</v>
      </c>
      <c r="F34" s="3" t="n">
        <v>6507.8</v>
      </c>
      <c r="G34" s="3" t="n">
        <v>3237</v>
      </c>
      <c r="H34" s="3" t="n">
        <v>3180.53</v>
      </c>
      <c r="I34" s="38" t="n"/>
      <c r="J34" s="3" t="n">
        <v>2870.166666666667</v>
      </c>
      <c r="K34" s="38" t="n"/>
      <c r="L34" s="5" t="n">
        <v>94.8</v>
      </c>
      <c r="M34" s="51" t="n">
        <v>64.41500000000001</v>
      </c>
      <c r="N34" s="5" t="n"/>
      <c r="O34" s="5" t="n"/>
      <c r="P34" s="5" t="n"/>
      <c r="Q34" s="5" t="n"/>
      <c r="R34" s="34" t="n"/>
      <c r="S34" s="34" t="n"/>
      <c r="T34" s="34" t="n"/>
      <c r="U34" s="34" t="n"/>
      <c r="V34" s="4" t="n"/>
      <c r="W34" s="4" t="n"/>
      <c r="X34" s="4" t="n"/>
      <c r="Y34" s="4" t="n"/>
      <c r="Z34" s="4" t="n"/>
      <c r="AA34" s="4" t="n"/>
      <c r="AB34" s="5" t="n"/>
      <c r="AC34" s="5" t="n"/>
      <c r="AD34" s="5" t="n"/>
    </row>
    <row r="35">
      <c r="A35" s="2" t="n">
        <v>33</v>
      </c>
      <c r="B35" s="32" t="n">
        <v>45146.75972222222</v>
      </c>
      <c r="C35" s="40" t="n"/>
      <c r="D35" s="3" t="n">
        <v>94.92</v>
      </c>
      <c r="E35" s="3" t="n">
        <v>64.52</v>
      </c>
      <c r="F35" s="3" t="n">
        <v>5675.3</v>
      </c>
      <c r="G35" s="3" t="n">
        <v>3124.75</v>
      </c>
      <c r="H35" s="3" t="n">
        <v>3070.08</v>
      </c>
      <c r="I35" s="38" t="n"/>
      <c r="J35" s="3" t="n">
        <v>2705.258333333333</v>
      </c>
      <c r="K35" s="38" t="n"/>
      <c r="L35" s="85" t="n">
        <v>94.8</v>
      </c>
      <c r="M35" s="85" t="n">
        <v>64.42</v>
      </c>
      <c r="N35" s="5" t="n"/>
      <c r="O35" s="5" t="n"/>
      <c r="P35" s="5" t="n"/>
      <c r="Q35" s="5" t="n"/>
      <c r="R35" s="34" t="n"/>
      <c r="S35" s="34" t="n"/>
      <c r="T35" s="34" t="n"/>
      <c r="U35" s="34" t="n"/>
      <c r="V35" s="4" t="n"/>
      <c r="W35" s="4" t="n"/>
      <c r="X35" s="4" t="n"/>
      <c r="Y35" s="4" t="n"/>
      <c r="Z35" s="4" t="n"/>
      <c r="AA35" s="4" t="n"/>
      <c r="AB35" s="5" t="n"/>
      <c r="AC35" s="5" t="n"/>
      <c r="AD35" s="5" t="n"/>
    </row>
    <row r="36" customFormat="1" s="36">
      <c r="A36" s="48" t="n">
        <v>34</v>
      </c>
      <c r="B36" s="41" t="n">
        <v>45146.75763888889</v>
      </c>
      <c r="C36" s="42" t="n"/>
      <c r="D36" s="34" t="n">
        <v>94.92</v>
      </c>
      <c r="E36" s="34" t="n">
        <v>64.52</v>
      </c>
      <c r="F36" s="34" t="n">
        <v>5675.3</v>
      </c>
      <c r="G36" s="34" t="n">
        <v>3124.75</v>
      </c>
      <c r="H36" s="34" t="n">
        <v>3070.08</v>
      </c>
      <c r="I36" s="42">
        <f>AVERAGE(H30:H35)</f>
        <v/>
      </c>
      <c r="J36" s="34" t="n">
        <v>3202.426666666667</v>
      </c>
      <c r="K36" s="42">
        <f>AVERAGE(J30:J35)</f>
        <v/>
      </c>
      <c r="L36" s="55" t="n">
        <v>94.8</v>
      </c>
      <c r="M36" s="55" t="n">
        <v>64.425</v>
      </c>
      <c r="N36" s="34" t="n"/>
      <c r="O36" s="34" t="n"/>
      <c r="P36" s="34">
        <f>L30-D36</f>
        <v/>
      </c>
      <c r="Q36" s="34">
        <f>M30-E36</f>
        <v/>
      </c>
      <c r="R36" s="42">
        <f>L36+P36</f>
        <v/>
      </c>
      <c r="S36" s="42">
        <f>M36+Q36</f>
        <v/>
      </c>
      <c r="T36" s="34">
        <f>R36-D36</f>
        <v/>
      </c>
      <c r="U36" s="34">
        <f>S36-E36</f>
        <v/>
      </c>
      <c r="V36" s="34">
        <f>X36+K36+T36*750/6+U36*1800/6</f>
        <v/>
      </c>
      <c r="W36" s="34">
        <f>X36+U36*1800/6</f>
        <v/>
      </c>
      <c r="X36" s="34">
        <f>I36+C36</f>
        <v/>
      </c>
      <c r="Y36" s="34" t="n"/>
      <c r="Z36" s="34" t="n"/>
      <c r="AA36" s="34" t="n"/>
      <c r="AB36" s="34" t="n"/>
      <c r="AC36" s="34" t="n"/>
      <c r="AD36" s="34" t="n"/>
    </row>
    <row r="37">
      <c r="A37" s="2" t="n">
        <v>35</v>
      </c>
      <c r="B37" s="32" t="n">
        <v>45146.75833333333</v>
      </c>
      <c r="C37" s="40" t="n"/>
      <c r="D37" s="3" t="n">
        <v>94.92</v>
      </c>
      <c r="E37" s="3" t="n">
        <v>64.44</v>
      </c>
      <c r="F37" s="3" t="n">
        <v>6617.9</v>
      </c>
      <c r="G37" s="3" t="n">
        <v>3273.5</v>
      </c>
      <c r="H37" s="3" t="n">
        <v>3451</v>
      </c>
      <c r="I37" s="38" t="n"/>
      <c r="J37" s="3" t="n">
        <v>2870.166666666667</v>
      </c>
      <c r="K37" s="38" t="n"/>
      <c r="L37" s="5" t="n">
        <v>94.8</v>
      </c>
      <c r="M37" s="5" t="n">
        <v>64.43000000000001</v>
      </c>
      <c r="N37" s="5" t="n"/>
      <c r="O37" s="5" t="n"/>
      <c r="P37" s="5" t="n"/>
      <c r="Q37" s="5" t="n"/>
      <c r="R37" s="34" t="n"/>
      <c r="S37" s="34" t="n"/>
      <c r="T37" s="34" t="n"/>
      <c r="U37" s="34" t="n"/>
      <c r="V37" s="4" t="n"/>
      <c r="W37" s="4" t="n"/>
      <c r="X37" s="4" t="n"/>
      <c r="Y37" s="4" t="n"/>
      <c r="Z37" s="4" t="n"/>
      <c r="AA37" s="4" t="n"/>
      <c r="AB37" s="5" t="n"/>
      <c r="AC37" s="5" t="n"/>
      <c r="AD37" s="5" t="n"/>
    </row>
    <row r="38">
      <c r="A38" s="2" t="n">
        <v>36</v>
      </c>
      <c r="B38" s="32" t="n">
        <v>45146.75902777778</v>
      </c>
      <c r="C38" s="40" t="n"/>
      <c r="D38" s="3" t="n">
        <v>94.92</v>
      </c>
      <c r="E38" s="3" t="n">
        <v>64.44</v>
      </c>
      <c r="F38" s="3" t="n">
        <v>6507.8</v>
      </c>
      <c r="G38" s="3" t="n">
        <v>3237</v>
      </c>
      <c r="H38" s="3" t="n">
        <v>3180.53</v>
      </c>
      <c r="I38" s="38" t="n"/>
      <c r="J38" s="3" t="n">
        <v>2870.166666666667</v>
      </c>
      <c r="K38" s="38" t="n"/>
      <c r="L38" s="5" t="n">
        <v>94.8</v>
      </c>
      <c r="M38" s="5" t="n">
        <v>64.435</v>
      </c>
      <c r="N38" s="5" t="n"/>
      <c r="O38" s="5" t="n"/>
      <c r="P38" s="5" t="n"/>
      <c r="Q38" s="5" t="n"/>
      <c r="R38" s="34" t="n"/>
      <c r="S38" s="34" t="n"/>
      <c r="T38" s="34" t="n"/>
      <c r="U38" s="34" t="n"/>
      <c r="V38" s="4" t="n"/>
      <c r="W38" s="4" t="n"/>
      <c r="X38" s="4" t="n"/>
      <c r="Y38" s="4" t="n"/>
      <c r="Z38" s="4" t="n"/>
      <c r="AA38" s="4" t="n"/>
      <c r="AB38" s="5" t="n"/>
      <c r="AC38" s="5" t="n"/>
      <c r="AD38" s="5" t="n"/>
    </row>
    <row r="39">
      <c r="A39" s="2" t="n">
        <v>37</v>
      </c>
      <c r="B39" s="32" t="n">
        <v>45146.75972222222</v>
      </c>
      <c r="C39" s="40" t="n"/>
      <c r="D39" s="3" t="n">
        <v>94.92</v>
      </c>
      <c r="E39" s="3" t="n">
        <v>64.52</v>
      </c>
      <c r="F39" s="3" t="n">
        <v>5675.3</v>
      </c>
      <c r="G39" s="3" t="n">
        <v>3124.75</v>
      </c>
      <c r="H39" s="3" t="n">
        <v>3070.08</v>
      </c>
      <c r="I39" s="38" t="n"/>
      <c r="J39" s="3" t="n">
        <v>2705.258333333333</v>
      </c>
      <c r="K39" s="38" t="n"/>
      <c r="L39" s="5" t="n">
        <v>94.8</v>
      </c>
      <c r="M39" s="5" t="n">
        <v>64.44</v>
      </c>
      <c r="N39" s="5" t="n"/>
      <c r="O39" s="5" t="n"/>
      <c r="P39" s="5" t="n"/>
      <c r="Q39" s="5" t="n"/>
      <c r="R39" s="34" t="n"/>
      <c r="S39" s="34" t="n"/>
      <c r="T39" s="34" t="n"/>
      <c r="U39" s="34" t="n"/>
      <c r="V39" s="4" t="n"/>
      <c r="W39" s="4" t="n"/>
      <c r="X39" s="4" t="n"/>
      <c r="Y39" s="4" t="n"/>
      <c r="Z39" s="4" t="n"/>
      <c r="AA39" s="4" t="n"/>
      <c r="AB39" s="5" t="n"/>
      <c r="AC39" s="5" t="n"/>
      <c r="AD39" s="5" t="n"/>
    </row>
    <row r="40">
      <c r="A40" s="2" t="n">
        <v>38</v>
      </c>
      <c r="B40" s="32" t="n">
        <v>45146.75902777778</v>
      </c>
      <c r="C40" s="40" t="n"/>
      <c r="D40" s="3" t="n">
        <v>94.92</v>
      </c>
      <c r="E40" s="3" t="n">
        <v>64.44</v>
      </c>
      <c r="F40" s="3" t="n">
        <v>6507.8</v>
      </c>
      <c r="G40" s="3" t="n">
        <v>3237</v>
      </c>
      <c r="H40" s="3" t="n">
        <v>3180.53</v>
      </c>
      <c r="I40" s="38" t="n"/>
      <c r="J40" s="3" t="n">
        <v>2870.166666666667</v>
      </c>
      <c r="K40" s="38" t="n"/>
      <c r="L40" s="5" t="n">
        <v>94.8</v>
      </c>
      <c r="M40" s="5" t="n">
        <v>64.44500000000001</v>
      </c>
      <c r="N40" s="5" t="n"/>
      <c r="O40" s="5" t="n"/>
      <c r="P40" s="5" t="n"/>
      <c r="Q40" s="5" t="n"/>
      <c r="R40" s="34" t="n"/>
      <c r="S40" s="34" t="n"/>
      <c r="T40" s="34" t="n"/>
      <c r="U40" s="34" t="n"/>
      <c r="V40" s="4" t="n"/>
      <c r="W40" s="4" t="n"/>
      <c r="X40" s="4" t="n"/>
      <c r="Y40" s="4" t="n"/>
      <c r="Z40" s="4" t="n"/>
      <c r="AA40" s="4" t="n"/>
      <c r="AB40" s="5" t="n"/>
      <c r="AC40" s="5" t="n"/>
      <c r="AD40" s="5" t="n"/>
    </row>
    <row r="41">
      <c r="A41" s="2" t="n">
        <v>39</v>
      </c>
      <c r="B41" s="32" t="n">
        <v>45146.75972222222</v>
      </c>
      <c r="C41" s="40" t="n"/>
      <c r="D41" s="3" t="n">
        <v>94.92</v>
      </c>
      <c r="E41" s="3" t="n">
        <v>64.52</v>
      </c>
      <c r="F41" s="3" t="n">
        <v>5675.3</v>
      </c>
      <c r="G41" s="3" t="n">
        <v>3124.75</v>
      </c>
      <c r="H41" s="3" t="n">
        <v>3070.08</v>
      </c>
      <c r="I41" s="38" t="n"/>
      <c r="J41" s="3" t="n">
        <v>2705.258333333333</v>
      </c>
      <c r="K41" s="38" t="n"/>
      <c r="L41" s="85" t="n">
        <v>94.8</v>
      </c>
      <c r="M41" s="85" t="n">
        <v>64.45</v>
      </c>
      <c r="N41" s="5" t="n"/>
      <c r="O41" s="5" t="n"/>
      <c r="P41" s="5" t="n"/>
      <c r="Q41" s="5" t="n"/>
      <c r="R41" s="34" t="n"/>
      <c r="S41" s="34" t="n"/>
      <c r="T41" s="34" t="n"/>
      <c r="U41" s="34" t="n"/>
      <c r="V41" s="4" t="n"/>
      <c r="W41" s="4" t="n"/>
      <c r="X41" s="4" t="n"/>
      <c r="Y41" s="4" t="n"/>
      <c r="Z41" s="4" t="n"/>
      <c r="AA41" s="4" t="n"/>
      <c r="AB41" s="5" t="n"/>
      <c r="AC41" s="5" t="n"/>
      <c r="AD41" s="5" t="n"/>
    </row>
    <row r="42" customFormat="1" s="36">
      <c r="A42" s="48" t="n">
        <v>40</v>
      </c>
      <c r="B42" s="41" t="n">
        <v>45146.75763888889</v>
      </c>
      <c r="C42" s="42" t="n"/>
      <c r="D42" s="34" t="n">
        <v>94.92</v>
      </c>
      <c r="E42" s="34" t="n">
        <v>64.52</v>
      </c>
      <c r="F42" s="34" t="n">
        <v>5675.3</v>
      </c>
      <c r="G42" s="34" t="n">
        <v>3124.75</v>
      </c>
      <c r="H42" s="34" t="n">
        <v>3070.08</v>
      </c>
      <c r="I42" s="42">
        <f>AVERAGE(H36:H41)</f>
        <v/>
      </c>
      <c r="J42" s="34" t="n">
        <v>3202.426666666667</v>
      </c>
      <c r="K42" s="42">
        <f>AVERAGE(J36:J41)</f>
        <v/>
      </c>
      <c r="L42" s="55" t="n">
        <v>94.8</v>
      </c>
      <c r="M42" s="55" t="n">
        <v>64.455</v>
      </c>
      <c r="N42" s="34" t="n"/>
      <c r="O42" s="34" t="n"/>
      <c r="P42" s="34">
        <f>L36-D42</f>
        <v/>
      </c>
      <c r="Q42" s="34">
        <f>M36-E42</f>
        <v/>
      </c>
      <c r="R42" s="42">
        <f>L42+P42</f>
        <v/>
      </c>
      <c r="S42" s="42">
        <f>M42+Q42</f>
        <v/>
      </c>
      <c r="T42" s="34">
        <f>R42-D42</f>
        <v/>
      </c>
      <c r="U42" s="34">
        <f>S42-E42</f>
        <v/>
      </c>
      <c r="V42" s="34">
        <f>X42+K42+T42*750/6+U42*1800/6</f>
        <v/>
      </c>
      <c r="W42" s="34">
        <f>X42+U42*1800/6</f>
        <v/>
      </c>
      <c r="X42" s="34">
        <f>I42+C42</f>
        <v/>
      </c>
      <c r="Y42" s="34" t="n"/>
      <c r="Z42" s="34" t="n"/>
      <c r="AA42" s="34" t="n"/>
      <c r="AB42" s="34" t="n"/>
      <c r="AC42" s="34" t="n"/>
      <c r="AD42" s="34" t="n"/>
    </row>
    <row r="43">
      <c r="A43" s="2" t="n">
        <v>41</v>
      </c>
      <c r="B43" s="32" t="n">
        <v>45146.75833333333</v>
      </c>
      <c r="C43" s="40" t="n"/>
      <c r="D43" s="3" t="n">
        <v>94.92</v>
      </c>
      <c r="E43" s="3" t="n">
        <v>64.44</v>
      </c>
      <c r="F43" s="3" t="n">
        <v>6617.9</v>
      </c>
      <c r="G43" s="3" t="n">
        <v>3273.5</v>
      </c>
      <c r="H43" s="3" t="n">
        <v>3451</v>
      </c>
      <c r="I43" s="38" t="n"/>
      <c r="J43" s="3" t="n">
        <v>2870.166666666667</v>
      </c>
      <c r="K43" s="38" t="n"/>
      <c r="L43" s="5" t="n">
        <v>94.8</v>
      </c>
      <c r="M43" s="5" t="n">
        <v>64.46000000000001</v>
      </c>
      <c r="N43" s="5" t="n"/>
      <c r="O43" s="5" t="n"/>
      <c r="P43" s="5" t="n"/>
      <c r="Q43" s="5" t="n"/>
      <c r="R43" s="34" t="n"/>
      <c r="S43" s="34" t="n"/>
      <c r="T43" s="34" t="n"/>
      <c r="U43" s="34" t="n"/>
      <c r="V43" s="4" t="n"/>
      <c r="W43" s="4" t="n"/>
      <c r="X43" s="4" t="n"/>
      <c r="Y43" s="4" t="n"/>
      <c r="Z43" s="4" t="n"/>
      <c r="AA43" s="4" t="n"/>
      <c r="AB43" s="5" t="n"/>
      <c r="AC43" s="5" t="n"/>
      <c r="AD43" s="5" t="n"/>
    </row>
    <row r="44">
      <c r="A44" s="2" t="n">
        <v>42</v>
      </c>
      <c r="B44" s="32" t="n">
        <v>45146.75902777778</v>
      </c>
      <c r="C44" s="40" t="n"/>
      <c r="D44" s="3" t="n">
        <v>94.92</v>
      </c>
      <c r="E44" s="3" t="n">
        <v>64.44</v>
      </c>
      <c r="F44" s="3" t="n">
        <v>6507.8</v>
      </c>
      <c r="G44" s="3" t="n">
        <v>3237</v>
      </c>
      <c r="H44" s="3" t="n">
        <v>3180.53</v>
      </c>
      <c r="I44" s="38" t="n"/>
      <c r="J44" s="3" t="n">
        <v>2870.166666666667</v>
      </c>
      <c r="K44" s="38" t="n"/>
      <c r="L44" s="5" t="n">
        <v>94.8</v>
      </c>
      <c r="M44" s="5" t="n">
        <v>64.465</v>
      </c>
      <c r="N44" s="5" t="n"/>
      <c r="O44" s="5" t="n"/>
      <c r="P44" s="5" t="n"/>
      <c r="Q44" s="5" t="n"/>
      <c r="R44" s="34" t="n"/>
      <c r="S44" s="34" t="n"/>
      <c r="T44" s="34" t="n"/>
      <c r="U44" s="34" t="n"/>
      <c r="V44" s="4" t="n"/>
      <c r="W44" s="4" t="n"/>
      <c r="X44" s="4" t="n"/>
      <c r="Y44" s="4" t="n"/>
      <c r="Z44" s="4" t="n"/>
      <c r="AA44" s="4" t="n"/>
      <c r="AB44" s="5" t="n"/>
      <c r="AC44" s="5" t="n"/>
      <c r="AD44" s="5" t="n"/>
    </row>
    <row r="45">
      <c r="A45" s="2" t="n">
        <v>43</v>
      </c>
      <c r="B45" s="32" t="n">
        <v>45146.75972222222</v>
      </c>
      <c r="C45" s="40" t="n"/>
      <c r="D45" s="3" t="n">
        <v>94.92</v>
      </c>
      <c r="E45" s="3" t="n">
        <v>64.52</v>
      </c>
      <c r="F45" s="3" t="n">
        <v>5675.3</v>
      </c>
      <c r="G45" s="3" t="n">
        <v>3124.75</v>
      </c>
      <c r="H45" s="3" t="n">
        <v>3070.08</v>
      </c>
      <c r="I45" s="38" t="n"/>
      <c r="J45" s="3" t="n">
        <v>2705.258333333333</v>
      </c>
      <c r="K45" s="38" t="n"/>
      <c r="L45" s="5" t="n">
        <v>94.8</v>
      </c>
      <c r="M45" s="5" t="n">
        <v>64.47</v>
      </c>
      <c r="N45" s="5" t="n"/>
      <c r="O45" s="5" t="n"/>
      <c r="P45" s="5" t="n"/>
      <c r="Q45" s="5" t="n"/>
      <c r="R45" s="34" t="n"/>
      <c r="S45" s="34" t="n"/>
      <c r="T45" s="34" t="n"/>
      <c r="U45" s="34" t="n"/>
      <c r="V45" s="4" t="n"/>
      <c r="W45" s="4" t="n"/>
      <c r="X45" s="4" t="n"/>
      <c r="Y45" s="4" t="n"/>
      <c r="Z45" s="4" t="n"/>
      <c r="AA45" s="4" t="n"/>
      <c r="AB45" s="5" t="n"/>
      <c r="AC45" s="5" t="n"/>
      <c r="AD45" s="5" t="n"/>
    </row>
    <row r="46">
      <c r="A46" s="2" t="n">
        <v>44</v>
      </c>
      <c r="B46" s="32" t="n">
        <v>45146.75902777778</v>
      </c>
      <c r="C46" s="40" t="n"/>
      <c r="D46" s="3" t="n">
        <v>94.92</v>
      </c>
      <c r="E46" s="3" t="n">
        <v>64.44</v>
      </c>
      <c r="F46" s="3" t="n">
        <v>6507.8</v>
      </c>
      <c r="G46" s="3" t="n">
        <v>3237</v>
      </c>
      <c r="H46" s="3" t="n">
        <v>3180.53</v>
      </c>
      <c r="I46" s="38" t="n"/>
      <c r="J46" s="3" t="n">
        <v>2870.166666666667</v>
      </c>
      <c r="K46" s="38" t="n"/>
      <c r="L46" s="5" t="n">
        <v>94.8</v>
      </c>
      <c r="M46" s="5" t="n">
        <v>64.47500000000001</v>
      </c>
      <c r="N46" s="5" t="n"/>
      <c r="O46" s="5" t="n"/>
      <c r="P46" s="5" t="n"/>
      <c r="Q46" s="5" t="n"/>
      <c r="R46" s="34" t="n"/>
      <c r="S46" s="34" t="n"/>
      <c r="T46" s="34" t="n"/>
      <c r="U46" s="34" t="n"/>
      <c r="V46" s="4" t="n"/>
      <c r="W46" s="4" t="n"/>
      <c r="X46" s="4" t="n"/>
      <c r="Y46" s="4" t="n"/>
      <c r="Z46" s="4" t="n"/>
      <c r="AA46" s="4" t="n"/>
      <c r="AB46" s="5" t="n"/>
      <c r="AC46" s="5" t="n"/>
      <c r="AD46" s="5" t="n"/>
    </row>
    <row r="47">
      <c r="A47" s="2" t="n">
        <v>45</v>
      </c>
      <c r="B47" s="32" t="n">
        <v>45146.75972222222</v>
      </c>
      <c r="C47" s="40" t="n"/>
      <c r="D47" s="3" t="n">
        <v>94.92</v>
      </c>
      <c r="E47" s="3" t="n">
        <v>64.52</v>
      </c>
      <c r="F47" s="3" t="n">
        <v>5675.3</v>
      </c>
      <c r="G47" s="3" t="n">
        <v>3124.75</v>
      </c>
      <c r="H47" s="3" t="n">
        <v>3070.08</v>
      </c>
      <c r="I47" s="38" t="n"/>
      <c r="J47" s="3" t="n">
        <v>2705.258333333333</v>
      </c>
      <c r="K47" s="38" t="n"/>
      <c r="L47" s="85" t="n">
        <v>94.8</v>
      </c>
      <c r="M47" s="85" t="n">
        <v>64.48</v>
      </c>
      <c r="N47" s="5" t="n"/>
      <c r="O47" s="5" t="n"/>
      <c r="P47" s="5" t="n"/>
      <c r="Q47" s="5" t="n"/>
      <c r="R47" s="34" t="n"/>
      <c r="S47" s="34" t="n"/>
      <c r="T47" s="34" t="n"/>
      <c r="U47" s="34" t="n"/>
      <c r="V47" s="4" t="n"/>
      <c r="W47" s="4" t="n"/>
      <c r="X47" s="4" t="n"/>
      <c r="Y47" s="4" t="n"/>
      <c r="Z47" s="4" t="n"/>
      <c r="AA47" s="4" t="n"/>
      <c r="AB47" s="5" t="n"/>
      <c r="AC47" s="5" t="n"/>
      <c r="AD47" s="5" t="n"/>
    </row>
    <row r="48" customFormat="1" s="46">
      <c r="A48" s="43" t="inlineStr">
        <is>
          <t>第二次调度</t>
        </is>
      </c>
      <c r="B48" s="44" t="inlineStr">
        <is>
          <t>行号（开始）</t>
        </is>
      </c>
      <c r="C48" s="45" t="n">
        <v>-300</v>
      </c>
      <c r="D48" s="33" t="n">
        <v>94.91</v>
      </c>
      <c r="E48" s="33" t="n">
        <v>64.58</v>
      </c>
      <c r="F48" s="33" t="n">
        <v>6617.9</v>
      </c>
      <c r="G48" s="33" t="n">
        <v>3273.5</v>
      </c>
      <c r="H48" s="33" t="n">
        <v>3451</v>
      </c>
      <c r="I48" s="45">
        <f>AVERAGE(H28:H33)</f>
        <v/>
      </c>
      <c r="J48" s="33" t="n">
        <v>3289.015</v>
      </c>
      <c r="K48" s="45">
        <f>AVERAGE(J28:J33)</f>
        <v/>
      </c>
      <c r="L48" s="52" t="n">
        <v>94.8</v>
      </c>
      <c r="M48" s="52" t="n">
        <v>64.485</v>
      </c>
      <c r="N48" s="33" t="n"/>
      <c r="O48" s="33" t="n"/>
      <c r="P48" s="33" t="n"/>
      <c r="Q48" s="33" t="n"/>
      <c r="R48" s="33" t="n"/>
      <c r="S48" s="33" t="n"/>
      <c r="T48" s="33">
        <f>R48-D48</f>
        <v/>
      </c>
      <c r="U48" s="33">
        <f>S48-E48</f>
        <v/>
      </c>
      <c r="V48" s="33" t="n"/>
      <c r="W48" s="33" t="n"/>
      <c r="X48" s="33" t="n"/>
      <c r="Y48" s="33" t="n"/>
      <c r="Z48" s="33" t="n"/>
      <c r="AA48" s="33" t="n"/>
      <c r="AB48" s="33" t="n"/>
      <c r="AC48" s="33" t="n"/>
      <c r="AD48" s="33" t="n"/>
    </row>
    <row r="49">
      <c r="A49" s="2" t="n">
        <v>33</v>
      </c>
      <c r="B49" s="32" t="n">
        <v>45146.76112268519</v>
      </c>
      <c r="C49" s="40" t="n"/>
      <c r="D49" s="3" t="n">
        <v>94.84999999999999</v>
      </c>
      <c r="E49" s="3" t="n">
        <v>64.41</v>
      </c>
      <c r="F49" s="3" t="n">
        <v>6507.8</v>
      </c>
      <c r="G49" s="3" t="n">
        <v>3237</v>
      </c>
      <c r="H49" s="3" t="n">
        <v>3180.53</v>
      </c>
      <c r="I49" s="38" t="n"/>
      <c r="J49" s="3" t="n">
        <v>2870.166666666667</v>
      </c>
      <c r="K49" s="38" t="n"/>
      <c r="L49" s="5" t="n">
        <v>94.8</v>
      </c>
      <c r="M49" s="5" t="n">
        <v>64.49000000000001</v>
      </c>
      <c r="N49" s="5" t="n"/>
      <c r="O49" s="5" t="n"/>
      <c r="P49" s="5" t="n"/>
      <c r="Q49" s="5" t="n"/>
      <c r="R49" s="34" t="n"/>
      <c r="S49" s="34" t="n"/>
      <c r="T49" s="34" t="n"/>
      <c r="U49" s="34" t="n"/>
      <c r="V49" s="4" t="n"/>
      <c r="W49" s="4" t="n"/>
      <c r="X49" s="4" t="n"/>
      <c r="Y49" s="4" t="n"/>
      <c r="Z49" s="4" t="n"/>
      <c r="AA49" s="4" t="n"/>
      <c r="AB49" s="5" t="n"/>
      <c r="AC49" s="5" t="n"/>
      <c r="AD49" s="5" t="n"/>
    </row>
    <row r="50">
      <c r="A50" s="2" t="n">
        <v>34</v>
      </c>
      <c r="B50" s="32" t="n">
        <v>45146.76181712963</v>
      </c>
      <c r="C50" s="40" t="n"/>
      <c r="D50" s="3" t="n">
        <v>94.87</v>
      </c>
      <c r="E50" s="3" t="n">
        <v>64.61</v>
      </c>
      <c r="F50" s="3" t="n">
        <v>5675.3</v>
      </c>
      <c r="G50" s="3" t="n">
        <v>3124.75</v>
      </c>
      <c r="H50" s="3" t="n">
        <v>3070.08</v>
      </c>
      <c r="I50" s="38" t="n"/>
      <c r="J50" s="3" t="n">
        <v>2705.258333333333</v>
      </c>
      <c r="K50" s="38" t="n"/>
      <c r="L50" s="5" t="n">
        <v>94.8</v>
      </c>
      <c r="M50" s="5" t="n">
        <v>64.495</v>
      </c>
      <c r="N50" s="5" t="n"/>
      <c r="O50" s="5" t="n"/>
      <c r="P50" s="5" t="n"/>
      <c r="Q50" s="5" t="n"/>
      <c r="R50" s="34" t="n"/>
      <c r="S50" s="34" t="n"/>
      <c r="T50" s="34" t="n"/>
      <c r="U50" s="34" t="n"/>
      <c r="V50" s="4" t="n"/>
      <c r="W50" s="4" t="n"/>
      <c r="X50" s="4" t="n"/>
      <c r="Y50" s="4" t="n"/>
      <c r="Z50" s="4" t="n"/>
      <c r="AA50" s="4" t="n"/>
      <c r="AB50" s="5" t="n"/>
      <c r="AC50" s="5" t="n"/>
      <c r="AD50" s="5" t="n"/>
      <c r="AG50" s="15" t="n"/>
      <c r="AH50" s="15" t="n"/>
    </row>
    <row r="51">
      <c r="A51" s="2" t="n">
        <v>35</v>
      </c>
      <c r="B51" s="32" t="n">
        <v>45146.76251157407</v>
      </c>
      <c r="C51" s="40" t="n"/>
      <c r="D51" s="3" t="n">
        <v>94.95</v>
      </c>
      <c r="E51" s="3" t="n">
        <v>64.59999999999999</v>
      </c>
      <c r="F51" s="3" t="n">
        <v>6617.9</v>
      </c>
      <c r="G51" s="3" t="n">
        <v>3273.5</v>
      </c>
      <c r="H51" s="3" t="n">
        <v>3451</v>
      </c>
      <c r="I51" s="38" t="n"/>
      <c r="J51" s="3" t="n">
        <v>3202.426666666667</v>
      </c>
      <c r="K51" s="38" t="n"/>
      <c r="L51" s="5" t="n">
        <v>94.8</v>
      </c>
      <c r="M51" s="5" t="n">
        <v>64.5</v>
      </c>
      <c r="N51" s="5" t="n"/>
      <c r="O51" s="5" t="n"/>
      <c r="P51" s="5" t="n"/>
      <c r="Q51" s="5" t="n"/>
      <c r="R51" s="34" t="n"/>
      <c r="S51" s="34" t="n"/>
      <c r="T51" s="34" t="n"/>
      <c r="U51" s="34" t="n"/>
      <c r="V51" s="4" t="n"/>
      <c r="W51" s="4" t="n"/>
      <c r="X51" s="4" t="n"/>
      <c r="Y51" s="4" t="n"/>
      <c r="Z51" s="4" t="n"/>
      <c r="AA51" s="4" t="n"/>
      <c r="AB51" s="5" t="n"/>
      <c r="AC51" s="5" t="n"/>
      <c r="AD51" s="5" t="n"/>
    </row>
    <row r="52">
      <c r="A52" s="2" t="n">
        <v>36</v>
      </c>
      <c r="B52" s="32" t="n">
        <v>45146.76320601852</v>
      </c>
      <c r="C52" s="40" t="n"/>
      <c r="D52" s="3" t="n">
        <v>94.92</v>
      </c>
      <c r="E52" s="3" t="n">
        <v>64.44</v>
      </c>
      <c r="F52" s="3" t="n">
        <v>6507.8</v>
      </c>
      <c r="G52" s="3" t="n">
        <v>3237</v>
      </c>
      <c r="H52" s="3" t="n">
        <v>3180.53</v>
      </c>
      <c r="I52" s="38" t="n"/>
      <c r="J52" s="3" t="n">
        <v>3289.015</v>
      </c>
      <c r="K52" s="38" t="n"/>
      <c r="L52" s="5" t="n">
        <v>94.8</v>
      </c>
      <c r="M52" s="5" t="n">
        <v>64.5</v>
      </c>
      <c r="N52" s="5" t="n"/>
      <c r="O52" s="5" t="n"/>
      <c r="P52" s="5" t="n"/>
      <c r="Q52" s="5" t="n"/>
      <c r="R52" s="34" t="n"/>
      <c r="S52" s="34" t="n"/>
      <c r="T52" s="34" t="n"/>
      <c r="U52" s="34" t="n"/>
      <c r="V52" s="4" t="n"/>
      <c r="W52" s="4" t="n"/>
      <c r="X52" s="4" t="n"/>
      <c r="Y52" s="4" t="n"/>
      <c r="Z52" s="4" t="n"/>
      <c r="AA52" s="4" t="n"/>
      <c r="AB52" s="5" t="n"/>
      <c r="AC52" s="5" t="n"/>
      <c r="AD52" s="5" t="n"/>
    </row>
    <row r="53">
      <c r="A53" s="2" t="n">
        <v>37</v>
      </c>
      <c r="B53" s="32" t="n">
        <v>45146.76390046296</v>
      </c>
      <c r="C53" s="40" t="n"/>
      <c r="D53" s="3" t="n">
        <v>94.92</v>
      </c>
      <c r="E53" s="3" t="n">
        <v>64.52</v>
      </c>
      <c r="F53" s="3" t="n">
        <v>5675.3</v>
      </c>
      <c r="G53" s="3" t="n">
        <v>3124.75</v>
      </c>
      <c r="H53" s="3" t="n">
        <v>3070.08</v>
      </c>
      <c r="I53" s="38" t="n"/>
      <c r="J53" s="3" t="n">
        <v>2870.166666666667</v>
      </c>
      <c r="K53" s="38" t="n"/>
      <c r="L53" s="85" t="n">
        <v>94.8</v>
      </c>
      <c r="M53" s="85" t="n">
        <v>64.5</v>
      </c>
      <c r="N53" s="5" t="n"/>
      <c r="O53" s="5" t="n"/>
      <c r="P53" s="5" t="n"/>
      <c r="Q53" s="5" t="n"/>
      <c r="R53" s="34" t="n"/>
      <c r="S53" s="34" t="n"/>
      <c r="T53" s="34" t="n"/>
      <c r="U53" s="34" t="n"/>
      <c r="V53" s="4" t="n"/>
      <c r="W53" s="4" t="n"/>
      <c r="X53" s="4" t="n"/>
      <c r="Y53" s="4" t="n"/>
      <c r="Z53" s="4" t="n"/>
      <c r="AA53" s="4" t="n"/>
      <c r="AB53" s="5" t="n"/>
      <c r="AC53" s="5" t="n"/>
      <c r="AD53" s="5" t="n"/>
    </row>
    <row r="54">
      <c r="A54" s="2" t="n">
        <v>38</v>
      </c>
      <c r="B54" s="32" t="n">
        <v>45146.75763888889</v>
      </c>
      <c r="C54" s="40" t="n"/>
      <c r="D54" s="25" t="n">
        <v>94.84999999999999</v>
      </c>
      <c r="E54" s="25" t="n">
        <v>64.41</v>
      </c>
      <c r="F54" s="3" t="n">
        <v>6617.9</v>
      </c>
      <c r="G54" s="3" t="n">
        <v>3273.5</v>
      </c>
      <c r="H54" s="3" t="n">
        <v>3451</v>
      </c>
      <c r="I54" s="38" t="n"/>
      <c r="J54" s="25" t="n">
        <v>2705.258333333333</v>
      </c>
      <c r="K54" s="38">
        <f>AVERAGE(J48:J53)</f>
        <v/>
      </c>
      <c r="L54" s="53" t="n">
        <v>94.8</v>
      </c>
      <c r="M54" s="53" t="n">
        <v>64.5</v>
      </c>
      <c r="N54" s="5" t="n"/>
      <c r="O54" s="5" t="n"/>
      <c r="P54" s="5">
        <f>L48-D54</f>
        <v/>
      </c>
      <c r="Q54" s="5">
        <f>M48-E54</f>
        <v/>
      </c>
      <c r="R54" s="34">
        <f>L54+P54</f>
        <v/>
      </c>
      <c r="S54" s="34">
        <f>M54+Q54</f>
        <v/>
      </c>
      <c r="T54" s="34">
        <f>P54-P48</f>
        <v/>
      </c>
      <c r="U54" s="34">
        <f>Q54-Q48</f>
        <v/>
      </c>
      <c r="V54" s="4" t="n"/>
      <c r="W54" s="4" t="n"/>
      <c r="X54" s="4" t="n"/>
      <c r="Y54" s="4" t="n"/>
      <c r="Z54" s="4" t="n"/>
      <c r="AA54" s="4" t="n"/>
      <c r="AB54" s="5" t="n"/>
      <c r="AC54" s="5" t="n"/>
      <c r="AD54" s="5" t="n"/>
    </row>
    <row r="55">
      <c r="A55" s="2" t="n">
        <v>39</v>
      </c>
      <c r="B55" s="32" t="n">
        <v>45146.75833333333</v>
      </c>
      <c r="C55" s="40" t="n"/>
      <c r="D55" s="3" t="n">
        <v>94.87</v>
      </c>
      <c r="E55" s="3" t="n">
        <v>64.61</v>
      </c>
      <c r="F55" s="3" t="n">
        <v>6507.8</v>
      </c>
      <c r="G55" s="3" t="n">
        <v>3237</v>
      </c>
      <c r="H55" s="3" t="n">
        <v>3180.53</v>
      </c>
      <c r="I55" s="38" t="n"/>
      <c r="J55" s="3" t="n">
        <v>3202.426666666667</v>
      </c>
      <c r="K55" s="38" t="n"/>
      <c r="L55" s="5" t="n">
        <v>94.8</v>
      </c>
      <c r="M55" s="5" t="n">
        <v>64.5</v>
      </c>
      <c r="N55" s="5" t="n"/>
      <c r="O55" s="5" t="n"/>
      <c r="P55" s="5" t="n"/>
      <c r="Q55" s="5" t="n"/>
      <c r="R55" s="34" t="n"/>
      <c r="S55" s="34" t="n"/>
      <c r="T55" s="34" t="n"/>
      <c r="U55" s="34" t="n"/>
      <c r="V55" s="4" t="n"/>
      <c r="W55" s="4" t="n"/>
      <c r="X55" s="4" t="n"/>
      <c r="Y55" s="4" t="n"/>
      <c r="Z55" s="4" t="n"/>
      <c r="AA55" s="4" t="n"/>
      <c r="AB55" s="5" t="n"/>
      <c r="AC55" s="5" t="n"/>
      <c r="AD55" s="5" t="n"/>
    </row>
    <row r="56">
      <c r="A56" s="2" t="n">
        <v>40</v>
      </c>
      <c r="B56" s="32" t="n">
        <v>45146.75902777778</v>
      </c>
      <c r="C56" s="40" t="n"/>
      <c r="D56" s="3" t="n">
        <v>94.95</v>
      </c>
      <c r="E56" s="3" t="n">
        <v>64.59999999999999</v>
      </c>
      <c r="F56" s="3" t="n">
        <v>5675.3</v>
      </c>
      <c r="G56" s="3" t="n">
        <v>3124.75</v>
      </c>
      <c r="H56" s="3" t="n">
        <v>3070.08</v>
      </c>
      <c r="I56" s="38" t="n"/>
      <c r="J56" s="3" t="n">
        <v>3289.015</v>
      </c>
      <c r="K56" s="38" t="n"/>
      <c r="L56" s="5" t="n">
        <v>94.8</v>
      </c>
      <c r="M56" s="5" t="n">
        <v>64.5</v>
      </c>
      <c r="N56" s="5" t="n"/>
      <c r="O56" s="5" t="n"/>
      <c r="P56" s="5" t="n"/>
      <c r="Q56" s="5" t="n"/>
      <c r="R56" s="34" t="n"/>
      <c r="S56" s="34" t="n"/>
      <c r="T56" s="34" t="n"/>
      <c r="U56" s="34" t="n"/>
      <c r="V56" s="4" t="n"/>
      <c r="W56" s="4" t="n"/>
      <c r="X56" s="4" t="n"/>
      <c r="Y56" s="4" t="n"/>
      <c r="Z56" s="4" t="n"/>
      <c r="AA56" s="4" t="n"/>
      <c r="AB56" s="5" t="n"/>
      <c r="AC56" s="5" t="n"/>
      <c r="AD56" s="5" t="n"/>
    </row>
    <row r="57">
      <c r="A57" s="2" t="n">
        <v>41</v>
      </c>
      <c r="B57" s="32" t="n">
        <v>45146.75972222222</v>
      </c>
      <c r="C57" s="40" t="n"/>
      <c r="D57" s="3" t="n">
        <v>94.92</v>
      </c>
      <c r="E57" s="3" t="n">
        <v>64.44</v>
      </c>
      <c r="F57" s="3" t="n">
        <v>6617.9</v>
      </c>
      <c r="G57" s="3" t="n">
        <v>3273.5</v>
      </c>
      <c r="H57" s="3" t="n">
        <v>3451</v>
      </c>
      <c r="I57" s="38" t="n"/>
      <c r="J57" s="3" t="n">
        <v>2870.166666666667</v>
      </c>
      <c r="K57" s="38" t="n"/>
      <c r="L57" s="5" t="n">
        <v>94.8</v>
      </c>
      <c r="M57" s="5" t="n">
        <v>64.5</v>
      </c>
      <c r="N57" s="5" t="n"/>
      <c r="O57" s="5" t="n"/>
      <c r="P57" s="5" t="n"/>
      <c r="Q57" s="5" t="n"/>
      <c r="R57" s="34" t="n"/>
      <c r="S57" s="34" t="n"/>
      <c r="T57" s="34" t="n"/>
      <c r="U57" s="34" t="n"/>
      <c r="V57" s="4" t="n"/>
      <c r="W57" s="4" t="n"/>
      <c r="X57" s="4" t="n"/>
      <c r="Y57" s="4" t="n"/>
      <c r="Z57" s="4" t="n"/>
      <c r="AA57" s="4" t="n"/>
      <c r="AB57" s="5" t="n"/>
      <c r="AC57" s="5" t="n"/>
      <c r="AD57" s="5" t="n"/>
      <c r="AG57" s="19" t="n"/>
      <c r="AH57" s="19" t="n"/>
    </row>
    <row r="58">
      <c r="A58" s="2" t="n">
        <v>42</v>
      </c>
      <c r="B58" s="32" t="n">
        <v>45146.76042824074</v>
      </c>
      <c r="C58" s="40" t="n"/>
      <c r="D58" s="3" t="n">
        <v>94.92</v>
      </c>
      <c r="E58" s="3" t="n">
        <v>64.52</v>
      </c>
      <c r="F58" s="3" t="n">
        <v>6507.8</v>
      </c>
      <c r="G58" s="3" t="n">
        <v>3237</v>
      </c>
      <c r="H58" s="3" t="n">
        <v>3180.53</v>
      </c>
      <c r="I58" s="38" t="n"/>
      <c r="J58" s="3" t="n">
        <v>2705.258333333333</v>
      </c>
      <c r="K58" s="38" t="n"/>
      <c r="L58" s="5" t="n">
        <v>94.8</v>
      </c>
      <c r="M58" s="5" t="n">
        <v>64.5</v>
      </c>
      <c r="N58" s="5" t="n"/>
      <c r="O58" s="5" t="n"/>
      <c r="P58" s="5" t="n"/>
      <c r="Q58" s="5" t="n"/>
      <c r="R58" s="34" t="n"/>
      <c r="S58" s="34" t="n"/>
      <c r="T58" s="34" t="n"/>
      <c r="U58" s="34" t="n"/>
      <c r="V58" s="4" t="n"/>
      <c r="W58" s="4" t="n"/>
      <c r="X58" s="4" t="n"/>
      <c r="Y58" s="4" t="n"/>
      <c r="Z58" s="4" t="n"/>
      <c r="AA58" s="4" t="n"/>
      <c r="AB58" s="5" t="n"/>
      <c r="AC58" s="5" t="n"/>
      <c r="AD58" s="5" t="n"/>
      <c r="AG58" s="20" t="n"/>
      <c r="AH58" s="20" t="n"/>
    </row>
    <row r="59">
      <c r="A59" s="2" t="n">
        <v>43</v>
      </c>
      <c r="B59" s="32" t="n">
        <v>45146.76112268519</v>
      </c>
      <c r="C59" s="40" t="n"/>
      <c r="D59" s="3" t="n">
        <v>94.84999999999999</v>
      </c>
      <c r="E59" s="3" t="n">
        <v>64.41</v>
      </c>
      <c r="F59" s="3" t="n">
        <v>5675.3</v>
      </c>
      <c r="G59" s="3" t="n">
        <v>3124.75</v>
      </c>
      <c r="H59" s="3" t="n">
        <v>3070.08</v>
      </c>
      <c r="I59" s="38" t="n"/>
      <c r="J59" s="3" t="n">
        <v>3202.426666666667</v>
      </c>
      <c r="K59" s="38" t="n"/>
      <c r="L59" s="85" t="n">
        <v>94.8</v>
      </c>
      <c r="M59" s="85" t="n">
        <v>64.5</v>
      </c>
      <c r="N59" s="5" t="n"/>
      <c r="O59" s="5" t="n"/>
      <c r="P59" s="5" t="n"/>
      <c r="Q59" s="5" t="n"/>
      <c r="R59" s="34" t="n"/>
      <c r="S59" s="34" t="n"/>
      <c r="T59" s="34" t="n"/>
      <c r="U59" s="34" t="n"/>
      <c r="V59" s="4" t="n"/>
      <c r="W59" s="4" t="n"/>
      <c r="X59" s="4" t="n"/>
      <c r="Y59" s="4" t="n"/>
      <c r="Z59" s="4" t="n"/>
      <c r="AA59" s="4" t="n"/>
      <c r="AB59" s="5" t="n"/>
      <c r="AC59" s="5" t="n"/>
      <c r="AD59" s="5" t="n"/>
      <c r="AG59" s="20" t="n"/>
      <c r="AH59" s="20" t="n"/>
    </row>
    <row r="60">
      <c r="A60" s="2" t="n">
        <v>44</v>
      </c>
      <c r="B60" s="32" t="n">
        <v>45146.76181712963</v>
      </c>
      <c r="C60" s="40" t="n"/>
      <c r="D60" s="25" t="n">
        <v>94.87</v>
      </c>
      <c r="E60" s="25" t="n">
        <v>64.61</v>
      </c>
      <c r="F60" s="3" t="n">
        <v>6617.9</v>
      </c>
      <c r="G60" s="3" t="n">
        <v>3273.5</v>
      </c>
      <c r="H60" s="3" t="n">
        <v>3451</v>
      </c>
      <c r="I60" s="38" t="n"/>
      <c r="J60" s="25" t="n">
        <v>3289.015</v>
      </c>
      <c r="K60" s="38">
        <f>AVERAGE(J54:J59)</f>
        <v/>
      </c>
      <c r="L60" s="53" t="n"/>
      <c r="M60" s="53" t="n"/>
      <c r="N60" s="5" t="n"/>
      <c r="O60" s="5" t="n"/>
      <c r="P60" s="5">
        <f>L54-D60</f>
        <v/>
      </c>
      <c r="Q60" s="5">
        <f>M54-E60</f>
        <v/>
      </c>
      <c r="R60" s="34">
        <f>L60+P60</f>
        <v/>
      </c>
      <c r="S60" s="34">
        <f>M60+Q60</f>
        <v/>
      </c>
      <c r="T60" s="34">
        <f>P60-P54</f>
        <v/>
      </c>
      <c r="U60" s="34">
        <f>Q60-Q54</f>
        <v/>
      </c>
      <c r="V60" s="4" t="n"/>
      <c r="W60" s="4" t="n"/>
      <c r="X60" s="4" t="n"/>
      <c r="Y60" s="4" t="n"/>
      <c r="Z60" s="4" t="n"/>
      <c r="AA60" s="4" t="n"/>
      <c r="AB60" s="5" t="n"/>
      <c r="AC60" s="5" t="n"/>
      <c r="AD60" s="5" t="n"/>
    </row>
    <row r="61">
      <c r="A61" s="2" t="n">
        <v>45</v>
      </c>
      <c r="B61" s="32" t="n">
        <v>45146.76251157407</v>
      </c>
      <c r="C61" s="40" t="n"/>
      <c r="D61" s="3" t="n">
        <v>94.84999999999999</v>
      </c>
      <c r="E61" s="3" t="n">
        <v>64.41</v>
      </c>
      <c r="F61" s="3" t="n">
        <v>6507.8</v>
      </c>
      <c r="G61" s="3" t="n">
        <v>3237</v>
      </c>
      <c r="H61" s="3" t="n">
        <v>3180.53</v>
      </c>
      <c r="I61" s="38" t="n"/>
      <c r="J61" s="3" t="n">
        <v>2870.166666666667</v>
      </c>
      <c r="K61" s="38" t="n"/>
      <c r="L61" s="5" t="n"/>
      <c r="M61" s="5" t="n"/>
      <c r="N61" s="5" t="n"/>
      <c r="O61" s="5" t="n"/>
      <c r="P61" s="5" t="n"/>
      <c r="Q61" s="5" t="n"/>
      <c r="R61" s="34" t="n"/>
      <c r="S61" s="34" t="n"/>
      <c r="T61" s="34" t="n"/>
      <c r="U61" s="34" t="n"/>
      <c r="V61" s="4" t="n"/>
      <c r="W61" s="4" t="n"/>
      <c r="X61" s="4" t="n"/>
      <c r="Y61" s="4" t="n"/>
      <c r="Z61" s="4" t="n"/>
      <c r="AA61" s="4" t="n"/>
      <c r="AB61" s="5" t="n"/>
      <c r="AC61" s="5" t="n"/>
      <c r="AD61" s="5" t="n"/>
    </row>
    <row r="62">
      <c r="A62" s="2" t="n">
        <v>46</v>
      </c>
      <c r="B62" s="32" t="n">
        <v>45146.76320601852</v>
      </c>
      <c r="C62" s="40" t="n"/>
      <c r="D62" s="3" t="n">
        <v>94.84999999999999</v>
      </c>
      <c r="E62" s="3" t="n">
        <v>64.41</v>
      </c>
      <c r="F62" s="3" t="n">
        <v>5675.3</v>
      </c>
      <c r="G62" s="3" t="n">
        <v>3124.75</v>
      </c>
      <c r="H62" s="3" t="n">
        <v>3070.08</v>
      </c>
      <c r="I62" s="38" t="n"/>
      <c r="J62" s="3" t="n">
        <v>2705.258333333333</v>
      </c>
      <c r="K62" s="38" t="n"/>
      <c r="L62" s="5" t="n"/>
      <c r="M62" s="5" t="n"/>
      <c r="N62" s="5" t="n"/>
      <c r="O62" s="5" t="n"/>
      <c r="P62" s="5" t="n"/>
      <c r="Q62" s="5" t="n"/>
      <c r="R62" s="34" t="n"/>
      <c r="S62" s="34" t="n"/>
      <c r="T62" s="34" t="n"/>
      <c r="U62" s="34" t="n"/>
      <c r="V62" s="4" t="n"/>
      <c r="W62" s="4" t="n"/>
      <c r="X62" s="4" t="n"/>
      <c r="Y62" s="4" t="n"/>
      <c r="Z62" s="4" t="n"/>
      <c r="AA62" s="4" t="n"/>
      <c r="AB62" s="5" t="n"/>
      <c r="AC62" s="5" t="n"/>
      <c r="AD62" s="5" t="n"/>
    </row>
    <row r="63">
      <c r="A63" s="2" t="n">
        <v>47</v>
      </c>
      <c r="B63" s="32" t="n">
        <v>45146.76390046296</v>
      </c>
      <c r="C63" s="40" t="n"/>
      <c r="D63" s="3" t="n">
        <v>94.87</v>
      </c>
      <c r="E63" s="3" t="n">
        <v>64.61</v>
      </c>
      <c r="F63" s="3" t="n">
        <v>6617.9</v>
      </c>
      <c r="G63" s="3" t="n">
        <v>3273.5</v>
      </c>
      <c r="H63" s="3" t="n">
        <v>3451</v>
      </c>
      <c r="I63" s="38" t="n"/>
      <c r="J63" s="3" t="n">
        <v>3202.426666666667</v>
      </c>
      <c r="K63" s="38" t="n"/>
      <c r="L63" s="5" t="n"/>
      <c r="M63" s="5" t="n"/>
      <c r="N63" s="5" t="n"/>
      <c r="O63" s="5" t="n"/>
      <c r="P63" s="5" t="n"/>
      <c r="Q63" s="5" t="n"/>
      <c r="R63" s="34" t="n"/>
      <c r="S63" s="34" t="n"/>
      <c r="T63" s="34" t="n"/>
      <c r="U63" s="34" t="n"/>
      <c r="V63" s="4" t="n"/>
      <c r="W63" s="4" t="n"/>
      <c r="X63" s="4" t="n"/>
      <c r="Y63" s="4" t="n"/>
      <c r="Z63" s="4" t="n"/>
      <c r="AA63" s="4" t="n"/>
      <c r="AB63" s="5" t="n"/>
      <c r="AC63" s="5" t="n"/>
      <c r="AD63" s="5" t="n"/>
      <c r="AG63" s="21" t="n"/>
      <c r="AH63" s="21" t="n"/>
    </row>
    <row r="64">
      <c r="A64" s="2" t="n">
        <v>48</v>
      </c>
      <c r="B64" s="32" t="n">
        <v>45146.76459490741</v>
      </c>
      <c r="C64" s="40" t="n"/>
      <c r="D64" s="3" t="n">
        <v>94.95</v>
      </c>
      <c r="E64" s="3" t="n">
        <v>64.59999999999999</v>
      </c>
      <c r="F64" s="3" t="n">
        <v>6507.8</v>
      </c>
      <c r="G64" s="3" t="n">
        <v>3237</v>
      </c>
      <c r="H64" s="3" t="n">
        <v>3180.53</v>
      </c>
      <c r="I64" s="38" t="n"/>
      <c r="J64" s="3" t="n">
        <v>3226.141666666666</v>
      </c>
      <c r="K64" s="38" t="n"/>
      <c r="L64" s="5" t="n"/>
      <c r="M64" s="5" t="n"/>
      <c r="N64" s="5" t="n"/>
      <c r="O64" s="5" t="n"/>
      <c r="P64" s="5" t="n"/>
      <c r="Q64" s="5" t="n"/>
      <c r="R64" s="34" t="n"/>
      <c r="S64" s="34" t="n"/>
      <c r="T64" s="34" t="n"/>
      <c r="U64" s="34" t="n"/>
      <c r="V64" s="4" t="n"/>
      <c r="W64" s="4" t="n"/>
      <c r="X64" s="4" t="n"/>
      <c r="Y64" s="4" t="n"/>
      <c r="Z64" s="4" t="n"/>
      <c r="AA64" s="4" t="n"/>
      <c r="AB64" s="5" t="n"/>
      <c r="AC64" s="5" t="n"/>
      <c r="AD64" s="5" t="n"/>
    </row>
    <row r="65">
      <c r="A65" s="2" t="n">
        <v>49</v>
      </c>
      <c r="B65" s="32" t="n">
        <v>45146.76528935185</v>
      </c>
      <c r="C65" s="40" t="n"/>
      <c r="D65" s="3" t="n">
        <v>94.92</v>
      </c>
      <c r="E65" s="3" t="n">
        <v>64.44</v>
      </c>
      <c r="F65" s="3" t="n">
        <v>5675.3</v>
      </c>
      <c r="G65" s="3" t="n">
        <v>3124.75</v>
      </c>
      <c r="H65" s="3" t="n">
        <v>3070.08</v>
      </c>
      <c r="I65" s="38" t="n"/>
      <c r="J65" s="3" t="n">
        <v>2705.258333333333</v>
      </c>
      <c r="K65" s="38" t="n"/>
      <c r="L65" s="57" t="n"/>
      <c r="M65" s="57" t="n"/>
      <c r="N65" s="5" t="n"/>
      <c r="O65" s="5" t="n"/>
      <c r="P65" s="5" t="n"/>
      <c r="Q65" s="5" t="n"/>
      <c r="R65" s="34" t="n"/>
      <c r="S65" s="34" t="n"/>
      <c r="T65" s="34" t="n"/>
      <c r="U65" s="34" t="n"/>
      <c r="V65" s="4" t="n"/>
      <c r="W65" s="4" t="n"/>
      <c r="X65" s="4" t="n"/>
      <c r="Y65" s="4" t="n"/>
      <c r="Z65" s="4" t="n"/>
      <c r="AA65" s="4" t="n"/>
      <c r="AB65" s="5" t="n"/>
      <c r="AC65" s="5" t="n"/>
      <c r="AD65" s="5" t="n"/>
    </row>
    <row r="66">
      <c r="A66" s="2" t="n">
        <v>50</v>
      </c>
      <c r="B66" s="32" t="n">
        <v>45146.76598379629</v>
      </c>
      <c r="C66" s="40" t="n"/>
      <c r="D66" s="25" t="n">
        <v>94.92</v>
      </c>
      <c r="E66" s="25" t="n">
        <v>64.52</v>
      </c>
      <c r="F66" s="3" t="n">
        <v>6617.9</v>
      </c>
      <c r="G66" s="3" t="n">
        <v>3273.5</v>
      </c>
      <c r="H66" s="3" t="n">
        <v>3451</v>
      </c>
      <c r="I66" s="38" t="n"/>
      <c r="J66" s="25" t="n">
        <v>3202.426666666667</v>
      </c>
      <c r="K66" s="38">
        <f>AVERAGE(J60:J65)</f>
        <v/>
      </c>
      <c r="L66" s="53" t="n"/>
      <c r="M66" s="53" t="n"/>
      <c r="N66" s="5" t="n"/>
      <c r="O66" s="5" t="n"/>
      <c r="P66" s="5">
        <f>L60-D66</f>
        <v/>
      </c>
      <c r="Q66" s="5">
        <f>M60-E66</f>
        <v/>
      </c>
      <c r="R66" s="34">
        <f>L66+P66</f>
        <v/>
      </c>
      <c r="S66" s="34">
        <f>M66+Q66</f>
        <v/>
      </c>
      <c r="T66" s="34">
        <f>P66-P60</f>
        <v/>
      </c>
      <c r="U66" s="34">
        <f>Q66-Q60</f>
        <v/>
      </c>
      <c r="V66" s="4" t="n"/>
      <c r="W66" s="4" t="n"/>
      <c r="X66" s="4" t="n"/>
      <c r="Y66" s="4" t="n"/>
      <c r="Z66" s="4" t="n"/>
      <c r="AA66" s="4" t="n"/>
      <c r="AB66" s="5" t="n"/>
      <c r="AC66" s="5" t="n"/>
      <c r="AD66" s="5" t="n"/>
    </row>
    <row r="67">
      <c r="A67" s="2" t="n">
        <v>51</v>
      </c>
      <c r="B67" s="32" t="n">
        <v>45146.76667824074</v>
      </c>
      <c r="C67" s="40" t="n"/>
      <c r="D67" s="3" t="n">
        <v>94.92</v>
      </c>
      <c r="E67" s="3" t="n">
        <v>64.44</v>
      </c>
      <c r="F67" s="3" t="n">
        <v>6507.8</v>
      </c>
      <c r="G67" s="3" t="n">
        <v>3237</v>
      </c>
      <c r="H67" s="3" t="n">
        <v>3180.53</v>
      </c>
      <c r="I67" s="38" t="n"/>
      <c r="J67" s="3" t="n">
        <v>2870.166666666667</v>
      </c>
      <c r="K67" s="38" t="n"/>
      <c r="L67" s="5" t="n"/>
      <c r="M67" s="5" t="n"/>
      <c r="N67" s="5" t="n"/>
      <c r="O67" s="5" t="n"/>
      <c r="P67" s="5" t="n"/>
      <c r="Q67" s="5" t="n"/>
      <c r="R67" s="34" t="n"/>
      <c r="S67" s="34" t="n"/>
      <c r="T67" s="34" t="n"/>
      <c r="U67" s="34" t="n"/>
      <c r="V67" s="4" t="n"/>
      <c r="W67" s="4" t="n"/>
      <c r="X67" s="4" t="n"/>
      <c r="Y67" s="4" t="n"/>
      <c r="Z67" s="4" t="n"/>
      <c r="AA67" s="4" t="n"/>
      <c r="AB67" s="5" t="n"/>
      <c r="AC67" s="5" t="n"/>
      <c r="AD67" s="5" t="n"/>
    </row>
    <row r="68">
      <c r="A68" s="2" t="n">
        <v>52</v>
      </c>
      <c r="B68" s="32" t="n">
        <v>45146.76737268519</v>
      </c>
      <c r="C68" s="40" t="n"/>
      <c r="D68" s="3" t="n">
        <v>94.92</v>
      </c>
      <c r="E68" s="3" t="n">
        <v>64.52</v>
      </c>
      <c r="F68" s="3" t="n">
        <v>5675.3</v>
      </c>
      <c r="G68" s="3" t="n">
        <v>3124.75</v>
      </c>
      <c r="H68" s="3" t="n">
        <v>3070.08</v>
      </c>
      <c r="I68" s="38" t="n"/>
      <c r="J68" s="3" t="n">
        <v>2705.258333333333</v>
      </c>
      <c r="K68" s="38" t="n"/>
      <c r="L68" s="5" t="n"/>
      <c r="M68" s="5" t="n"/>
      <c r="N68" s="5" t="n"/>
      <c r="O68" s="5" t="n"/>
      <c r="P68" s="5" t="n"/>
      <c r="Q68" s="5" t="n"/>
      <c r="R68" s="34" t="n"/>
      <c r="S68" s="34" t="n"/>
      <c r="T68" s="34" t="n"/>
      <c r="U68" s="34" t="n"/>
      <c r="V68" s="4" t="n"/>
      <c r="W68" s="4" t="n"/>
      <c r="X68" s="4" t="n"/>
      <c r="Y68" s="4" t="n"/>
      <c r="Z68" s="4" t="n"/>
      <c r="AA68" s="4" t="n"/>
      <c r="AB68" s="5" t="n"/>
      <c r="AC68" s="5" t="n"/>
      <c r="AD68" s="5" t="n"/>
    </row>
    <row r="69">
      <c r="A69" s="2" t="n">
        <v>53</v>
      </c>
      <c r="B69" s="10" t="n"/>
      <c r="C69" s="40" t="n"/>
      <c r="D69" s="3" t="n"/>
      <c r="E69" s="3" t="n"/>
      <c r="F69" s="3" t="n"/>
      <c r="G69" s="3" t="n"/>
      <c r="H69" s="3" t="n"/>
      <c r="I69" s="38" t="n"/>
      <c r="J69" s="3" t="n"/>
      <c r="K69" s="38" t="n"/>
      <c r="L69" s="5" t="n"/>
      <c r="M69" s="5" t="n"/>
      <c r="N69" s="5" t="n"/>
      <c r="O69" s="5" t="n"/>
      <c r="P69" s="5" t="n"/>
      <c r="Q69" s="5" t="n"/>
      <c r="R69" s="34" t="n"/>
      <c r="S69" s="34" t="n"/>
      <c r="T69" s="34" t="n"/>
      <c r="U69" s="34" t="n"/>
      <c r="V69" s="4" t="n"/>
      <c r="W69" s="4" t="n"/>
      <c r="X69" s="4" t="n"/>
      <c r="Y69" s="4" t="n"/>
      <c r="Z69" s="4" t="n"/>
      <c r="AA69" s="4" t="n"/>
      <c r="AB69" s="5" t="n"/>
      <c r="AC69" s="5" t="n"/>
      <c r="AD69" s="5" t="n"/>
    </row>
    <row r="70">
      <c r="A70" s="2" t="n"/>
      <c r="B70" s="10" t="n"/>
      <c r="C70" s="40" t="n"/>
      <c r="D70" s="3" t="n"/>
      <c r="E70" s="3" t="n"/>
      <c r="F70" s="3" t="n"/>
      <c r="G70" s="3" t="n"/>
      <c r="H70" s="3" t="n"/>
      <c r="I70" s="38" t="n"/>
      <c r="J70" s="3" t="n"/>
      <c r="K70" s="38" t="n"/>
      <c r="L70" s="5" t="n"/>
      <c r="M70" s="5" t="n"/>
      <c r="N70" s="5" t="n"/>
      <c r="O70" s="5" t="n"/>
      <c r="P70" s="5" t="n"/>
      <c r="Q70" s="5" t="n"/>
      <c r="R70" s="34" t="n"/>
      <c r="S70" s="34" t="n"/>
      <c r="T70" s="34" t="n"/>
      <c r="U70" s="34" t="n"/>
      <c r="V70" s="4" t="n"/>
      <c r="W70" s="4" t="n"/>
      <c r="X70" s="4" t="n"/>
      <c r="Y70" s="4" t="n"/>
      <c r="Z70" s="4" t="n"/>
      <c r="AA70" s="4" t="n"/>
      <c r="AB70" s="5" t="n"/>
      <c r="AC70" s="5" t="n"/>
      <c r="AD70" s="5" t="n"/>
    </row>
    <row r="71">
      <c r="A71" s="2" t="n"/>
      <c r="B71" s="10" t="n"/>
      <c r="C71" s="40" t="n"/>
      <c r="D71" s="3" t="n"/>
      <c r="E71" s="3" t="n"/>
      <c r="F71" s="3" t="n"/>
      <c r="G71" s="3" t="n"/>
      <c r="H71" s="3" t="n"/>
      <c r="I71" s="38" t="n"/>
      <c r="J71" s="3" t="n"/>
      <c r="K71" s="38" t="n"/>
      <c r="L71" s="57" t="n"/>
      <c r="M71" s="57" t="n"/>
      <c r="N71" s="5" t="n"/>
      <c r="O71" s="5" t="n"/>
      <c r="P71" s="5" t="n"/>
      <c r="Q71" s="5" t="n"/>
      <c r="R71" s="34" t="n"/>
      <c r="S71" s="34" t="n"/>
      <c r="T71" s="34" t="n"/>
      <c r="U71" s="34" t="n"/>
      <c r="V71" s="4" t="n"/>
      <c r="W71" s="4" t="n"/>
      <c r="X71" s="4" t="n"/>
      <c r="Y71" s="4" t="n"/>
      <c r="Z71" s="4" t="n"/>
      <c r="AA71" s="4" t="n"/>
      <c r="AB71" s="5" t="n"/>
      <c r="AC71" s="5" t="n"/>
      <c r="AD71" s="5" t="n"/>
      <c r="AE71" s="66" t="inlineStr">
        <is>
          <t>X2</t>
        </is>
      </c>
      <c r="AF71" s="66" t="inlineStr">
        <is>
          <t>Y2</t>
        </is>
      </c>
      <c r="AG71" s="66" t="inlineStr">
        <is>
          <t>X2</t>
        </is>
      </c>
      <c r="AH71" s="66" t="inlineStr">
        <is>
          <t>Y2</t>
        </is>
      </c>
      <c r="AI71" s="66" t="inlineStr">
        <is>
          <t>X2</t>
        </is>
      </c>
      <c r="AJ71" s="66" t="inlineStr">
        <is>
          <t>Y2</t>
        </is>
      </c>
    </row>
    <row r="72">
      <c r="A72" s="2" t="n"/>
      <c r="B72" s="10" t="n"/>
      <c r="C72" s="40" t="n"/>
      <c r="D72" s="3" t="n"/>
      <c r="E72" s="3" t="n"/>
      <c r="F72" s="3" t="n"/>
      <c r="G72" s="3" t="n"/>
      <c r="H72" s="3" t="n"/>
      <c r="I72" s="38" t="n"/>
      <c r="J72" s="3" t="n"/>
      <c r="K72" s="38" t="n"/>
      <c r="L72" s="53" t="n"/>
      <c r="M72" s="53" t="n"/>
      <c r="N72" s="5" t="n"/>
      <c r="O72" s="5" t="n"/>
      <c r="P72" s="5" t="n"/>
      <c r="Q72" s="5" t="n"/>
      <c r="R72" s="34" t="n"/>
      <c r="S72" s="34" t="n"/>
      <c r="T72" s="34" t="n"/>
      <c r="U72" s="34" t="n"/>
      <c r="V72" s="4" t="n"/>
      <c r="W72" s="4" t="n"/>
      <c r="X72" s="4" t="n"/>
      <c r="Y72" s="4" t="n"/>
      <c r="Z72" s="4" t="n"/>
      <c r="AA72" s="4" t="n"/>
      <c r="AB72" s="5" t="n"/>
      <c r="AC72" s="5" t="n"/>
      <c r="AD72" s="5" t="n"/>
      <c r="AE72" s="66" t="n">
        <v>42</v>
      </c>
      <c r="AF72" s="66" t="n">
        <v>3378.93</v>
      </c>
      <c r="AG72" s="66" t="n">
        <v>39.49</v>
      </c>
      <c r="AH72" s="66" t="n">
        <v>3340.75</v>
      </c>
      <c r="AI72" s="66" t="n">
        <v>45.83</v>
      </c>
      <c r="AJ72" s="66" t="n">
        <v>7306.8</v>
      </c>
    </row>
    <row r="73">
      <c r="A73" s="2" t="n"/>
      <c r="B73" s="10" t="n"/>
      <c r="C73" s="40" t="n"/>
      <c r="D73" s="3" t="n"/>
      <c r="E73" s="3" t="n"/>
      <c r="F73" s="3" t="n"/>
      <c r="G73" s="3" t="n"/>
      <c r="H73" s="3" t="n"/>
      <c r="I73" s="38" t="n"/>
      <c r="J73" s="3" t="n"/>
      <c r="K73" s="38" t="n"/>
      <c r="L73" s="5" t="n"/>
      <c r="M73" s="5" t="n"/>
      <c r="N73" s="5" t="n"/>
      <c r="O73" s="5" t="n"/>
      <c r="P73" s="5" t="n"/>
      <c r="Q73" s="5" t="n"/>
      <c r="R73" s="34" t="n"/>
      <c r="S73" s="34" t="n"/>
      <c r="T73" s="34" t="n"/>
      <c r="U73" s="34" t="n"/>
      <c r="V73" s="4" t="n"/>
      <c r="W73" s="4" t="n"/>
      <c r="X73" s="4" t="n"/>
      <c r="Y73" s="4" t="n"/>
      <c r="Z73" s="4" t="n"/>
      <c r="AA73" s="4" t="n"/>
      <c r="AB73" s="5" t="n"/>
      <c r="AC73" s="5" t="n"/>
      <c r="AD73" s="5" t="n"/>
      <c r="AE73" s="66" t="n">
        <v>41.76</v>
      </c>
      <c r="AF73" s="66" t="n">
        <v>3318.47</v>
      </c>
      <c r="AG73" s="66" t="n">
        <v>36.73</v>
      </c>
      <c r="AH73" s="66" t="n">
        <v>3316.5</v>
      </c>
      <c r="AI73" s="66" t="n">
        <v>45.86</v>
      </c>
      <c r="AJ73" s="66" t="n">
        <v>7300.6</v>
      </c>
    </row>
    <row r="74">
      <c r="A74" s="2" t="n"/>
      <c r="B74" s="10" t="n"/>
      <c r="C74" s="40" t="n"/>
      <c r="D74" s="3" t="n"/>
      <c r="E74" s="3" t="n"/>
      <c r="F74" s="3" t="n"/>
      <c r="G74" s="3" t="n"/>
      <c r="H74" s="3" t="n"/>
      <c r="I74" s="38" t="n"/>
      <c r="J74" s="3" t="n"/>
      <c r="K74" s="38" t="n"/>
      <c r="L74" s="5" t="n"/>
      <c r="M74" s="5" t="n"/>
      <c r="N74" s="5" t="n"/>
      <c r="O74" s="5" t="n"/>
      <c r="P74" s="5" t="n"/>
      <c r="Q74" s="5" t="n"/>
      <c r="R74" s="34" t="n"/>
      <c r="S74" s="34" t="n"/>
      <c r="T74" s="34" t="n"/>
      <c r="U74" s="34" t="n"/>
      <c r="V74" s="4" t="n"/>
      <c r="W74" s="4" t="n"/>
      <c r="X74" s="4" t="n"/>
      <c r="Y74" s="4" t="n"/>
      <c r="Z74" s="4" t="n"/>
      <c r="AA74" s="4" t="n"/>
      <c r="AB74" s="5" t="n"/>
      <c r="AC74" s="5" t="n"/>
      <c r="AD74" s="5" t="n"/>
    </row>
    <row r="75">
      <c r="A75" s="2" t="n"/>
      <c r="B75" s="10" t="n"/>
      <c r="C75" s="40" t="n"/>
      <c r="D75" s="3" t="n"/>
      <c r="E75" s="3" t="n"/>
      <c r="F75" s="3" t="n"/>
      <c r="G75" s="3" t="n"/>
      <c r="H75" s="3" t="n"/>
      <c r="I75" s="38" t="n"/>
      <c r="J75" s="3" t="n"/>
      <c r="K75" s="38" t="n"/>
      <c r="L75" s="5" t="n"/>
      <c r="M75" s="5" t="n"/>
      <c r="N75" s="5" t="n"/>
      <c r="O75" s="5" t="n"/>
      <c r="P75" s="5" t="n"/>
      <c r="Q75" s="5" t="n"/>
      <c r="R75" s="34" t="n"/>
      <c r="S75" s="34" t="n"/>
      <c r="T75" s="34" t="n"/>
      <c r="U75" s="34" t="n"/>
      <c r="V75" s="4" t="n"/>
      <c r="W75" s="4" t="n"/>
      <c r="X75" s="4" t="n"/>
      <c r="Y75" s="4" t="n"/>
      <c r="Z75" s="4" t="n"/>
      <c r="AA75" s="4" t="n"/>
      <c r="AB75" s="5" t="n"/>
      <c r="AC75" s="5" t="n"/>
      <c r="AD75" s="5" t="n"/>
    </row>
    <row r="76">
      <c r="A76" s="2" t="n"/>
      <c r="B76" s="10" t="n"/>
      <c r="C76" s="40" t="n"/>
      <c r="D76" s="3" t="n"/>
      <c r="E76" s="3" t="n"/>
      <c r="F76" s="3" t="n"/>
      <c r="G76" s="3" t="n"/>
      <c r="H76" s="3" t="n"/>
      <c r="I76" s="38" t="n"/>
      <c r="J76" s="3" t="n"/>
      <c r="K76" s="38" t="n"/>
      <c r="L76" s="5" t="n"/>
      <c r="M76" s="5" t="n"/>
      <c r="N76" s="5" t="n"/>
      <c r="O76" s="5" t="n"/>
      <c r="P76" s="5" t="n"/>
      <c r="Q76" s="5" t="n"/>
      <c r="R76" s="34" t="n"/>
      <c r="S76" s="34" t="n"/>
      <c r="T76" s="34" t="n"/>
      <c r="U76" s="34" t="n"/>
      <c r="V76" s="4" t="n"/>
      <c r="W76" s="4" t="n"/>
      <c r="X76" s="4" t="n"/>
      <c r="Y76" s="4" t="n"/>
      <c r="Z76" s="4" t="n"/>
      <c r="AA76" s="4" t="n"/>
      <c r="AB76" s="5" t="n"/>
      <c r="AC76" s="5" t="n"/>
      <c r="AD76" s="5" t="n"/>
      <c r="AE76" s="66" t="inlineStr">
        <is>
          <t>X1</t>
        </is>
      </c>
      <c r="AF76" s="66" t="inlineStr">
        <is>
          <t>Y1</t>
        </is>
      </c>
      <c r="AG76" s="66" t="inlineStr">
        <is>
          <t>X1</t>
        </is>
      </c>
      <c r="AH76" s="66" t="inlineStr">
        <is>
          <t>Y1</t>
        </is>
      </c>
      <c r="AI76" s="66" t="inlineStr">
        <is>
          <t>X1</t>
        </is>
      </c>
      <c r="AJ76" s="66" t="inlineStr">
        <is>
          <t>Y1</t>
        </is>
      </c>
    </row>
    <row r="77">
      <c r="A77" s="2" t="n"/>
      <c r="B77" s="10" t="n"/>
      <c r="C77" s="40" t="n"/>
      <c r="D77" s="3" t="n"/>
      <c r="E77" s="3" t="n"/>
      <c r="F77" s="3" t="n"/>
      <c r="G77" s="3" t="n"/>
      <c r="H77" s="3" t="n"/>
      <c r="I77" s="38" t="n"/>
      <c r="J77" s="3" t="n"/>
      <c r="K77" s="38" t="n"/>
      <c r="L77" s="57" t="n"/>
      <c r="M77" s="57" t="n"/>
      <c r="N77" s="5" t="n"/>
      <c r="O77" s="5" t="n"/>
      <c r="P77" s="5" t="n"/>
      <c r="Q77" s="5" t="n"/>
      <c r="R77" s="34" t="n"/>
      <c r="S77" s="34" t="n"/>
      <c r="T77" s="34" t="n"/>
      <c r="U77" s="34" t="n"/>
      <c r="V77" s="4" t="n"/>
      <c r="W77" s="4" t="n"/>
      <c r="X77" s="4" t="n"/>
      <c r="Y77" s="4" t="n"/>
      <c r="Z77" s="4" t="n"/>
      <c r="AA77" s="4" t="n"/>
      <c r="AB77" s="5" t="n"/>
      <c r="AC77" s="5" t="n"/>
      <c r="AD77" s="5" t="n"/>
      <c r="AE77" s="66" t="n">
        <v>37.09</v>
      </c>
      <c r="AF77" s="66" t="n">
        <v>2616.95</v>
      </c>
      <c r="AG77" s="66" t="n">
        <v>38.02</v>
      </c>
      <c r="AH77" s="66" t="n">
        <v>2787.75</v>
      </c>
      <c r="AI77" s="66" t="n">
        <v>43.28</v>
      </c>
      <c r="AJ77" s="66" t="n">
        <v>6212.5</v>
      </c>
    </row>
    <row r="78">
      <c r="A78" s="2" t="n"/>
      <c r="B78" s="10" t="n"/>
      <c r="C78" s="40" t="n"/>
      <c r="D78" s="3" t="n"/>
      <c r="E78" s="3" t="n"/>
      <c r="F78" s="3" t="n"/>
      <c r="G78" s="3" t="n"/>
      <c r="H78" s="3" t="n"/>
      <c r="I78" s="38" t="n"/>
      <c r="J78" s="3" t="n"/>
      <c r="K78" s="38" t="n"/>
      <c r="L78" s="53" t="n"/>
      <c r="M78" s="53" t="n"/>
      <c r="N78" s="5" t="n"/>
      <c r="O78" s="5" t="n"/>
      <c r="P78" s="5" t="n"/>
      <c r="Q78" s="5" t="n"/>
      <c r="R78" s="34" t="n"/>
      <c r="S78" s="34" t="n"/>
      <c r="T78" s="34" t="n"/>
      <c r="U78" s="34" t="n"/>
      <c r="V78" s="4" t="n"/>
      <c r="W78" s="4" t="n"/>
      <c r="X78" s="4" t="n"/>
      <c r="Y78" s="4" t="n"/>
      <c r="Z78" s="4" t="n"/>
      <c r="AA78" s="4" t="n"/>
      <c r="AB78" s="5" t="n"/>
      <c r="AC78" s="5" t="n"/>
      <c r="AD78" s="5" t="n"/>
      <c r="AE78" s="66" t="n">
        <v>36.96</v>
      </c>
      <c r="AF78" s="66" t="n">
        <v>2695.61</v>
      </c>
      <c r="AG78" s="66" t="n">
        <v>37.03</v>
      </c>
      <c r="AH78" s="66" t="n">
        <v>2535.75</v>
      </c>
      <c r="AI78" s="66" t="n">
        <v>43.28</v>
      </c>
      <c r="AJ78" s="66" t="n">
        <v>6347.2</v>
      </c>
    </row>
    <row r="79">
      <c r="A79" s="2" t="n"/>
      <c r="B79" s="10" t="n"/>
      <c r="C79" s="40" t="n"/>
      <c r="D79" s="3" t="n"/>
      <c r="E79" s="3" t="n"/>
      <c r="F79" s="3" t="n"/>
      <c r="G79" s="3" t="n"/>
      <c r="H79" s="3" t="n"/>
      <c r="I79" s="38" t="n"/>
      <c r="J79" s="3" t="n"/>
      <c r="K79" s="38" t="n"/>
      <c r="L79" s="5" t="n"/>
      <c r="M79" s="5" t="n"/>
      <c r="N79" s="5" t="n"/>
      <c r="O79" s="5" t="n"/>
      <c r="P79" s="5" t="n"/>
      <c r="Q79" s="5" t="n"/>
      <c r="R79" s="34" t="n"/>
      <c r="S79" s="34" t="n"/>
      <c r="T79" s="34" t="n"/>
      <c r="U79" s="34" t="n"/>
      <c r="V79" s="4" t="n"/>
      <c r="W79" s="4" t="n"/>
      <c r="X79" s="4" t="n"/>
      <c r="Y79" s="4" t="n"/>
      <c r="Z79" s="4" t="n"/>
      <c r="AA79" s="4" t="n"/>
      <c r="AB79" s="5" t="n"/>
      <c r="AC79" s="5" t="n"/>
      <c r="AD79" s="5" t="n"/>
    </row>
    <row r="80">
      <c r="A80" s="2" t="n"/>
      <c r="B80" s="10" t="n"/>
      <c r="C80" s="40" t="n"/>
      <c r="D80" s="3" t="n"/>
      <c r="E80" s="3" t="n"/>
      <c r="F80" s="3" t="n"/>
      <c r="G80" s="3" t="n"/>
      <c r="H80" s="3" t="n"/>
      <c r="I80" s="38" t="n"/>
      <c r="J80" s="3" t="n"/>
      <c r="K80" s="38" t="n"/>
      <c r="L80" s="5" t="n"/>
      <c r="M80" s="5" t="n"/>
      <c r="N80" s="5" t="n"/>
      <c r="O80" s="5" t="n"/>
      <c r="P80" s="5" t="n"/>
      <c r="Q80" s="5" t="n"/>
      <c r="R80" s="34" t="n"/>
      <c r="S80" s="34" t="n"/>
      <c r="T80" s="34" t="n"/>
      <c r="U80" s="34" t="n"/>
      <c r="V80" s="4" t="n"/>
      <c r="W80" s="4" t="n"/>
      <c r="X80" s="4" t="n"/>
      <c r="Y80" s="4" t="n"/>
      <c r="Z80" s="4" t="n"/>
      <c r="AA80" s="4" t="n"/>
      <c r="AB80" s="5" t="n"/>
      <c r="AC80" s="5" t="n"/>
      <c r="AD80" s="5" t="n"/>
    </row>
    <row r="81">
      <c r="A81" s="2" t="n"/>
      <c r="B81" s="10" t="n"/>
      <c r="C81" s="40" t="n"/>
      <c r="D81" s="3" t="n"/>
      <c r="E81" s="3" t="n"/>
      <c r="F81" s="3" t="n"/>
      <c r="G81" s="3" t="n"/>
      <c r="H81" s="3" t="n"/>
      <c r="I81" s="38" t="n"/>
      <c r="J81" s="3" t="n"/>
      <c r="K81" s="38" t="n"/>
      <c r="L81" s="5" t="n"/>
      <c r="M81" s="5" t="n"/>
      <c r="N81" s="5" t="n"/>
      <c r="O81" s="5" t="n"/>
      <c r="P81" s="5" t="n"/>
      <c r="Q81" s="5" t="n"/>
      <c r="R81" s="34" t="n"/>
      <c r="S81" s="34" t="n"/>
      <c r="T81" s="34" t="n"/>
      <c r="U81" s="34" t="n"/>
      <c r="V81" s="4" t="n"/>
      <c r="W81" s="4" t="n"/>
      <c r="X81" s="4" t="n"/>
      <c r="Y81" s="4" t="n"/>
      <c r="Z81" s="4" t="n"/>
      <c r="AA81" s="4" t="n"/>
      <c r="AB81" s="5" t="n"/>
      <c r="AC81" s="5" t="n"/>
      <c r="AD81" s="5" t="n"/>
    </row>
    <row r="82">
      <c r="A82" s="2" t="n"/>
      <c r="B82" s="10" t="n"/>
      <c r="C82" s="40" t="n"/>
      <c r="D82" s="3" t="n"/>
      <c r="E82" s="3" t="n"/>
      <c r="F82" s="3" t="n"/>
      <c r="G82" s="3" t="n"/>
      <c r="H82" s="3" t="n"/>
      <c r="I82" s="38" t="n"/>
      <c r="J82" s="3" t="n"/>
      <c r="K82" s="38" t="n"/>
      <c r="L82" s="5" t="n"/>
      <c r="M82" s="5" t="n"/>
      <c r="N82" s="5" t="n"/>
      <c r="O82" s="5" t="n"/>
      <c r="P82" s="5" t="n"/>
      <c r="Q82" s="5" t="n"/>
      <c r="R82" s="34" t="n"/>
      <c r="S82" s="34" t="n"/>
      <c r="T82" s="34" t="n"/>
      <c r="U82" s="34" t="n"/>
      <c r="V82" s="4" t="n"/>
      <c r="W82" s="4" t="n"/>
      <c r="X82" s="4" t="n"/>
      <c r="Y82" s="4" t="n"/>
      <c r="Z82" s="4" t="n"/>
      <c r="AA82" s="4" t="n"/>
      <c r="AB82" s="5" t="n"/>
      <c r="AC82" s="5" t="n"/>
      <c r="AD82" s="5" t="n"/>
      <c r="AE82" s="66" t="inlineStr">
        <is>
          <t>K</t>
        </is>
      </c>
      <c r="AF82" s="66" t="inlineStr">
        <is>
          <t>B</t>
        </is>
      </c>
      <c r="AG82" s="66" t="inlineStr">
        <is>
          <t>K</t>
        </is>
      </c>
      <c r="AH82" s="66" t="inlineStr">
        <is>
          <t>B</t>
        </is>
      </c>
      <c r="AI82" s="66" t="inlineStr">
        <is>
          <t>K</t>
        </is>
      </c>
      <c r="AJ82" s="66" t="inlineStr">
        <is>
          <t>B</t>
        </is>
      </c>
    </row>
    <row r="83">
      <c r="A83" s="2" t="n"/>
      <c r="B83" s="10" t="n"/>
      <c r="C83" s="40" t="n"/>
      <c r="D83" s="3" t="n"/>
      <c r="E83" s="3" t="n"/>
      <c r="F83" s="3" t="n"/>
      <c r="G83" s="3" t="n"/>
      <c r="H83" s="3" t="n"/>
      <c r="I83" s="38" t="n"/>
      <c r="J83" s="3" t="n"/>
      <c r="K83" s="38" t="n"/>
      <c r="L83" s="57" t="n"/>
      <c r="M83" s="57" t="n"/>
      <c r="N83" s="5" t="n"/>
      <c r="O83" s="5" t="n"/>
      <c r="P83" s="5" t="n"/>
      <c r="Q83" s="5" t="n"/>
      <c r="R83" s="34" t="n"/>
      <c r="S83" s="34" t="n"/>
      <c r="T83" s="34" t="n"/>
      <c r="U83" s="34" t="n"/>
      <c r="V83" s="4" t="n"/>
      <c r="W83" s="4" t="n"/>
      <c r="X83" s="4" t="n"/>
      <c r="Y83" s="4" t="n"/>
      <c r="Z83" s="4" t="n"/>
      <c r="AA83" s="4" t="n"/>
      <c r="AB83" s="5" t="n"/>
      <c r="AC83" s="5" t="n"/>
      <c r="AD83" s="5" t="n"/>
      <c r="AE83" s="66" t="n">
        <v>155.1894093686356</v>
      </c>
      <c r="AF83" s="66" t="n">
        <v>-3139.025193482693</v>
      </c>
      <c r="AG83" s="66" t="n">
        <v>376.1904761904765</v>
      </c>
      <c r="AH83" s="66" t="n">
        <v>-11515.01190476192</v>
      </c>
      <c r="AI83" s="66" t="n">
        <v>429.1372549019613</v>
      </c>
      <c r="AJ83" s="66" t="n">
        <v>-12360.56039215689</v>
      </c>
    </row>
    <row r="84">
      <c r="A84" s="2" t="n"/>
      <c r="B84" s="10" t="n"/>
      <c r="C84" s="40" t="n"/>
      <c r="D84" s="3" t="n"/>
      <c r="E84" s="3" t="n"/>
      <c r="F84" s="3" t="n"/>
      <c r="G84" s="3" t="n"/>
      <c r="H84" s="3" t="n"/>
      <c r="I84" s="38" t="n"/>
      <c r="J84" s="3" t="n"/>
      <c r="K84" s="38" t="n"/>
      <c r="L84" s="53" t="n"/>
      <c r="M84" s="53" t="n"/>
      <c r="N84" s="5" t="n"/>
      <c r="O84" s="5" t="n"/>
      <c r="P84" s="5" t="n"/>
      <c r="Q84" s="5" t="n"/>
      <c r="R84" s="34" t="n"/>
      <c r="S84" s="34" t="n"/>
      <c r="T84" s="34" t="n"/>
      <c r="U84" s="34" t="n"/>
      <c r="V84" s="4" t="n"/>
      <c r="W84" s="4" t="n"/>
      <c r="X84" s="4" t="n"/>
      <c r="Y84" s="4" t="n"/>
      <c r="Z84" s="4" t="n"/>
      <c r="AA84" s="4" t="n"/>
      <c r="AB84" s="5" t="n"/>
      <c r="AC84" s="5" t="n"/>
      <c r="AD84" s="5" t="n"/>
    </row>
    <row r="85">
      <c r="A85" s="2" t="n"/>
      <c r="B85" s="10" t="n"/>
      <c r="C85" s="40" t="n"/>
      <c r="D85" s="3" t="n"/>
      <c r="E85" s="3" t="n"/>
      <c r="F85" s="3" t="n"/>
      <c r="G85" s="3" t="n"/>
      <c r="H85" s="3" t="n"/>
      <c r="I85" s="38" t="n"/>
      <c r="J85" s="3" t="n"/>
      <c r="K85" s="38" t="n"/>
      <c r="L85" s="5" t="n"/>
      <c r="M85" s="5" t="n"/>
      <c r="N85" s="5" t="n"/>
      <c r="O85" s="5" t="n"/>
      <c r="P85" s="5" t="n"/>
      <c r="Q85" s="5" t="n"/>
      <c r="R85" s="34" t="n"/>
      <c r="S85" s="34" t="n"/>
      <c r="T85" s="34" t="n"/>
      <c r="U85" s="34" t="n"/>
      <c r="V85" s="4" t="n"/>
      <c r="W85" s="4" t="n"/>
      <c r="X85" s="4" t="n"/>
      <c r="Y85" s="4" t="n"/>
      <c r="Z85" s="4" t="n"/>
      <c r="AA85" s="4" t="n"/>
      <c r="AB85" s="5" t="n"/>
      <c r="AC85" s="5" t="n"/>
      <c r="AD85" s="5" t="n"/>
    </row>
    <row r="86">
      <c r="A86" s="2" t="n"/>
      <c r="B86" s="10" t="n"/>
      <c r="C86" s="40" t="n"/>
      <c r="D86" s="3" t="n"/>
      <c r="E86" s="3" t="n"/>
      <c r="F86" s="3" t="n"/>
      <c r="G86" s="3" t="n"/>
      <c r="H86" s="3" t="n"/>
      <c r="I86" s="38" t="n"/>
      <c r="J86" s="3" t="n"/>
      <c r="K86" s="38" t="n"/>
      <c r="L86" s="5" t="n"/>
      <c r="M86" s="5" t="n"/>
      <c r="N86" s="5" t="n"/>
      <c r="O86" s="5" t="n"/>
      <c r="P86" s="5" t="n"/>
      <c r="Q86" s="5" t="n"/>
      <c r="R86" s="34" t="n"/>
      <c r="S86" s="34" t="n"/>
      <c r="T86" s="34" t="n"/>
      <c r="U86" s="34" t="n"/>
      <c r="V86" s="4" t="n"/>
      <c r="W86" s="4" t="n"/>
      <c r="X86" s="4" t="n"/>
      <c r="Y86" s="4" t="n"/>
      <c r="Z86" s="4" t="n"/>
      <c r="AA86" s="4" t="n"/>
      <c r="AB86" s="5" t="n"/>
      <c r="AC86" s="5" t="n"/>
      <c r="AD86" s="5" t="n"/>
    </row>
    <row r="87">
      <c r="L87" s="66" t="n"/>
      <c r="M87" s="66" t="n"/>
    </row>
    <row r="88">
      <c r="L88" s="66" t="n"/>
      <c r="M88" s="66" t="n"/>
    </row>
    <row r="89">
      <c r="L89" s="58" t="n"/>
      <c r="M89" s="58" t="n"/>
    </row>
    <row r="90">
      <c r="L90" s="54" t="n"/>
      <c r="M90" s="54" t="n"/>
    </row>
    <row r="91">
      <c r="L91" s="66" t="n"/>
      <c r="M91" s="66" t="n"/>
    </row>
    <row r="92">
      <c r="L92" s="66" t="n"/>
      <c r="M92" s="66" t="n"/>
    </row>
    <row r="93">
      <c r="L93" s="66" t="n"/>
      <c r="M93" s="66" t="n"/>
    </row>
    <row r="94">
      <c r="L94" s="66" t="n"/>
      <c r="M94" s="66" t="n"/>
    </row>
    <row r="95">
      <c r="L95" s="58" t="n"/>
      <c r="M95" s="58" t="n"/>
    </row>
    <row r="96">
      <c r="L96" s="54" t="n"/>
      <c r="M96" s="54" t="n"/>
    </row>
    <row r="97">
      <c r="L97" s="66" t="n"/>
      <c r="M97" s="66" t="n"/>
    </row>
    <row r="98">
      <c r="L98" s="66" t="n"/>
      <c r="M98" s="66" t="n"/>
    </row>
    <row r="99">
      <c r="L99" s="66" t="n"/>
      <c r="M99" s="66" t="n"/>
    </row>
    <row r="100">
      <c r="L100" s="66" t="n"/>
      <c r="M100" s="66" t="n"/>
    </row>
    <row r="101">
      <c r="L101" s="58" t="n"/>
      <c r="M101" s="58" t="n"/>
    </row>
    <row r="102">
      <c r="L102" s="54" t="n"/>
      <c r="M102" s="54" t="n"/>
    </row>
    <row r="103">
      <c r="L103" s="66" t="n"/>
      <c r="M103" s="66" t="n"/>
    </row>
    <row r="104">
      <c r="L104" s="66" t="n"/>
      <c r="M104" s="66" t="n"/>
    </row>
    <row r="105">
      <c r="L105" s="66" t="n"/>
      <c r="M105" s="66" t="n"/>
    </row>
    <row r="106">
      <c r="L106" s="66" t="n"/>
      <c r="M106" s="66" t="n"/>
    </row>
    <row r="107">
      <c r="L107" s="66" t="n"/>
      <c r="M107" s="66" t="n"/>
    </row>
    <row r="108">
      <c r="L108" s="54" t="n"/>
      <c r="M108" s="54" t="n"/>
    </row>
    <row r="109">
      <c r="L109" s="66" t="n"/>
      <c r="M109" s="66" t="n"/>
    </row>
    <row r="110">
      <c r="L110" s="66" t="n"/>
      <c r="M110" s="66" t="n"/>
    </row>
    <row r="111">
      <c r="L111" s="66" t="n"/>
      <c r="M111" s="66" t="n"/>
    </row>
    <row r="112">
      <c r="L112" s="66" t="n"/>
      <c r="M112" s="66" t="n"/>
    </row>
    <row r="113">
      <c r="L113" s="66" t="n"/>
      <c r="M113" s="66" t="n"/>
    </row>
    <row r="114">
      <c r="L114" s="54" t="n"/>
      <c r="M114" s="54" t="n"/>
    </row>
    <row r="115">
      <c r="L115" s="66" t="n"/>
      <c r="M115" s="66" t="n"/>
    </row>
    <row r="116">
      <c r="L116" s="66" t="n"/>
      <c r="M116" s="66" t="n"/>
    </row>
    <row r="117">
      <c r="L117" s="66" t="n"/>
      <c r="M117" s="66" t="n"/>
    </row>
    <row r="118">
      <c r="L118" s="66" t="n"/>
      <c r="M118" s="66" t="n"/>
    </row>
    <row r="119">
      <c r="L119" s="66" t="n"/>
      <c r="M119" s="66" t="n"/>
    </row>
    <row r="120">
      <c r="L120" s="54" t="n"/>
      <c r="M120" s="54" t="n"/>
    </row>
    <row r="121">
      <c r="L121" s="66" t="n"/>
      <c r="M121" s="66" t="n"/>
    </row>
    <row r="122">
      <c r="L122" s="66" t="n"/>
      <c r="M122" s="66" t="n"/>
    </row>
    <row r="123">
      <c r="L123" s="66" t="n"/>
      <c r="M123" s="66" t="n"/>
    </row>
    <row r="124">
      <c r="L124" s="66" t="n"/>
      <c r="M124" s="66" t="n"/>
    </row>
    <row r="125">
      <c r="L125" s="66" t="n"/>
      <c r="M125" s="66" t="n"/>
    </row>
    <row r="126">
      <c r="L126" s="54" t="n"/>
      <c r="M126" s="54" t="n"/>
    </row>
    <row r="127">
      <c r="L127" s="66" t="n"/>
      <c r="M127" s="66" t="n"/>
    </row>
    <row r="128">
      <c r="L128" s="66" t="n"/>
      <c r="M128" s="66" t="n"/>
    </row>
    <row r="129">
      <c r="L129" s="66" t="n"/>
      <c r="M129" s="66" t="n"/>
    </row>
    <row r="130">
      <c r="L130" s="66" t="n"/>
      <c r="M130" s="66" t="n"/>
    </row>
    <row r="131">
      <c r="L131" s="66" t="n"/>
      <c r="M131" s="66" t="n"/>
    </row>
    <row r="132">
      <c r="L132" s="54" t="n"/>
      <c r="M132" s="54" t="n"/>
    </row>
    <row r="133">
      <c r="L133" s="66" t="n"/>
      <c r="M133" s="66" t="n"/>
    </row>
    <row r="134">
      <c r="L134" s="66" t="n"/>
      <c r="M134" s="66" t="n"/>
    </row>
    <row r="135">
      <c r="L135" s="66" t="n"/>
      <c r="M135" s="66" t="n"/>
    </row>
    <row r="136">
      <c r="L136" s="66" t="n"/>
      <c r="M136" s="66" t="n"/>
    </row>
    <row r="137">
      <c r="L137" s="66" t="n"/>
      <c r="M137" s="66" t="n"/>
    </row>
    <row r="138">
      <c r="L138" s="54" t="n"/>
      <c r="M138" s="54" t="n"/>
    </row>
    <row r="139">
      <c r="L139" s="66" t="n"/>
      <c r="M139" s="66" t="n"/>
    </row>
    <row r="140">
      <c r="L140" s="66" t="n"/>
      <c r="M140" s="66" t="n"/>
    </row>
    <row r="141">
      <c r="L141" s="66" t="n"/>
      <c r="M141" s="66" t="n"/>
    </row>
    <row r="142">
      <c r="L142" s="66" t="n"/>
      <c r="M142" s="66" t="n"/>
    </row>
    <row r="143">
      <c r="L143" s="66" t="n"/>
      <c r="M143" s="66" t="n"/>
    </row>
    <row r="144">
      <c r="L144" s="54" t="n"/>
      <c r="M144" s="54" t="n"/>
    </row>
    <row r="145">
      <c r="L145" s="66" t="n"/>
      <c r="M145" s="66" t="n"/>
    </row>
    <row r="146">
      <c r="L146" s="66" t="n"/>
      <c r="M146" s="66" t="n"/>
    </row>
    <row r="147">
      <c r="L147" s="66" t="n"/>
      <c r="M147" s="66" t="n"/>
    </row>
    <row r="148">
      <c r="L148" s="66" t="n"/>
      <c r="M148" s="66" t="n"/>
    </row>
    <row r="149">
      <c r="L149" s="66" t="n"/>
      <c r="M149" s="66" t="n"/>
    </row>
    <row r="150">
      <c r="L150" s="54" t="n"/>
      <c r="M150" s="54" t="n"/>
    </row>
    <row r="151">
      <c r="L151" s="66" t="n"/>
      <c r="M151" s="66" t="n"/>
    </row>
    <row r="152">
      <c r="L152" s="66" t="n"/>
      <c r="M152" s="66" t="n"/>
    </row>
    <row r="153">
      <c r="L153" s="66" t="n"/>
      <c r="M153" s="66" t="n"/>
    </row>
    <row r="154">
      <c r="L154" s="66" t="n"/>
      <c r="M154" s="66" t="n"/>
    </row>
    <row r="155">
      <c r="L155" s="66" t="n"/>
      <c r="M155" s="66" t="n"/>
    </row>
    <row r="156">
      <c r="L156" s="54" t="n"/>
      <c r="M156" s="54" t="n"/>
    </row>
    <row r="157">
      <c r="L157" s="66" t="n"/>
      <c r="M157" s="66" t="n"/>
    </row>
    <row r="158">
      <c r="L158" s="66" t="n"/>
      <c r="M158" s="66" t="n"/>
    </row>
    <row r="159">
      <c r="L159" s="66" t="n"/>
      <c r="M159" s="66" t="n"/>
    </row>
    <row r="160">
      <c r="L160" s="66" t="n"/>
      <c r="M160" s="66" t="n"/>
    </row>
    <row r="161">
      <c r="L161" s="66" t="n"/>
      <c r="M161" s="66" t="n"/>
    </row>
    <row r="162">
      <c r="L162" s="54" t="n"/>
      <c r="M162" s="54" t="n"/>
    </row>
    <row r="163">
      <c r="L163" s="66" t="n"/>
      <c r="M163" s="66" t="n"/>
    </row>
    <row r="164">
      <c r="L164" s="66" t="n"/>
      <c r="M164" s="66" t="n"/>
    </row>
    <row r="165">
      <c r="L165" s="66" t="n"/>
      <c r="M165" s="66" t="n"/>
    </row>
    <row r="166">
      <c r="L166" s="66" t="n"/>
      <c r="M166" s="66" t="n"/>
    </row>
    <row r="167">
      <c r="L167" s="66" t="n"/>
      <c r="M167" s="66" t="n"/>
    </row>
    <row r="168">
      <c r="L168" s="54" t="n"/>
      <c r="M168" s="54" t="n"/>
    </row>
    <row r="169">
      <c r="L169" s="66" t="n"/>
      <c r="M169" s="66" t="n"/>
    </row>
    <row r="170">
      <c r="L170" s="66" t="n"/>
      <c r="M170" s="66" t="n"/>
    </row>
    <row r="171">
      <c r="L171" s="66" t="n"/>
      <c r="M171" s="66" t="n"/>
    </row>
    <row r="172">
      <c r="L172" s="66" t="n"/>
      <c r="M172" s="66" t="n"/>
    </row>
    <row r="173">
      <c r="L173" s="66" t="n"/>
      <c r="M173" s="66" t="n"/>
    </row>
    <row r="174">
      <c r="L174" s="54" t="n"/>
      <c r="M174" s="54" t="n"/>
    </row>
  </sheetData>
  <mergeCells count="15">
    <mergeCell ref="D1:E1"/>
    <mergeCell ref="Y1:AA1"/>
    <mergeCell ref="AG1:AH1"/>
    <mergeCell ref="T1:U1"/>
    <mergeCell ref="AI1:AJ1"/>
    <mergeCell ref="F1:H1"/>
    <mergeCell ref="L1:M1"/>
    <mergeCell ref="P1:Q1"/>
    <mergeCell ref="C1:C2"/>
    <mergeCell ref="B1:B2"/>
    <mergeCell ref="AE1:AF1"/>
    <mergeCell ref="A1:A2"/>
    <mergeCell ref="R1:S1"/>
    <mergeCell ref="V1:X1"/>
    <mergeCell ref="AB1:AD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ethanzhao</dc:creator>
  <dcterms:created xmlns:dcterms="http://purl.org/dc/terms/" xmlns:xsi="http://www.w3.org/2001/XMLSchema-instance" xsi:type="dcterms:W3CDTF">2023-10-10T01:30:28Z</dcterms:created>
  <dcterms:modified xmlns:dcterms="http://purl.org/dc/terms/" xmlns:xsi="http://www.w3.org/2001/XMLSchema-instance" xsi:type="dcterms:W3CDTF">2023-10-21T02:27:16Z</dcterms:modified>
  <cp:lastModifiedBy>wenwen hu</cp:lastModifiedBy>
</cp:coreProperties>
</file>