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20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  <c r="H9" i="1"/>
  <c r="F17" i="1"/>
  <c r="F16" i="1"/>
  <c r="F15" i="1"/>
  <c r="F3" i="1" s="1"/>
  <c r="B5" i="1"/>
  <c r="B6" i="1"/>
  <c r="F14" i="1"/>
  <c r="L3" i="1"/>
  <c r="J3" i="1"/>
  <c r="H3" i="1"/>
  <c r="D3" i="1"/>
  <c r="B3" i="1"/>
  <c r="O6" i="1"/>
  <c r="O5" i="1"/>
  <c r="O4" i="1"/>
  <c r="O3" i="1"/>
</calcChain>
</file>

<file path=xl/sharedStrings.xml><?xml version="1.0" encoding="utf-8"?>
<sst xmlns="http://schemas.openxmlformats.org/spreadsheetml/2006/main" count="45" uniqueCount="32">
  <si>
    <t>Hard Services</t>
  </si>
  <si>
    <t>Soft Services</t>
  </si>
  <si>
    <t>Cash</t>
  </si>
  <si>
    <t>Derrick</t>
  </si>
  <si>
    <t>Merewin</t>
  </si>
  <si>
    <t>Armor Crystal of Energy Protection, Lesser (Cold)</t>
  </si>
  <si>
    <t>Armor Crystal of Energy Protection, Lesser (Sonic)</t>
  </si>
  <si>
    <t>Armor Crystal of Energy Protection, Lesser (Electricity)</t>
  </si>
  <si>
    <t>Upgrade Boots w/ Expeditious Retreat</t>
  </si>
  <si>
    <t>Greatreach Bracers</t>
  </si>
  <si>
    <t>Truedeath crystal, Lesser, or Ghost Shroud</t>
  </si>
  <si>
    <t>Goggles of Lifesight</t>
  </si>
  <si>
    <t>Ring of Displacement</t>
  </si>
  <si>
    <t>Ask Merewin to Add +2 Dex to Greatreach Bracers</t>
  </si>
  <si>
    <t>Ask Merewin to Add +4 Str to Dragon Spirit Cincture</t>
  </si>
  <si>
    <t>Monocle of Perusal</t>
  </si>
  <si>
    <t>Upgrade Armor to +3</t>
  </si>
  <si>
    <t>Shiftweave</t>
  </si>
  <si>
    <t>Everlasting Rations</t>
  </si>
  <si>
    <t>Refilling Mug</t>
  </si>
  <si>
    <t>Potion of Darkvision</t>
  </si>
  <si>
    <t>Potion of Invisibility x2</t>
  </si>
  <si>
    <t>Sacred Scabbard (Merewin?)</t>
  </si>
  <si>
    <t>Potion of Fly x2</t>
  </si>
  <si>
    <t>Potion of Keen Edge x2</t>
  </si>
  <si>
    <t>Potion of Enlarge Person x4</t>
  </si>
  <si>
    <t>Rod of Bodily Restoration</t>
  </si>
  <si>
    <t>Metamagic Rod, Reach, Lesser</t>
  </si>
  <si>
    <t>Reach Rod (Partial)</t>
  </si>
  <si>
    <t>Potion of Fly</t>
  </si>
  <si>
    <t>Potion of Invisibility</t>
  </si>
  <si>
    <t>Cash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</si>
</sst>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K3" sqref="K3"/>
    </sheetView>
  </sheetViews>
  <sheetFormatPr defaultRowHeight="15" x14ac:dyDescent="0.25"/>
  <cols>
    <col min="1" max="1" width="49.28515625" bestFit="1" customWidth="1"/>
    <col min="3" max="3" width="28" bestFit="1" customWidth="1"/>
    <col min="5" max="5" width="49.85546875" bestFit="1" customWidth="1"/>
    <col min="7" max="7" width="23.85546875" bestFit="1" customWidth="1"/>
    <col min="9" max="9" width="35.42578125" bestFit="1" customWidth="1"/>
    <col min="11" max="11" width="19.42578125" bestFit="1" customWidth="1"/>
  </cols>
  <sheetData>
    <row r="1" spans="1:15" ht="21" x14ac:dyDescent="0.35">
      <c r="A1" s="2" t="s">
        <v>2</v>
      </c>
      <c r="B1" s="2"/>
      <c r="C1" s="2"/>
      <c r="D1" s="2"/>
      <c r="E1" s="2" t="s">
        <v>0</v>
      </c>
      <c r="F1" s="2"/>
      <c r="G1" s="2"/>
      <c r="H1" s="2"/>
      <c r="I1" s="2" t="s">
        <v>1</v>
      </c>
      <c r="J1" s="2"/>
      <c r="K1" s="2"/>
      <c r="L1" s="2"/>
    </row>
    <row r="2" spans="1:15" x14ac:dyDescent="0.25">
      <c r="A2" s="1" t="s">
        <v>3</v>
      </c>
      <c r="B2" s="1"/>
      <c r="C2" s="1" t="s">
        <v>4</v>
      </c>
      <c r="D2" s="1"/>
      <c r="E2" s="1" t="s">
        <v>3</v>
      </c>
      <c r="F2" s="1"/>
      <c r="G2" s="1" t="s">
        <v>4</v>
      </c>
      <c r="H2" s="1"/>
      <c r="I2" s="1" t="s">
        <v>3</v>
      </c>
      <c r="J2" s="1"/>
      <c r="K2" s="1" t="s">
        <v>4</v>
      </c>
      <c r="L2" s="1"/>
    </row>
    <row r="3" spans="1:15" x14ac:dyDescent="0.25">
      <c r="A3" t="s">
        <v>31</v>
      </c>
      <c r="B3">
        <f>(78750+250-25000+2925) - SUM(B4:B23)</f>
        <v>5525</v>
      </c>
      <c r="C3" t="s">
        <v>31</v>
      </c>
      <c r="D3">
        <f>(35000+1300) - SUM(D4:D23)</f>
        <v>32300</v>
      </c>
      <c r="E3" t="s">
        <v>31</v>
      </c>
      <c r="F3">
        <f>(28125-4000) - SUM(F4:F23)</f>
        <v>675</v>
      </c>
      <c r="G3" t="s">
        <v>31</v>
      </c>
      <c r="H3">
        <f>12500 - SUM(H4:H23)</f>
        <v>200</v>
      </c>
      <c r="I3" t="s">
        <v>31</v>
      </c>
      <c r="J3">
        <f>22500- SUM(J4:J23)</f>
        <v>10500</v>
      </c>
      <c r="K3" t="s">
        <v>31</v>
      </c>
      <c r="L3">
        <f xml:space="preserve"> 10000 - SUM(L4:L23)</f>
        <v>5000</v>
      </c>
      <c r="O3">
        <f>78750*4+35000</f>
        <v>350000</v>
      </c>
    </row>
    <row r="4" spans="1:15" x14ac:dyDescent="0.25">
      <c r="A4" t="s">
        <v>12</v>
      </c>
      <c r="B4">
        <v>27000</v>
      </c>
      <c r="C4" t="s">
        <v>27</v>
      </c>
      <c r="D4">
        <v>4000</v>
      </c>
      <c r="E4" t="s">
        <v>5</v>
      </c>
      <c r="F4">
        <v>1500</v>
      </c>
      <c r="G4" t="s">
        <v>11</v>
      </c>
      <c r="H4">
        <v>2000</v>
      </c>
      <c r="I4" t="s">
        <v>8</v>
      </c>
      <c r="J4">
        <v>4000</v>
      </c>
      <c r="K4" t="s">
        <v>16</v>
      </c>
      <c r="L4">
        <v>5000</v>
      </c>
      <c r="O4">
        <f>28125*4+12500</f>
        <v>125000</v>
      </c>
    </row>
    <row r="5" spans="1:15" x14ac:dyDescent="0.25">
      <c r="A5" t="s">
        <v>13</v>
      </c>
      <c r="B5">
        <f>4000</f>
        <v>4000</v>
      </c>
      <c r="E5" t="s">
        <v>7</v>
      </c>
      <c r="F5">
        <v>1500</v>
      </c>
      <c r="G5" t="s">
        <v>26</v>
      </c>
      <c r="H5">
        <v>3100</v>
      </c>
      <c r="I5" t="s">
        <v>16</v>
      </c>
      <c r="J5">
        <v>8000</v>
      </c>
      <c r="O5">
        <f>22500*4+10000</f>
        <v>100000</v>
      </c>
    </row>
    <row r="6" spans="1:15" x14ac:dyDescent="0.25">
      <c r="A6" t="s">
        <v>14</v>
      </c>
      <c r="B6">
        <f>16000</f>
        <v>16000</v>
      </c>
      <c r="E6" t="s">
        <v>6</v>
      </c>
      <c r="F6">
        <v>1500</v>
      </c>
      <c r="G6" t="s">
        <v>28</v>
      </c>
      <c r="H6">
        <v>5000</v>
      </c>
      <c r="O6">
        <f>SUM(O3:O5)</f>
        <v>575000</v>
      </c>
    </row>
    <row r="7" spans="1:15" x14ac:dyDescent="0.25">
      <c r="A7" t="s">
        <v>22</v>
      </c>
      <c r="B7">
        <v>4400</v>
      </c>
      <c r="E7" t="s">
        <v>10</v>
      </c>
      <c r="F7">
        <v>5000</v>
      </c>
      <c r="G7" t="s">
        <v>20</v>
      </c>
      <c r="H7">
        <v>300</v>
      </c>
    </row>
    <row r="8" spans="1:15" x14ac:dyDescent="0.25">
      <c r="E8" t="s">
        <v>9</v>
      </c>
      <c r="F8">
        <v>2000</v>
      </c>
      <c r="G8" t="s">
        <v>30</v>
      </c>
      <c r="H8">
        <f>300</f>
        <v>300</v>
      </c>
    </row>
    <row r="9" spans="1:15" x14ac:dyDescent="0.25">
      <c r="E9" t="s">
        <v>15</v>
      </c>
      <c r="F9">
        <v>6500</v>
      </c>
      <c r="G9" t="s">
        <v>29</v>
      </c>
      <c r="H9">
        <f>750</f>
        <v>750</v>
      </c>
    </row>
    <row r="10" spans="1:15" x14ac:dyDescent="0.25">
      <c r="E10" t="s">
        <v>17</v>
      </c>
      <c r="F10">
        <v>500</v>
      </c>
      <c r="G10" t="s">
        <v>18</v>
      </c>
      <c r="H10">
        <v>350</v>
      </c>
    </row>
    <row r="11" spans="1:15" x14ac:dyDescent="0.25">
      <c r="E11" t="s">
        <v>18</v>
      </c>
      <c r="F11">
        <v>350</v>
      </c>
      <c r="G11" t="s">
        <v>19</v>
      </c>
      <c r="H11">
        <v>500</v>
      </c>
    </row>
    <row r="12" spans="1:15" x14ac:dyDescent="0.25">
      <c r="E12" t="s">
        <v>19</v>
      </c>
      <c r="F12">
        <v>500</v>
      </c>
    </row>
    <row r="13" spans="1:15" x14ac:dyDescent="0.25">
      <c r="E13" t="s">
        <v>20</v>
      </c>
      <c r="F13">
        <v>300</v>
      </c>
    </row>
    <row r="14" spans="1:15" x14ac:dyDescent="0.25">
      <c r="E14" t="s">
        <v>21</v>
      </c>
      <c r="F14">
        <f>300*2</f>
        <v>600</v>
      </c>
    </row>
    <row r="15" spans="1:15" x14ac:dyDescent="0.25">
      <c r="E15" t="s">
        <v>23</v>
      </c>
      <c r="F15">
        <f>750*2</f>
        <v>1500</v>
      </c>
    </row>
    <row r="16" spans="1:15" x14ac:dyDescent="0.25">
      <c r="E16" t="s">
        <v>24</v>
      </c>
      <c r="F16">
        <f>750*2</f>
        <v>1500</v>
      </c>
    </row>
    <row r="17" spans="5:6" x14ac:dyDescent="0.25">
      <c r="E17" t="s">
        <v>25</v>
      </c>
      <c r="F17">
        <f>50*4</f>
        <v>200</v>
      </c>
    </row>
  </sheetData>
  <mergeCells count="9">
    <mergeCell ref="A1:D1"/>
    <mergeCell ref="E1:H1"/>
    <mergeCell ref="I1:L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</dc:creator>
  <cp:lastModifiedBy>Canda</cp:lastModifiedBy>
  <dcterms:created xsi:type="dcterms:W3CDTF">2012-10-30T03:40:43Z</dcterms:created>
  <dcterms:modified xsi:type="dcterms:W3CDTF">2012-10-30T05:19:44Z</dcterms:modified>
</cp:coreProperties>
</file>