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8_{755A3CEC-4298-46A7-A28C-BD8C7A2849D7}" xr6:coauthVersionLast="47" xr6:coauthVersionMax="47" xr10:uidLastSave="{00000000-0000-0000-0000-000000000000}"/>
  <bookViews>
    <workbookView xWindow="-110" yWindow="-110" windowWidth="25180" windowHeight="16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F24" i="11" s="1"/>
  <c r="F23" i="11"/>
  <c r="E23" i="11"/>
  <c r="F20" i="11"/>
  <c r="E21" i="11" s="1"/>
  <c r="E9" i="11"/>
  <c r="F9" i="11" s="1"/>
  <c r="E10" i="11" s="1"/>
  <c r="F10" i="11" s="1"/>
  <c r="E11" i="11" s="1"/>
  <c r="F11" i="11" s="1"/>
  <c r="E13" i="11" s="1"/>
  <c r="F13" i="11" s="1"/>
  <c r="H7" i="11"/>
  <c r="E22" i="11" l="1"/>
  <c r="F22" i="11" s="1"/>
  <c r="F21" i="11"/>
  <c r="H21" i="11"/>
  <c r="I5" i="11"/>
  <c r="H32" i="11"/>
  <c r="H31" i="11"/>
  <c r="H30" i="11"/>
  <c r="H29" i="11"/>
  <c r="H28" i="11"/>
  <c r="H27" i="11"/>
  <c r="H25" i="11"/>
  <c r="H20" i="11"/>
  <c r="H19" i="11"/>
  <c r="H12" i="11"/>
  <c r="H8" i="11"/>
  <c r="H9" i="11" l="1"/>
  <c r="E14" i="11"/>
  <c r="I6" i="11"/>
  <c r="F14" i="11" l="1"/>
  <c r="E15" i="11"/>
  <c r="E17" i="11" s="1"/>
  <c r="F17" i="11" s="1"/>
  <c r="H26" i="11"/>
  <c r="H24" i="11"/>
  <c r="H10" i="11"/>
  <c r="H22" i="11"/>
  <c r="H13" i="11"/>
  <c r="J5" i="11"/>
  <c r="K5" i="11" s="1"/>
  <c r="L5" i="11" s="1"/>
  <c r="M5" i="11" s="1"/>
  <c r="N5" i="11" s="1"/>
  <c r="O5" i="11" s="1"/>
  <c r="P5" i="11" s="1"/>
  <c r="I4" i="11"/>
  <c r="H17" i="11" l="1"/>
  <c r="E16" i="11"/>
  <c r="F15" i="11"/>
  <c r="H23" i="11"/>
  <c r="H14" i="11"/>
  <c r="H11" i="11"/>
  <c r="P4" i="11"/>
  <c r="Q5" i="11"/>
  <c r="R5" i="11" s="1"/>
  <c r="S5" i="11" s="1"/>
  <c r="T5" i="11" s="1"/>
  <c r="U5" i="11" s="1"/>
  <c r="V5" i="11" s="1"/>
  <c r="W5" i="11" s="1"/>
  <c r="J6" i="11"/>
  <c r="E18" i="11" l="1"/>
  <c r="F18" i="11" s="1"/>
  <c r="H18" i="11" s="1"/>
  <c r="F16" i="1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<sst xmlns="http://schemas.openxmlformats.org/spreadsheetml/2006/main" count="89" uniqueCount="67">
  <si>
    <t>Task 3</t>
  </si>
  <si>
    <t>Task 4</t>
  </si>
  <si>
    <t>Task 5</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</si>
  <si>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</si>
  <si>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</si>
  <si>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</si>
  <si>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</si>
  <si>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</si>
  <si>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</si>
  <si>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</si>
  <si>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</si>
  <si>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</si>
  <si>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</si>
  <si>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</si>
  <si>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</si>
  <si>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</si>
  <si>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</si>
  <si>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</si>
  <si>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</si>
  <si>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</si>
  <si>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</si>
  <si>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</si>
  <si>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</si>
  <si>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</si>
  <si>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</si>
  <si>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</si>
  <si>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</si>
  <si>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</si>
  <si>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</si>
  <si>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</si>
  <si>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</si>
  <si>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</si>
  <si>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</si>
  <si>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</si>
  <si>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</si>
  <si>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</si>
  <si>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</si>
  <si>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</si>
  <si>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</si>
  <si>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</si>
  <si>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</si>
  <si>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</si>
  <si>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</si>
  <si>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Finance Buddy</t>
  </si>
  <si>
    <t>Aditya &amp; Henry</t>
  </si>
  <si>
    <t>Preparations</t>
  </si>
  <si>
    <t>GitHub Into</t>
  </si>
  <si>
    <t>Project Specification</t>
  </si>
  <si>
    <t>Group Norms</t>
  </si>
  <si>
    <t>Both</t>
  </si>
  <si>
    <t>Starting</t>
  </si>
  <si>
    <t>Finalization</t>
  </si>
  <si>
    <t>Make the Powerpoint</t>
  </si>
  <si>
    <t>Henry</t>
  </si>
  <si>
    <t>Establish files in GitHub</t>
  </si>
  <si>
    <t>Add JavaScript to search for IRS tax API</t>
  </si>
  <si>
    <t>Aditya</t>
  </si>
  <si>
    <t>Fixing errors witihin the IRS Tax API finder</t>
  </si>
  <si>
    <t>Merge Branches and establish a second HTML page</t>
  </si>
  <si>
    <t>Update the second HTML page</t>
  </si>
  <si>
    <t>Add a Currency and Crypto Bar</t>
  </si>
  <si>
    <t>Add the Tax Brackets/Savings Feature</t>
  </si>
  <si>
    <t>Add clarifications to simply CSS</t>
  </si>
  <si>
    <t>Design a Logo</t>
  </si>
  <si>
    <t>Establish CSS to add visual aspects</t>
  </si>
  <si>
    <t>Delete the 2nd HTML to simplify code</t>
  </si>
  <si>
    <t>Revise Main.html formatting/Error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</si>
</sst>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R26" sqref="R26"/>
    </sheetView>
  </sheetViews>
  <sheetFormatPr defaultRowHeight="30" customHeight="1" x14ac:dyDescent="0.35"/>
  <cols>
    <col min="1" max="1" width="2.7265625" style="57" customWidth="1"/>
    <col min="2" max="2" width="41.5429687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8" t="s">
        <v>34</v>
      </c>
      <c r="B1" s="62" t="s">
        <v>7</v>
      </c>
      <c r="C1" s="1"/>
      <c r="D1" s="2"/>
      <c r="E1" s="4"/>
      <c r="F1" s="46"/>
      <c r="H1" s="2"/>
      <c r="I1" s="14" t="s">
        <v>16</v>
      </c>
    </row>
    <row r="2" spans="1:64" ht="30" customHeight="1" x14ac:dyDescent="0.45">
      <c r="A2" s="57" t="s">
        <v>28</v>
      </c>
      <c r="B2" s="63" t="s">
        <v>43</v>
      </c>
      <c r="I2" s="60" t="s">
        <v>21</v>
      </c>
    </row>
    <row r="3" spans="1:64" ht="30" customHeight="1" x14ac:dyDescent="0.35">
      <c r="A3" s="57" t="s">
        <v>35</v>
      </c>
      <c r="B3" s="64" t="s">
        <v>44</v>
      </c>
      <c r="C3" s="88" t="s">
        <v>4</v>
      </c>
      <c r="D3" s="89"/>
      <c r="E3" s="87">
        <v>45422</v>
      </c>
      <c r="F3" s="87"/>
    </row>
    <row r="4" spans="1:64" ht="30" customHeight="1" x14ac:dyDescent="0.35">
      <c r="A4" s="58" t="s">
        <v>36</v>
      </c>
      <c r="C4" s="88" t="s">
        <v>12</v>
      </c>
      <c r="D4" s="89"/>
      <c r="E4" s="7">
        <v>1</v>
      </c>
      <c r="I4" s="84">
        <f>I5</f>
        <v>45418</v>
      </c>
      <c r="J4" s="85"/>
      <c r="K4" s="85"/>
      <c r="L4" s="85"/>
      <c r="M4" s="85"/>
      <c r="N4" s="85"/>
      <c r="O4" s="86"/>
      <c r="P4" s="84">
        <f>P5</f>
        <v>45425</v>
      </c>
      <c r="Q4" s="85"/>
      <c r="R4" s="85"/>
      <c r="S4" s="85"/>
      <c r="T4" s="85"/>
      <c r="U4" s="85"/>
      <c r="V4" s="86"/>
      <c r="W4" s="84">
        <f>W5</f>
        <v>45432</v>
      </c>
      <c r="X4" s="85"/>
      <c r="Y4" s="85"/>
      <c r="Z4" s="85"/>
      <c r="AA4" s="85"/>
      <c r="AB4" s="85"/>
      <c r="AC4" s="86"/>
      <c r="AD4" s="84">
        <f>AD5</f>
        <v>45439</v>
      </c>
      <c r="AE4" s="85"/>
      <c r="AF4" s="85"/>
      <c r="AG4" s="85"/>
      <c r="AH4" s="85"/>
      <c r="AI4" s="85"/>
      <c r="AJ4" s="86"/>
      <c r="AK4" s="84">
        <f>AK5</f>
        <v>45446</v>
      </c>
      <c r="AL4" s="85"/>
      <c r="AM4" s="85"/>
      <c r="AN4" s="85"/>
      <c r="AO4" s="85"/>
      <c r="AP4" s="85"/>
      <c r="AQ4" s="86"/>
      <c r="AR4" s="84">
        <f>AR5</f>
        <v>45453</v>
      </c>
      <c r="AS4" s="85"/>
      <c r="AT4" s="85"/>
      <c r="AU4" s="85"/>
      <c r="AV4" s="85"/>
      <c r="AW4" s="85"/>
      <c r="AX4" s="86"/>
      <c r="AY4" s="84">
        <f>AY5</f>
        <v>45460</v>
      </c>
      <c r="AZ4" s="85"/>
      <c r="BA4" s="85"/>
      <c r="BB4" s="85"/>
      <c r="BC4" s="85"/>
      <c r="BD4" s="85"/>
      <c r="BE4" s="86"/>
      <c r="BF4" s="84">
        <f>BF5</f>
        <v>45467</v>
      </c>
      <c r="BG4" s="85"/>
      <c r="BH4" s="85"/>
      <c r="BI4" s="85"/>
      <c r="BJ4" s="85"/>
      <c r="BK4" s="85"/>
      <c r="BL4" s="86"/>
    </row>
    <row r="5" spans="1:64" ht="15" customHeight="1" x14ac:dyDescent="0.35">
      <c r="A5" s="58" t="s">
        <v>37</v>
      </c>
      <c r="B5" s="90"/>
      <c r="C5" s="90"/>
      <c r="D5" s="90"/>
      <c r="E5" s="90"/>
      <c r="F5" s="90"/>
      <c r="G5" s="90"/>
      <c r="I5" s="11">
        <f>Project_Start-WEEKDAY(Project_Start,1)+2+7*(Display_Week-1)</f>
        <v>45418</v>
      </c>
      <c r="J5" s="10">
        <f>I5+1</f>
        <v>45419</v>
      </c>
      <c r="K5" s="10">
        <f t="shared" ref="K5:AX5" si="0">J5+1</f>
        <v>45420</v>
      </c>
      <c r="L5" s="10">
        <f t="shared" si="0"/>
        <v>45421</v>
      </c>
      <c r="M5" s="10">
        <f t="shared" si="0"/>
        <v>45422</v>
      </c>
      <c r="N5" s="10">
        <f t="shared" si="0"/>
        <v>45423</v>
      </c>
      <c r="O5" s="12">
        <f t="shared" si="0"/>
        <v>45424</v>
      </c>
      <c r="P5" s="11">
        <f>O5+1</f>
        <v>45425</v>
      </c>
      <c r="Q5" s="10">
        <f>P5+1</f>
        <v>45426</v>
      </c>
      <c r="R5" s="10">
        <f t="shared" si="0"/>
        <v>45427</v>
      </c>
      <c r="S5" s="10">
        <f t="shared" si="0"/>
        <v>45428</v>
      </c>
      <c r="T5" s="10">
        <f t="shared" si="0"/>
        <v>45429</v>
      </c>
      <c r="U5" s="10">
        <f t="shared" si="0"/>
        <v>45430</v>
      </c>
      <c r="V5" s="12">
        <f t="shared" si="0"/>
        <v>45431</v>
      </c>
      <c r="W5" s="11">
        <f>V5+1</f>
        <v>45432</v>
      </c>
      <c r="X5" s="10">
        <f>W5+1</f>
        <v>45433</v>
      </c>
      <c r="Y5" s="10">
        <f t="shared" si="0"/>
        <v>45434</v>
      </c>
      <c r="Z5" s="10">
        <f t="shared" si="0"/>
        <v>45435</v>
      </c>
      <c r="AA5" s="10">
        <f t="shared" si="0"/>
        <v>45436</v>
      </c>
      <c r="AB5" s="10">
        <f t="shared" si="0"/>
        <v>45437</v>
      </c>
      <c r="AC5" s="12">
        <f t="shared" si="0"/>
        <v>45438</v>
      </c>
      <c r="AD5" s="11">
        <f>AC5+1</f>
        <v>45439</v>
      </c>
      <c r="AE5" s="10">
        <f>AD5+1</f>
        <v>45440</v>
      </c>
      <c r="AF5" s="10">
        <f t="shared" si="0"/>
        <v>45441</v>
      </c>
      <c r="AG5" s="10">
        <f t="shared" si="0"/>
        <v>45442</v>
      </c>
      <c r="AH5" s="10">
        <f t="shared" si="0"/>
        <v>45443</v>
      </c>
      <c r="AI5" s="10">
        <f t="shared" si="0"/>
        <v>45444</v>
      </c>
      <c r="AJ5" s="12">
        <f t="shared" si="0"/>
        <v>45445</v>
      </c>
      <c r="AK5" s="11">
        <f>AJ5+1</f>
        <v>45446</v>
      </c>
      <c r="AL5" s="10">
        <f>AK5+1</f>
        <v>45447</v>
      </c>
      <c r="AM5" s="10">
        <f t="shared" si="0"/>
        <v>45448</v>
      </c>
      <c r="AN5" s="10">
        <f t="shared" si="0"/>
        <v>45449</v>
      </c>
      <c r="AO5" s="10">
        <f t="shared" si="0"/>
        <v>45450</v>
      </c>
      <c r="AP5" s="10">
        <f t="shared" si="0"/>
        <v>45451</v>
      </c>
      <c r="AQ5" s="12">
        <f t="shared" si="0"/>
        <v>45452</v>
      </c>
      <c r="AR5" s="11">
        <f>AQ5+1</f>
        <v>45453</v>
      </c>
      <c r="AS5" s="10">
        <f>AR5+1</f>
        <v>45454</v>
      </c>
      <c r="AT5" s="10">
        <f t="shared" si="0"/>
        <v>45455</v>
      </c>
      <c r="AU5" s="10">
        <f t="shared" si="0"/>
        <v>45456</v>
      </c>
      <c r="AV5" s="10">
        <f t="shared" si="0"/>
        <v>45457</v>
      </c>
      <c r="AW5" s="10">
        <f t="shared" si="0"/>
        <v>45458</v>
      </c>
      <c r="AX5" s="12">
        <f t="shared" si="0"/>
        <v>45459</v>
      </c>
      <c r="AY5" s="11">
        <f>AX5+1</f>
        <v>45460</v>
      </c>
      <c r="AZ5" s="10">
        <f>AY5+1</f>
        <v>45461</v>
      </c>
      <c r="BA5" s="10">
        <f t="shared" ref="BA5:BE5" si="1">AZ5+1</f>
        <v>45462</v>
      </c>
      <c r="BB5" s="10">
        <f t="shared" si="1"/>
        <v>45463</v>
      </c>
      <c r="BC5" s="10">
        <f t="shared" si="1"/>
        <v>45464</v>
      </c>
      <c r="BD5" s="10">
        <f t="shared" si="1"/>
        <v>45465</v>
      </c>
      <c r="BE5" s="12">
        <f t="shared" si="1"/>
        <v>45466</v>
      </c>
      <c r="BF5" s="11">
        <f>BE5+1</f>
        <v>45467</v>
      </c>
      <c r="BG5" s="10">
        <f>BF5+1</f>
        <v>45468</v>
      </c>
      <c r="BH5" s="10">
        <f t="shared" ref="BH5:BL5" si="2">BG5+1</f>
        <v>45469</v>
      </c>
      <c r="BI5" s="10">
        <f t="shared" si="2"/>
        <v>45470</v>
      </c>
      <c r="BJ5" s="10">
        <f t="shared" si="2"/>
        <v>45471</v>
      </c>
      <c r="BK5" s="10">
        <f t="shared" si="2"/>
        <v>45472</v>
      </c>
      <c r="BL5" s="12">
        <f t="shared" si="2"/>
        <v>45473</v>
      </c>
    </row>
    <row r="6" spans="1:64" ht="30" customHeight="1" thickBot="1" x14ac:dyDescent="0.4">
      <c r="A6" s="58" t="s">
        <v>38</v>
      </c>
      <c r="B6" s="8" t="s">
        <v>13</v>
      </c>
      <c r="C6" s="9" t="s">
        <v>6</v>
      </c>
      <c r="D6" s="9" t="s">
        <v>5</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7" t="s">
        <v>33</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4">
      <c r="A8" s="58" t="s">
        <v>39</v>
      </c>
      <c r="B8" s="18" t="s">
        <v>45</v>
      </c>
      <c r="C8" s="70"/>
      <c r="D8" s="19"/>
      <c r="E8" s="20"/>
      <c r="F8" s="21"/>
      <c r="G8" s="17"/>
      <c r="H8" s="17" t="str">
        <f t="shared" ref="H8:H32"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4">
      <c r="A9" s="58" t="s">
        <v>40</v>
      </c>
      <c r="B9" s="79" t="s">
        <v>46</v>
      </c>
      <c r="C9" s="71" t="s">
        <v>49</v>
      </c>
      <c r="D9" s="22">
        <v>1</v>
      </c>
      <c r="E9" s="65">
        <f>Project_Start</f>
        <v>45422</v>
      </c>
      <c r="F9" s="65">
        <f>E9</f>
        <v>45422</v>
      </c>
      <c r="G9" s="17"/>
      <c r="H9" s="17">
        <f t="shared" si="6"/>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4">
      <c r="A10" s="58" t="s">
        <v>41</v>
      </c>
      <c r="B10" s="79" t="s">
        <v>48</v>
      </c>
      <c r="C10" s="71" t="s">
        <v>49</v>
      </c>
      <c r="D10" s="22">
        <v>1</v>
      </c>
      <c r="E10" s="65">
        <f>F9</f>
        <v>45422</v>
      </c>
      <c r="F10" s="65">
        <f>E10</f>
        <v>45422</v>
      </c>
      <c r="G10" s="17"/>
      <c r="H10" s="17">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4">
      <c r="A11" s="57"/>
      <c r="B11" s="79" t="s">
        <v>47</v>
      </c>
      <c r="C11" s="71" t="s">
        <v>49</v>
      </c>
      <c r="D11" s="22">
        <v>1</v>
      </c>
      <c r="E11" s="65">
        <f>F10+2</f>
        <v>45424</v>
      </c>
      <c r="F11" s="65">
        <f>E11+5</f>
        <v>45429</v>
      </c>
      <c r="G11" s="17"/>
      <c r="H11" s="17">
        <f t="shared" si="6"/>
        <v>6</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4">
      <c r="A12" s="58" t="s">
        <v>42</v>
      </c>
      <c r="B12" s="23" t="s">
        <v>50</v>
      </c>
      <c r="C12" s="72"/>
      <c r="D12" s="24"/>
      <c r="E12" s="25"/>
      <c r="F12" s="26"/>
      <c r="G12" s="17"/>
      <c r="H12" s="17" t="str">
        <f t="shared" si="6"/>
        <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4">
      <c r="A13" s="58"/>
      <c r="B13" s="73" t="s">
        <v>54</v>
      </c>
      <c r="C13" s="73" t="s">
        <v>49</v>
      </c>
      <c r="D13" s="27">
        <v>1</v>
      </c>
      <c r="E13" s="66">
        <f>F11</f>
        <v>45429</v>
      </c>
      <c r="F13" s="66">
        <f>E13</f>
        <v>45429</v>
      </c>
      <c r="G13" s="17"/>
      <c r="H13" s="17">
        <f t="shared" si="6"/>
        <v>1</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4">
      <c r="A14" s="57"/>
      <c r="B14" s="80" t="s">
        <v>55</v>
      </c>
      <c r="C14" s="73" t="s">
        <v>56</v>
      </c>
      <c r="D14" s="27">
        <v>1</v>
      </c>
      <c r="E14" s="66">
        <f>E13+2</f>
        <v>45431</v>
      </c>
      <c r="F14" s="66">
        <f>E14+2</f>
        <v>45433</v>
      </c>
      <c r="G14" s="17"/>
      <c r="H14" s="17">
        <f t="shared" si="6"/>
        <v>3</v>
      </c>
      <c r="I14" s="43"/>
      <c r="J14" s="43"/>
      <c r="K14" s="43"/>
      <c r="L14" s="43"/>
      <c r="M14" s="43"/>
      <c r="N14" s="43"/>
      <c r="O14" s="43"/>
      <c r="P14" s="43"/>
      <c r="Q14" s="43"/>
      <c r="R14" s="43"/>
      <c r="S14" s="43"/>
      <c r="T14" s="43"/>
      <c r="U14" s="44"/>
      <c r="V14" s="44"/>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4">
      <c r="A15" s="57"/>
      <c r="B15" s="80" t="s">
        <v>64</v>
      </c>
      <c r="C15" s="73" t="s">
        <v>56</v>
      </c>
      <c r="D15" s="27">
        <v>1</v>
      </c>
      <c r="E15" s="66">
        <f>E14</f>
        <v>45431</v>
      </c>
      <c r="F15" s="66">
        <f>E15+2</f>
        <v>45433</v>
      </c>
      <c r="G15" s="17"/>
      <c r="H15" s="17">
        <f t="shared" si="6"/>
        <v>3</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4.5" customHeight="1" thickBot="1" x14ac:dyDescent="0.4">
      <c r="A16" s="57"/>
      <c r="B16" s="80" t="s">
        <v>57</v>
      </c>
      <c r="C16" s="73" t="s">
        <v>49</v>
      </c>
      <c r="D16" s="27">
        <v>1</v>
      </c>
      <c r="E16" s="66">
        <f>E15+1</f>
        <v>45432</v>
      </c>
      <c r="F16" s="66">
        <f>E16+2</f>
        <v>45434</v>
      </c>
      <c r="G16" s="17"/>
      <c r="H16" s="17">
        <f t="shared" si="6"/>
        <v>3</v>
      </c>
      <c r="I16" s="43"/>
      <c r="J16" s="43"/>
      <c r="K16" s="43"/>
      <c r="L16" s="43"/>
      <c r="M16" s="43"/>
      <c r="N16" s="43"/>
      <c r="O16" s="43"/>
      <c r="P16" s="43"/>
      <c r="Q16" s="43"/>
      <c r="R16" s="43"/>
      <c r="S16" s="43"/>
      <c r="T16" s="43"/>
      <c r="U16" s="43"/>
      <c r="V16" s="43"/>
      <c r="W16" s="43"/>
      <c r="X16" s="43"/>
      <c r="Y16" s="44"/>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4">
      <c r="A17" s="57"/>
      <c r="B17" s="80" t="s">
        <v>59</v>
      </c>
      <c r="C17" s="73" t="s">
        <v>53</v>
      </c>
      <c r="D17" s="27">
        <v>1</v>
      </c>
      <c r="E17" s="66">
        <f>E15+12</f>
        <v>45443</v>
      </c>
      <c r="F17" s="66">
        <f>E17+3</f>
        <v>45446</v>
      </c>
      <c r="G17" s="17"/>
      <c r="H17" s="17">
        <f t="shared" si="6"/>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4">
      <c r="A18" s="57"/>
      <c r="B18" s="80" t="s">
        <v>58</v>
      </c>
      <c r="C18" s="73" t="s">
        <v>56</v>
      </c>
      <c r="D18" s="27">
        <v>1</v>
      </c>
      <c r="E18" s="66">
        <f>E16+7</f>
        <v>45439</v>
      </c>
      <c r="F18" s="66">
        <f>E18+8</f>
        <v>45447</v>
      </c>
      <c r="G18" s="17"/>
      <c r="H18" s="17">
        <f t="shared" si="6"/>
        <v>9</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4">
      <c r="A19" s="57" t="s">
        <v>30</v>
      </c>
      <c r="B19" s="28" t="s">
        <v>51</v>
      </c>
      <c r="C19" s="74"/>
      <c r="D19" s="29"/>
      <c r="E19" s="30"/>
      <c r="F19" s="31"/>
      <c r="G19" s="17"/>
      <c r="H19" s="17" t="str">
        <f t="shared" si="6"/>
        <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4">
      <c r="A20" s="57"/>
      <c r="B20" s="81" t="s">
        <v>60</v>
      </c>
      <c r="C20" s="75" t="s">
        <v>56</v>
      </c>
      <c r="D20" s="27">
        <v>1</v>
      </c>
      <c r="E20" s="67">
        <v>45442</v>
      </c>
      <c r="F20" s="67">
        <f>E20+6</f>
        <v>45448</v>
      </c>
      <c r="G20" s="17"/>
      <c r="H20" s="17">
        <f t="shared" si="6"/>
        <v>7</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4">
      <c r="A21" s="57"/>
      <c r="B21" s="81" t="s">
        <v>61</v>
      </c>
      <c r="C21" s="75" t="s">
        <v>56</v>
      </c>
      <c r="D21" s="27">
        <v>1</v>
      </c>
      <c r="E21" s="67">
        <f>F20-4</f>
        <v>45444</v>
      </c>
      <c r="F21" s="67">
        <f>E21+4</f>
        <v>45448</v>
      </c>
      <c r="G21" s="17"/>
      <c r="H21" s="17">
        <f t="shared" si="6"/>
        <v>5</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4">
      <c r="A22" s="57"/>
      <c r="B22" s="81" t="s">
        <v>62</v>
      </c>
      <c r="C22" s="75" t="s">
        <v>53</v>
      </c>
      <c r="D22" s="27">
        <v>1</v>
      </c>
      <c r="E22" s="67">
        <f>E21+3</f>
        <v>45447</v>
      </c>
      <c r="F22" s="67">
        <f>E22+1</f>
        <v>45448</v>
      </c>
      <c r="G22" s="17"/>
      <c r="H22" s="17">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4">
      <c r="A23" s="57"/>
      <c r="B23" s="81" t="s">
        <v>65</v>
      </c>
      <c r="C23" s="75" t="s">
        <v>56</v>
      </c>
      <c r="D23" s="27">
        <v>1</v>
      </c>
      <c r="E23" s="67">
        <f>F22-1</f>
        <v>45447</v>
      </c>
      <c r="F23" s="67">
        <f>E23+1</f>
        <v>45448</v>
      </c>
      <c r="G23" s="17"/>
      <c r="H23" s="17">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4">
      <c r="A24" s="57"/>
      <c r="B24" s="81" t="s">
        <v>66</v>
      </c>
      <c r="C24" s="75" t="s">
        <v>49</v>
      </c>
      <c r="D24" s="27">
        <v>1</v>
      </c>
      <c r="E24" s="67">
        <f>E22-1</f>
        <v>45446</v>
      </c>
      <c r="F24" s="67">
        <f>E24+2</f>
        <v>45448</v>
      </c>
      <c r="G24" s="17"/>
      <c r="H24" s="17">
        <f t="shared" si="6"/>
        <v>3</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4">
      <c r="A25" s="57" t="s">
        <v>30</v>
      </c>
      <c r="B25" s="32" t="s">
        <v>51</v>
      </c>
      <c r="C25" s="76"/>
      <c r="D25" s="33"/>
      <c r="E25" s="34"/>
      <c r="F25" s="35"/>
      <c r="G25" s="17"/>
      <c r="H25" s="17" t="str">
        <f t="shared" si="6"/>
        <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4">
      <c r="A26" s="57"/>
      <c r="B26" s="82" t="s">
        <v>52</v>
      </c>
      <c r="C26" s="77" t="s">
        <v>53</v>
      </c>
      <c r="D26" s="27">
        <v>1</v>
      </c>
      <c r="E26" s="68">
        <v>45447</v>
      </c>
      <c r="F26" s="68">
        <v>45448</v>
      </c>
      <c r="G26" s="17"/>
      <c r="H26" s="17">
        <f t="shared" si="6"/>
        <v>2</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4">
      <c r="A27" s="57"/>
      <c r="B27" s="82" t="s">
        <v>63</v>
      </c>
      <c r="C27" s="77" t="s">
        <v>53</v>
      </c>
      <c r="D27" s="27">
        <v>1</v>
      </c>
      <c r="E27" s="68">
        <v>45447</v>
      </c>
      <c r="F27" s="68">
        <v>45448</v>
      </c>
      <c r="G27" s="17"/>
      <c r="H27" s="17">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4">
      <c r="A28" s="57"/>
      <c r="B28" s="82" t="s">
        <v>0</v>
      </c>
      <c r="C28" s="77"/>
      <c r="D28" s="36"/>
      <c r="E28" s="68" t="s">
        <v>29</v>
      </c>
      <c r="F28" s="68" t="s">
        <v>29</v>
      </c>
      <c r="G28" s="17"/>
      <c r="H28" s="17"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4">
      <c r="A29" s="57"/>
      <c r="B29" s="82" t="s">
        <v>1</v>
      </c>
      <c r="C29" s="77"/>
      <c r="D29" s="36"/>
      <c r="E29" s="68" t="s">
        <v>29</v>
      </c>
      <c r="F29" s="68" t="s">
        <v>29</v>
      </c>
      <c r="G29" s="17"/>
      <c r="H29" s="17" t="e">
        <f t="shared" si="6"/>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4">
      <c r="A30" s="57"/>
      <c r="B30" s="82" t="s">
        <v>2</v>
      </c>
      <c r="C30" s="77"/>
      <c r="D30" s="36"/>
      <c r="E30" s="68" t="s">
        <v>29</v>
      </c>
      <c r="F30" s="68" t="s">
        <v>29</v>
      </c>
      <c r="G30" s="17"/>
      <c r="H30" s="17" t="e">
        <f t="shared" si="6"/>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4">
      <c r="A31" s="57" t="s">
        <v>32</v>
      </c>
      <c r="B31" s="83"/>
      <c r="C31" s="78"/>
      <c r="D31" s="16"/>
      <c r="E31" s="69"/>
      <c r="F31" s="69"/>
      <c r="G31" s="17"/>
      <c r="H31" s="17" t="str">
        <f t="shared" si="6"/>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4">
      <c r="A32" s="58" t="s">
        <v>31</v>
      </c>
      <c r="B32" s="37" t="s">
        <v>3</v>
      </c>
      <c r="C32" s="38"/>
      <c r="D32" s="39"/>
      <c r="E32" s="40"/>
      <c r="F32" s="41"/>
      <c r="G32" s="42"/>
      <c r="H32" s="42" t="str">
        <f t="shared" si="6"/>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3:7" ht="30" customHeight="1" x14ac:dyDescent="0.35">
      <c r="G33" s="6"/>
    </row>
    <row r="34" spans="3:7" ht="30" customHeight="1" x14ac:dyDescent="0.35">
      <c r="C34" s="14"/>
      <c r="F34" s="59"/>
    </row>
    <row r="35" spans="3:7" ht="30" customHeight="1" x14ac:dyDescent="0.3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7" customWidth="1"/>
    <col min="2" max="16384" width="9.1796875" style="2"/>
  </cols>
  <sheetData>
    <row r="1" spans="1:2" ht="46.5" customHeight="1" x14ac:dyDescent="0.3"/>
    <row r="2" spans="1:2" s="49" customFormat="1" ht="15.5" x14ac:dyDescent="0.35">
      <c r="A2" s="48" t="s">
        <v>16</v>
      </c>
      <c r="B2" s="48"/>
    </row>
    <row r="3" spans="1:2" s="53" customFormat="1" ht="27" customHeight="1" x14ac:dyDescent="0.35">
      <c r="A3" s="54" t="s">
        <v>21</v>
      </c>
      <c r="B3" s="54"/>
    </row>
    <row r="4" spans="1:2" s="50" customFormat="1" ht="26" x14ac:dyDescent="0.6">
      <c r="A4" s="51" t="s">
        <v>15</v>
      </c>
    </row>
    <row r="5" spans="1:2" ht="74.150000000000006" customHeight="1" x14ac:dyDescent="0.3">
      <c r="A5" s="52" t="s">
        <v>24</v>
      </c>
    </row>
    <row r="6" spans="1:2" ht="26.25" customHeight="1" x14ac:dyDescent="0.3">
      <c r="A6" s="51" t="s">
        <v>27</v>
      </c>
    </row>
    <row r="7" spans="1:2" s="47" customFormat="1" ht="205" customHeight="1" x14ac:dyDescent="0.35">
      <c r="A7" s="56" t="s">
        <v>26</v>
      </c>
    </row>
    <row r="8" spans="1:2" s="50" customFormat="1" ht="26" x14ac:dyDescent="0.6">
      <c r="A8" s="51" t="s">
        <v>17</v>
      </c>
    </row>
    <row r="9" spans="1:2" ht="58" x14ac:dyDescent="0.3">
      <c r="A9" s="52" t="s">
        <v>25</v>
      </c>
    </row>
    <row r="10" spans="1:2" s="47" customFormat="1" ht="28" customHeight="1" x14ac:dyDescent="0.35">
      <c r="A10" s="55" t="s">
        <v>23</v>
      </c>
    </row>
    <row r="11" spans="1:2" s="50" customFormat="1" ht="26" x14ac:dyDescent="0.6">
      <c r="A11" s="51" t="s">
        <v>14</v>
      </c>
    </row>
    <row r="12" spans="1:2" ht="29" x14ac:dyDescent="0.3">
      <c r="A12" s="52" t="s">
        <v>22</v>
      </c>
    </row>
    <row r="13" spans="1:2" s="47" customFormat="1" ht="28" customHeight="1" x14ac:dyDescent="0.35">
      <c r="A13" s="55" t="s">
        <v>8</v>
      </c>
    </row>
    <row r="14" spans="1:2" s="50" customFormat="1" ht="26" x14ac:dyDescent="0.6">
      <c r="A14" s="51" t="s">
        <v>18</v>
      </c>
    </row>
    <row r="15" spans="1:2" ht="75" customHeight="1" x14ac:dyDescent="0.3">
      <c r="A15" s="52" t="s">
        <v>19</v>
      </c>
    </row>
    <row r="16" spans="1:2" ht="72.5" x14ac:dyDescent="0.3">
      <c r="A16" s="52"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2024-06-06T07:19:00Z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