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filterPrivacy="1" codeName="ThisWorkbook"/>
  <xr:revisionPtr revIDLastSave="0" documentId="8_{E59FA509-3874-C247-8190-13BF1DC86F81}"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F9" i="11" s="1"/>
  <c r="E10" i="11" s="1"/>
  <c r="E21" i="11"/>
  <c r="F21" i="11"/>
  <c r="E22" i="11"/>
  <c r="E23" i="11" s="1"/>
  <c r="F22" i="11"/>
  <c r="H7" i="11"/>
  <c r="F23" i="11" l="1"/>
  <c r="E24" i="11" s="1"/>
  <c r="F24" i="11" s="1"/>
  <c r="E25" i="11"/>
  <c r="F25" i="11" s="1"/>
  <c r="E13" i="11"/>
  <c r="F10" i="11"/>
  <c r="E11" i="11" s="1"/>
  <c r="F11" i="11" s="1"/>
  <c r="E12" i="11" s="1"/>
  <c r="F12" i="11" s="1"/>
  <c r="H22" i="11"/>
  <c r="I5" i="11"/>
  <c r="H33" i="11"/>
  <c r="H32" i="11"/>
  <c r="H31" i="11"/>
  <c r="H30" i="11"/>
  <c r="H29" i="11"/>
  <c r="H28" i="11"/>
  <c r="H26" i="11"/>
  <c r="H21" i="11"/>
  <c r="H20" i="11"/>
  <c r="H14" i="11"/>
  <c r="H8" i="11"/>
  <c r="F13" i="11" l="1"/>
  <c r="E15" i="11"/>
  <c r="H9" i="11"/>
  <c r="I6" i="11"/>
  <c r="F15" i="11" l="1"/>
  <c r="E16" i="11"/>
  <c r="F16" i="11" s="1"/>
  <c r="E17" i="11" s="1"/>
  <c r="H27" i="11"/>
  <c r="H25" i="11"/>
  <c r="H10" i="11"/>
  <c r="H23" i="11"/>
  <c r="H15" i="11"/>
  <c r="H13" i="11"/>
  <c r="J5" i="11"/>
  <c r="K5" i="11" s="1"/>
  <c r="L5" i="11" s="1"/>
  <c r="M5" i="11" s="1"/>
  <c r="N5" i="11" s="1"/>
  <c r="O5" i="11" s="1"/>
  <c r="P5" i="11" s="1"/>
  <c r="I4" i="11"/>
  <c r="E18" i="11" l="1"/>
  <c r="F17" i="11"/>
  <c r="H24" i="11"/>
  <c r="H16" i="11"/>
  <c r="H11" i="11"/>
  <c r="H12" i="11"/>
  <c r="P4" i="11"/>
  <c r="Q5" i="11"/>
  <c r="R5" i="11" s="1"/>
  <c r="S5" i="11" s="1"/>
  <c r="T5" i="11" s="1"/>
  <c r="U5" i="11" s="1"/>
  <c r="V5" i="11" s="1"/>
  <c r="W5" i="11" s="1"/>
  <c r="J6" i="11"/>
  <c r="F18" i="11" l="1"/>
  <c r="E19" i="11"/>
  <c r="F19" i="11" s="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<sst xmlns="http://schemas.openxmlformats.org/spreadsheetml/2006/main" count="78" uniqueCount="60">
  <si>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</si>
  <si>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</si>
  <si>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</si>
  <si>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</si>
  <si>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</si>
  <si>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</si>
  <si>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</si>
  <si>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</si>
  <si>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</si>
  <si>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</si>
  <si>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</si>
  <si>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</si>
  <si>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</si>
  <si>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</si>
  <si>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</si>
  <si>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</si>
  <si>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</si>
  <si>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</si>
  <si>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</si>
  <si>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</si>
  <si>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</si>
  <si>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</si>
  <si>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</si>
  <si>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</si>
  <si>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</si>
  <si>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</si>
  <si>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</si>
  <si>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</si>
  <si>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</si>
  <si>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</si>
  <si>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</si>
  <si>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</si>
  <si>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</si>
  <si>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</si>
  <si>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</si>
  <si>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</si>
  <si>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</si>
  <si>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</si>
  <si>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</si>
  <si>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</si>
  <si>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</si>
  <si>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</si>
  <si>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</si>
  <si>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</si>
  <si>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</si>
  <si>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</si>
  <si>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</si>
  <si>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AlertBell</t>
  </si>
  <si>
    <t>Yanda B, Ayush S</t>
  </si>
  <si>
    <t xml:space="preserve">Set up Open CV for capture </t>
  </si>
  <si>
    <t xml:space="preserve">upload pre-trained model </t>
  </si>
  <si>
    <t>install required libraries</t>
  </si>
  <si>
    <t xml:space="preserve">develop email sending function </t>
  </si>
  <si>
    <t>modify person detecting function</t>
  </si>
  <si>
    <t>Testing</t>
  </si>
  <si>
    <t xml:space="preserve">Initial Implementation </t>
  </si>
  <si>
    <t>set up testing enviroment</t>
  </si>
  <si>
    <t>verify emial sending functionality</t>
  </si>
  <si>
    <t xml:space="preserve">check camera access </t>
  </si>
  <si>
    <t xml:space="preserve">validate person detection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</si>
</sst>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4" activePane="bottomLeft" state="frozen"/>
      <selection pane="bottomLeft" activeCell="BG2" sqref="BG2"/>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38</v>
      </c>
      <c r="B1" s="63" t="s">
        <v>9</v>
      </c>
      <c r="C1" s="1"/>
      <c r="D1" s="2"/>
      <c r="E1" s="4"/>
      <c r="F1" s="47"/>
      <c r="H1" s="2"/>
      <c r="I1" s="14" t="s">
        <v>19</v>
      </c>
    </row>
    <row r="2" spans="1:64" ht="30" customHeight="1" x14ac:dyDescent="0.25">
      <c r="A2" s="58" t="s">
        <v>32</v>
      </c>
      <c r="B2" s="64" t="s">
        <v>47</v>
      </c>
      <c r="I2" s="61" t="s">
        <v>24</v>
      </c>
    </row>
    <row r="3" spans="1:64" ht="30" customHeight="1" x14ac:dyDescent="0.2">
      <c r="A3" s="58" t="s">
        <v>39</v>
      </c>
      <c r="B3" s="65" t="s">
        <v>48</v>
      </c>
      <c r="C3" s="85" t="s">
        <v>6</v>
      </c>
      <c r="D3" s="86"/>
      <c r="E3" s="91">
        <v>45433</v>
      </c>
      <c r="F3" s="91"/>
    </row>
    <row r="4" spans="1:64" ht="30" customHeight="1" x14ac:dyDescent="0.2">
      <c r="A4" s="59" t="s">
        <v>40</v>
      </c>
      <c r="C4" s="85" t="s">
        <v>14</v>
      </c>
      <c r="D4" s="86"/>
      <c r="E4" s="7">
        <v>1</v>
      </c>
      <c r="I4" s="88">
        <f>I5</f>
        <v>45432</v>
      </c>
      <c r="J4" s="89"/>
      <c r="K4" s="89"/>
      <c r="L4" s="89"/>
      <c r="M4" s="89"/>
      <c r="N4" s="89"/>
      <c r="O4" s="90"/>
      <c r="P4" s="88">
        <f>P5</f>
        <v>45439</v>
      </c>
      <c r="Q4" s="89"/>
      <c r="R4" s="89"/>
      <c r="S4" s="89"/>
      <c r="T4" s="89"/>
      <c r="U4" s="89"/>
      <c r="V4" s="90"/>
      <c r="W4" s="88">
        <f>W5</f>
        <v>45446</v>
      </c>
      <c r="X4" s="89"/>
      <c r="Y4" s="89"/>
      <c r="Z4" s="89"/>
      <c r="AA4" s="89"/>
      <c r="AB4" s="89"/>
      <c r="AC4" s="90"/>
      <c r="AD4" s="88">
        <f>AD5</f>
        <v>45453</v>
      </c>
      <c r="AE4" s="89"/>
      <c r="AF4" s="89"/>
      <c r="AG4" s="89"/>
      <c r="AH4" s="89"/>
      <c r="AI4" s="89"/>
      <c r="AJ4" s="90"/>
      <c r="AK4" s="88">
        <f>AK5</f>
        <v>45460</v>
      </c>
      <c r="AL4" s="89"/>
      <c r="AM4" s="89"/>
      <c r="AN4" s="89"/>
      <c r="AO4" s="89"/>
      <c r="AP4" s="89"/>
      <c r="AQ4" s="90"/>
      <c r="AR4" s="88">
        <f>AR5</f>
        <v>45467</v>
      </c>
      <c r="AS4" s="89"/>
      <c r="AT4" s="89"/>
      <c r="AU4" s="89"/>
      <c r="AV4" s="89"/>
      <c r="AW4" s="89"/>
      <c r="AX4" s="90"/>
      <c r="AY4" s="88">
        <f>AY5</f>
        <v>45474</v>
      </c>
      <c r="AZ4" s="89"/>
      <c r="BA4" s="89"/>
      <c r="BB4" s="89"/>
      <c r="BC4" s="89"/>
      <c r="BD4" s="89"/>
      <c r="BE4" s="90"/>
      <c r="BF4" s="88">
        <f>BF5</f>
        <v>45481</v>
      </c>
      <c r="BG4" s="89"/>
      <c r="BH4" s="89"/>
      <c r="BI4" s="89"/>
      <c r="BJ4" s="89"/>
      <c r="BK4" s="89"/>
      <c r="BL4" s="90"/>
    </row>
    <row r="5" spans="1:64" ht="15" customHeight="1" x14ac:dyDescent="0.2">
      <c r="A5" s="59" t="s">
        <v>41</v>
      </c>
      <c r="B5" s="87"/>
      <c r="C5" s="87"/>
      <c r="D5" s="87"/>
      <c r="E5" s="87"/>
      <c r="F5" s="87"/>
      <c r="G5" s="87"/>
      <c r="I5" s="11">
        <f>Project_Start-WEEKDAY(Project_Start,1)+2+7*(Display_Week-1)</f>
        <v>45432</v>
      </c>
      <c r="J5" s="10">
        <f>I5+1</f>
        <v>45433</v>
      </c>
      <c r="K5" s="10">
        <f t="shared" ref="K5:AX5" si="0">J5+1</f>
        <v>45434</v>
      </c>
      <c r="L5" s="10">
        <f t="shared" si="0"/>
        <v>45435</v>
      </c>
      <c r="M5" s="10">
        <f t="shared" si="0"/>
        <v>45436</v>
      </c>
      <c r="N5" s="10">
        <f t="shared" si="0"/>
        <v>45437</v>
      </c>
      <c r="O5" s="12">
        <f t="shared" si="0"/>
        <v>45438</v>
      </c>
      <c r="P5" s="11">
        <f>O5+1</f>
        <v>45439</v>
      </c>
      <c r="Q5" s="10">
        <f>P5+1</f>
        <v>45440</v>
      </c>
      <c r="R5" s="10">
        <f t="shared" si="0"/>
        <v>45441</v>
      </c>
      <c r="S5" s="10">
        <f t="shared" si="0"/>
        <v>45442</v>
      </c>
      <c r="T5" s="10">
        <f t="shared" si="0"/>
        <v>45443</v>
      </c>
      <c r="U5" s="10">
        <f t="shared" si="0"/>
        <v>45444</v>
      </c>
      <c r="V5" s="12">
        <f t="shared" si="0"/>
        <v>45445</v>
      </c>
      <c r="W5" s="11">
        <f>V5+1</f>
        <v>45446</v>
      </c>
      <c r="X5" s="10">
        <f>W5+1</f>
        <v>45447</v>
      </c>
      <c r="Y5" s="10">
        <f t="shared" si="0"/>
        <v>45448</v>
      </c>
      <c r="Z5" s="10">
        <f t="shared" si="0"/>
        <v>45449</v>
      </c>
      <c r="AA5" s="10">
        <f t="shared" si="0"/>
        <v>45450</v>
      </c>
      <c r="AB5" s="10">
        <f t="shared" si="0"/>
        <v>45451</v>
      </c>
      <c r="AC5" s="12">
        <f t="shared" si="0"/>
        <v>45452</v>
      </c>
      <c r="AD5" s="11">
        <f>AC5+1</f>
        <v>45453</v>
      </c>
      <c r="AE5" s="10">
        <f>AD5+1</f>
        <v>45454</v>
      </c>
      <c r="AF5" s="10">
        <f t="shared" si="0"/>
        <v>45455</v>
      </c>
      <c r="AG5" s="10">
        <f t="shared" si="0"/>
        <v>45456</v>
      </c>
      <c r="AH5" s="10">
        <f t="shared" si="0"/>
        <v>45457</v>
      </c>
      <c r="AI5" s="10">
        <f t="shared" si="0"/>
        <v>45458</v>
      </c>
      <c r="AJ5" s="12">
        <f t="shared" si="0"/>
        <v>45459</v>
      </c>
      <c r="AK5" s="11">
        <f>AJ5+1</f>
        <v>45460</v>
      </c>
      <c r="AL5" s="10">
        <f>AK5+1</f>
        <v>45461</v>
      </c>
      <c r="AM5" s="10">
        <f t="shared" si="0"/>
        <v>45462</v>
      </c>
      <c r="AN5" s="10">
        <f t="shared" si="0"/>
        <v>45463</v>
      </c>
      <c r="AO5" s="10">
        <f t="shared" si="0"/>
        <v>45464</v>
      </c>
      <c r="AP5" s="10">
        <f t="shared" si="0"/>
        <v>45465</v>
      </c>
      <c r="AQ5" s="12">
        <f t="shared" si="0"/>
        <v>45466</v>
      </c>
      <c r="AR5" s="11">
        <f>AQ5+1</f>
        <v>45467</v>
      </c>
      <c r="AS5" s="10">
        <f>AR5+1</f>
        <v>45468</v>
      </c>
      <c r="AT5" s="10">
        <f t="shared" si="0"/>
        <v>45469</v>
      </c>
      <c r="AU5" s="10">
        <f t="shared" si="0"/>
        <v>45470</v>
      </c>
      <c r="AV5" s="10">
        <f t="shared" si="0"/>
        <v>45471</v>
      </c>
      <c r="AW5" s="10">
        <f t="shared" si="0"/>
        <v>45472</v>
      </c>
      <c r="AX5" s="12">
        <f t="shared" si="0"/>
        <v>45473</v>
      </c>
      <c r="AY5" s="11">
        <f>AX5+1</f>
        <v>45474</v>
      </c>
      <c r="AZ5" s="10">
        <f>AY5+1</f>
        <v>45475</v>
      </c>
      <c r="BA5" s="10">
        <f t="shared" ref="BA5:BE5" si="1">AZ5+1</f>
        <v>45476</v>
      </c>
      <c r="BB5" s="10">
        <f t="shared" si="1"/>
        <v>45477</v>
      </c>
      <c r="BC5" s="10">
        <f t="shared" si="1"/>
        <v>45478</v>
      </c>
      <c r="BD5" s="10">
        <f t="shared" si="1"/>
        <v>45479</v>
      </c>
      <c r="BE5" s="12">
        <f t="shared" si="1"/>
        <v>45480</v>
      </c>
      <c r="BF5" s="11">
        <f>BE5+1</f>
        <v>45481</v>
      </c>
      <c r="BG5" s="10">
        <f>BF5+1</f>
        <v>45482</v>
      </c>
      <c r="BH5" s="10">
        <f t="shared" ref="BH5:BL5" si="2">BG5+1</f>
        <v>45483</v>
      </c>
      <c r="BI5" s="10">
        <f t="shared" si="2"/>
        <v>45484</v>
      </c>
      <c r="BJ5" s="10">
        <f t="shared" si="2"/>
        <v>45485</v>
      </c>
      <c r="BK5" s="10">
        <f t="shared" si="2"/>
        <v>45486</v>
      </c>
      <c r="BL5" s="12">
        <f t="shared" si="2"/>
        <v>45487</v>
      </c>
    </row>
    <row r="6" spans="1:64" ht="30" customHeight="1" thickBot="1" x14ac:dyDescent="0.25">
      <c r="A6" s="59" t="s">
        <v>42</v>
      </c>
      <c r="B6" s="8" t="s">
        <v>15</v>
      </c>
      <c r="C6" s="9" t="s">
        <v>8</v>
      </c>
      <c r="D6" s="9" t="s">
        <v>7</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43</v>
      </c>
      <c r="B8" s="18" t="s">
        <v>55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44</v>
      </c>
      <c r="B9" s="80" t="s">
        <v>49</v>
      </c>
      <c r="C9" s="72"/>
      <c r="D9" s="22">
        <v>0.5</v>
      </c>
      <c r="E9" s="66">
        <f>Project_Start</f>
        <v>45433</v>
      </c>
      <c r="F9" s="66">
        <f>E9+3</f>
        <v>45436</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45</v>
      </c>
      <c r="B10" s="80" t="s">
        <v>50</v>
      </c>
      <c r="C10" s="72"/>
      <c r="D10" s="22">
        <v>0.6</v>
      </c>
      <c r="E10" s="66">
        <f>F9</f>
        <v>45436</v>
      </c>
      <c r="F10" s="66">
        <f>E10+2</f>
        <v>45438</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0" t="s">
        <v>51</v>
      </c>
      <c r="C11" s="72"/>
      <c r="D11" s="22">
        <v>0.5</v>
      </c>
      <c r="E11" s="66">
        <f>F10</f>
        <v>45438</v>
      </c>
      <c r="F11" s="66">
        <f>E11+4</f>
        <v>45442</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52</v>
      </c>
      <c r="C12" s="72"/>
      <c r="D12" s="22">
        <v>0.25</v>
      </c>
      <c r="E12" s="66">
        <f>F11</f>
        <v>45442</v>
      </c>
      <c r="F12" s="66">
        <f>E12+5</f>
        <v>45447</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53</v>
      </c>
      <c r="C13" s="72"/>
      <c r="D13" s="22"/>
      <c r="E13" s="66">
        <f>E10+1</f>
        <v>45437</v>
      </c>
      <c r="F13" s="66">
        <f>E13+2</f>
        <v>45439</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46</v>
      </c>
      <c r="B14" s="23" t="s">
        <v>54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56</v>
      </c>
      <c r="C15" s="74"/>
      <c r="D15" s="27">
        <v>0.5</v>
      </c>
      <c r="E15" s="67">
        <f>E13+1</f>
        <v>45438</v>
      </c>
      <c r="F15" s="67">
        <f>E15+4</f>
        <v>45442</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57</v>
      </c>
      <c r="C16" s="74"/>
      <c r="D16" s="27">
        <v>0.5</v>
      </c>
      <c r="E16" s="67">
        <f>E15+2</f>
        <v>45440</v>
      </c>
      <c r="F16" s="67">
        <f>E16+5</f>
        <v>45445</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58</v>
      </c>
      <c r="C17" s="74"/>
      <c r="D17" s="27">
        <v>0.6</v>
      </c>
      <c r="E17" s="67">
        <f>F16</f>
        <v>45445</v>
      </c>
      <c r="F17" s="67">
        <f>E17+3</f>
        <v>45448</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58</v>
      </c>
      <c r="C18" s="74"/>
      <c r="D18" s="27">
        <v>0.7</v>
      </c>
      <c r="E18" s="67">
        <f>E17</f>
        <v>45445</v>
      </c>
      <c r="F18" s="67">
        <f>E18+2</f>
        <v>45447</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59</v>
      </c>
      <c r="C19" s="74"/>
      <c r="D19" s="27">
        <v>1</v>
      </c>
      <c r="E19" s="67">
        <f>E18</f>
        <v>45445</v>
      </c>
      <c r="F19" s="67">
        <f>E19+3</f>
        <v>45448</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34</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2" t="s">
        <v>3</v>
      </c>
      <c r="C21" s="76"/>
      <c r="D21" s="32"/>
      <c r="E21" s="68">
        <f>E9+15</f>
        <v>45448</v>
      </c>
      <c r="F21" s="68">
        <f>E21+5</f>
        <v>45453</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t="s">
        <v>4</v>
      </c>
      <c r="C22" s="76"/>
      <c r="D22" s="32"/>
      <c r="E22" s="68">
        <f>F21+1</f>
        <v>45454</v>
      </c>
      <c r="F22" s="68">
        <f>E22+4</f>
        <v>45458</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t="s">
        <v>0</v>
      </c>
      <c r="C23" s="76"/>
      <c r="D23" s="32"/>
      <c r="E23" s="68">
        <f>E22+5</f>
        <v>45459</v>
      </c>
      <c r="F23" s="68">
        <f>E23+5</f>
        <v>45464</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t="s">
        <v>1</v>
      </c>
      <c r="C24" s="76"/>
      <c r="D24" s="32"/>
      <c r="E24" s="68">
        <f>F23+1</f>
        <v>45465</v>
      </c>
      <c r="F24" s="68">
        <f>E24+4</f>
        <v>45469</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t="s">
        <v>2</v>
      </c>
      <c r="C25" s="76"/>
      <c r="D25" s="32"/>
      <c r="E25" s="68">
        <f>E23</f>
        <v>45459</v>
      </c>
      <c r="F25" s="68">
        <f>E25+4</f>
        <v>45463</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34</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3" t="s">
        <v>3</v>
      </c>
      <c r="C27" s="78"/>
      <c r="D27" s="37"/>
      <c r="E27" s="69" t="s">
        <v>33</v>
      </c>
      <c r="F27" s="69" t="s">
        <v>33</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3" t="s">
        <v>4</v>
      </c>
      <c r="C28" s="78"/>
      <c r="D28" s="37"/>
      <c r="E28" s="69" t="s">
        <v>33</v>
      </c>
      <c r="F28" s="69" t="s">
        <v>33</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3" t="s">
        <v>0</v>
      </c>
      <c r="C29" s="78"/>
      <c r="D29" s="37"/>
      <c r="E29" s="69" t="s">
        <v>33</v>
      </c>
      <c r="F29" s="69" t="s">
        <v>33</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t="s">
        <v>1</v>
      </c>
      <c r="C30" s="78"/>
      <c r="D30" s="37"/>
      <c r="E30" s="69" t="s">
        <v>33</v>
      </c>
      <c r="F30" s="69" t="s">
        <v>33</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t="s">
        <v>2</v>
      </c>
      <c r="C31" s="78"/>
      <c r="D31" s="37"/>
      <c r="E31" s="69" t="s">
        <v>33</v>
      </c>
      <c r="F31" s="69" t="s">
        <v>33</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36</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35</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19</v>
      </c>
      <c r="B2" s="49"/>
    </row>
    <row r="3" spans="1:2" s="54" customFormat="1" ht="27" customHeight="1" x14ac:dyDescent="0.2">
      <c r="A3" s="55" t="s">
        <v>24</v>
      </c>
      <c r="B3" s="55"/>
    </row>
    <row r="4" spans="1:2" s="51" customFormat="1" ht="26" x14ac:dyDescent="0.3">
      <c r="A4" s="52" t="s">
        <v>18</v>
      </c>
    </row>
    <row r="5" spans="1:2" ht="74" customHeight="1" x14ac:dyDescent="0.2">
      <c r="A5" s="53" t="s">
        <v>27</v>
      </c>
    </row>
    <row r="6" spans="1:2" ht="26.25" customHeight="1" x14ac:dyDescent="0.2">
      <c r="A6" s="52" t="s">
        <v>31</v>
      </c>
    </row>
    <row r="7" spans="1:2" s="48" customFormat="1" ht="205" customHeight="1" x14ac:dyDescent="0.2">
      <c r="A7" s="57" t="s">
        <v>30</v>
      </c>
    </row>
    <row r="8" spans="1:2" s="51" customFormat="1" ht="26" x14ac:dyDescent="0.3">
      <c r="A8" s="52" t="s">
        <v>20</v>
      </c>
    </row>
    <row r="9" spans="1:2" ht="48" x14ac:dyDescent="0.2">
      <c r="A9" s="53" t="s">
        <v>29</v>
      </c>
    </row>
    <row r="10" spans="1:2" s="48" customFormat="1" ht="28" customHeight="1" x14ac:dyDescent="0.2">
      <c r="A10" s="56" t="s">
        <v>26</v>
      </c>
    </row>
    <row r="11" spans="1:2" s="51" customFormat="1" ht="26" x14ac:dyDescent="0.3">
      <c r="A11" s="52" t="s">
        <v>17</v>
      </c>
    </row>
    <row r="12" spans="1:2" ht="32" x14ac:dyDescent="0.2">
      <c r="A12" s="53" t="s">
        <v>25</v>
      </c>
    </row>
    <row r="13" spans="1:2" s="48" customFormat="1" ht="28" customHeight="1" x14ac:dyDescent="0.2">
      <c r="A13" s="56" t="s">
        <v>10</v>
      </c>
    </row>
    <row r="14" spans="1:2" s="51" customFormat="1" ht="26" x14ac:dyDescent="0.3">
      <c r="A14" s="52" t="s">
        <v>21</v>
      </c>
    </row>
    <row r="15" spans="1:2" ht="75" customHeight="1" x14ac:dyDescent="0.2">
      <c r="A15" s="53" t="s">
        <v>22</v>
      </c>
    </row>
    <row r="16" spans="1:2" ht="64" x14ac:dyDescent="0.2">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Props1.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FA432F-35E5-44AC-838D-D2937AF03E34}">
  <ds:schemaRefs>
    <ds:schemaRef ds:uri="http://schemas.microsoft.com/sharepoint/v3/contenttype/forms"/>
  </ds:schemaRefs>
</ds:datastoreItem>
</file>

<file path=customXml/itemProps3.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2024-06-05T21:30:03Z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