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8"/>
  </bookViews>
  <sheets>
    <sheet name="地理跳跃" sheetId="1" r:id="rId1"/>
    <sheet name="地理reward" sheetId="2" r:id="rId2"/>
    <sheet name="宿主跳跃" sheetId="3" r:id="rId3"/>
    <sheet name="宿主reward" sheetId="4" r:id="rId4"/>
    <sheet name="Sheet1" sheetId="5" r:id="rId5"/>
    <sheet name="贝叶斯因子" sheetId="6" r:id="rId6"/>
    <sheet name="贝叶斯因子2" sheetId="7" r:id="rId7"/>
    <sheet name="宿主wild_domestic跳跃" sheetId="9" r:id="rId8"/>
    <sheet name="宿主wild_domestic_reward" sheetId="8" r:id="rId9"/>
  </sheets>
  <definedNames>
    <definedName name="_xlnm._FilterDatabase" localSheetId="4" hidden="1">Sheet1!$A$1:$C$21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<sst xmlns="http://schemas.openxmlformats.org/spreadsheetml/2006/main" count="278" uniqueCount="34">
  <si>
    <t>from</t>
  </si>
  <si>
    <t>to</t>
  </si>
  <si>
    <t>markov_jump</t>
  </si>
  <si>
    <t>Africa</t>
  </si>
  <si>
    <t>Asia</t>
  </si>
  <si>
    <t>Europe</t>
  </si>
  <si>
    <t>NA</t>
  </si>
  <si>
    <t>0ceania</t>
  </si>
  <si>
    <t>Oceania</t>
  </si>
  <si>
    <t>Region</t>
  </si>
  <si>
    <t>Value</t>
  </si>
  <si>
    <t>AIISERIFORMES</t>
  </si>
  <si>
    <t>environment</t>
  </si>
  <si>
    <t>ALISERIFORMES</t>
  </si>
  <si>
    <t>GALLIFORMES</t>
  </si>
  <si>
    <t>human</t>
  </si>
  <si>
    <t>other</t>
  </si>
  <si>
    <t>Envirorment</t>
  </si>
  <si>
    <t>AISERIFORMES</t>
  </si>
  <si>
    <t>Environment</t>
  </si>
  <si>
    <t>host</t>
  </si>
  <si>
    <t>ANSERIFORMES</t>
  </si>
  <si>
    <t>AF</t>
  </si>
  <si>
    <t>EU</t>
  </si>
  <si>
    <t>NorthAmerica</t>
  </si>
  <si>
    <t>FROM</t>
  </si>
  <si>
    <t>TO</t>
  </si>
  <si>
    <t>BAYES_FACTOR</t>
  </si>
  <si>
    <t>POSTERIOR PROBABILITY</t>
  </si>
  <si>
    <t>Domestic</t>
  </si>
  <si>
    <t>Human</t>
  </si>
  <si>
    <t>Other</t>
  </si>
  <si>
    <t>wild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</si>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</sst>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94004A"/>
      <name val="宋体"/>
      <charset val="134"/>
    </font>
    <font>
      <sz val="9"/>
      <color rgb="FF954600"/>
      <name val="宋体"/>
      <charset val="134"/>
    </font>
    <font>
      <sz val="10"/>
      <color rgb="FF000000"/>
      <name val="SimSun"/>
      <charset val="134"/>
    </font>
    <font>
      <sz val="8.25"/>
      <color rgb="FF000000"/>
      <name val="Segoe UI"/>
      <charset val="134"/>
    </font>
    <font>
      <sz val="10"/>
      <color rgb="FF816D7B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6DAD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1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11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:D21"/>
    </sheetView>
  </sheetViews>
  <sheetFormatPr defaultColWidth="8.725" defaultRowHeight="13.5" outlineLevelCol="5"/>
  <cols>
    <col min="2" max="2" width="8.54166666666667" customWidth="1"/>
    <col min="3" max="3" width="9.375"/>
    <col min="4" max="4" width="12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7">
        <v>0.636</v>
      </c>
      <c r="D2">
        <f>C2/23.13122</f>
        <v>0.0274953072081801</v>
      </c>
    </row>
    <row r="3" spans="1:6">
      <c r="A3" t="s">
        <v>3</v>
      </c>
      <c r="B3" t="s">
        <v>5</v>
      </c>
      <c r="C3" s="7">
        <v>1.273</v>
      </c>
      <c r="D3">
        <f t="shared" ref="D3:D22" si="0">C3/23.13122</f>
        <v>0.0550338460314674</v>
      </c>
      <c r="E3" s="12"/>
      <c r="F3" s="12"/>
    </row>
    <row r="4" spans="1:4">
      <c r="A4" t="s">
        <v>3</v>
      </c>
      <c r="B4" t="s">
        <v>6</v>
      </c>
      <c r="C4" s="7">
        <v>0.378</v>
      </c>
      <c r="D4">
        <f t="shared" si="0"/>
        <v>0.0163415505105221</v>
      </c>
    </row>
    <row r="5" spans="1:4">
      <c r="A5" t="s">
        <v>3</v>
      </c>
      <c r="B5" t="s">
        <v>7</v>
      </c>
      <c r="C5" s="7">
        <v>0.821</v>
      </c>
      <c r="D5">
        <f t="shared" si="0"/>
        <v>0.0354931560030124</v>
      </c>
    </row>
    <row r="6" spans="1:4">
      <c r="A6" t="s">
        <v>4</v>
      </c>
      <c r="B6" t="s">
        <v>3</v>
      </c>
      <c r="C6" s="7">
        <v>1.196</v>
      </c>
      <c r="D6">
        <f t="shared" si="0"/>
        <v>0.0517050116682129</v>
      </c>
    </row>
    <row r="7" spans="1:4">
      <c r="A7" t="s">
        <v>4</v>
      </c>
      <c r="B7" t="s">
        <v>5</v>
      </c>
      <c r="C7" s="7">
        <v>5.755</v>
      </c>
      <c r="D7">
        <f t="shared" si="0"/>
        <v>0.248797944941944</v>
      </c>
    </row>
    <row r="8" spans="1:4">
      <c r="A8" t="s">
        <v>4</v>
      </c>
      <c r="B8" t="s">
        <v>6</v>
      </c>
      <c r="C8" s="7">
        <v>0.23</v>
      </c>
      <c r="D8">
        <f t="shared" si="0"/>
        <v>0.00994327147465633</v>
      </c>
    </row>
    <row r="9" spans="1:4">
      <c r="A9" t="s">
        <v>4</v>
      </c>
      <c r="B9" t="s">
        <v>7</v>
      </c>
      <c r="C9" s="9">
        <v>0.06836</v>
      </c>
      <c r="D9">
        <f t="shared" si="0"/>
        <v>0.00295531320872829</v>
      </c>
    </row>
    <row r="10" spans="1:4">
      <c r="A10" t="s">
        <v>5</v>
      </c>
      <c r="B10" t="s">
        <v>3</v>
      </c>
      <c r="C10" s="7">
        <v>5.669</v>
      </c>
      <c r="D10">
        <f t="shared" si="0"/>
        <v>0.245080026042725</v>
      </c>
    </row>
    <row r="11" spans="1:4">
      <c r="A11" t="s">
        <v>5</v>
      </c>
      <c r="B11" t="s">
        <v>4</v>
      </c>
      <c r="C11" s="7">
        <v>5.56</v>
      </c>
      <c r="D11">
        <f t="shared" si="0"/>
        <v>0.24036777999604</v>
      </c>
    </row>
    <row r="12" spans="1:4">
      <c r="A12" t="s">
        <v>5</v>
      </c>
      <c r="B12" t="s">
        <v>6</v>
      </c>
      <c r="C12" s="7">
        <v>0.403</v>
      </c>
      <c r="D12">
        <f t="shared" si="0"/>
        <v>0.0174223408882022</v>
      </c>
    </row>
    <row r="13" spans="1:4">
      <c r="A13" t="s">
        <v>5</v>
      </c>
      <c r="B13" t="s">
        <v>7</v>
      </c>
      <c r="C13" s="7">
        <v>0.309</v>
      </c>
      <c r="D13">
        <f t="shared" si="0"/>
        <v>0.0133585690681252</v>
      </c>
    </row>
    <row r="14" spans="1:4">
      <c r="A14" t="s">
        <v>6</v>
      </c>
      <c r="B14" t="s">
        <v>3</v>
      </c>
      <c r="C14" s="7">
        <v>0.14</v>
      </c>
      <c r="D14">
        <f t="shared" si="0"/>
        <v>0.0060524261150082</v>
      </c>
    </row>
    <row r="15" spans="1:4">
      <c r="A15" t="s">
        <v>6</v>
      </c>
      <c r="B15" t="s">
        <v>4</v>
      </c>
      <c r="C15" s="7">
        <v>0.102</v>
      </c>
      <c r="D15">
        <f t="shared" si="0"/>
        <v>0.00440962474093455</v>
      </c>
    </row>
    <row r="16" spans="1:4">
      <c r="A16" t="s">
        <v>6</v>
      </c>
      <c r="B16" t="s">
        <v>5</v>
      </c>
      <c r="C16" s="7">
        <v>0.151</v>
      </c>
      <c r="D16">
        <f t="shared" si="0"/>
        <v>0.00652797388118742</v>
      </c>
    </row>
    <row r="17" spans="1:4">
      <c r="A17" t="s">
        <v>6</v>
      </c>
      <c r="B17" t="s">
        <v>7</v>
      </c>
      <c r="C17" s="9">
        <v>0.0635</v>
      </c>
      <c r="D17">
        <f t="shared" si="0"/>
        <v>0.00274520755930729</v>
      </c>
    </row>
    <row r="18" spans="1:4">
      <c r="A18" t="s">
        <v>7</v>
      </c>
      <c r="B18" t="s">
        <v>3</v>
      </c>
      <c r="C18" s="7">
        <v>0.157</v>
      </c>
      <c r="D18">
        <f t="shared" si="0"/>
        <v>0.00678736357183063</v>
      </c>
    </row>
    <row r="19" spans="1:4">
      <c r="A19" t="s">
        <v>8</v>
      </c>
      <c r="B19" t="s">
        <v>4</v>
      </c>
      <c r="C19" s="9">
        <v>0.03367</v>
      </c>
      <c r="D19">
        <f t="shared" si="0"/>
        <v>0.00145560848065947</v>
      </c>
    </row>
    <row r="20" spans="1:4">
      <c r="A20" t="s">
        <v>7</v>
      </c>
      <c r="B20" t="s">
        <v>5</v>
      </c>
      <c r="C20" s="9">
        <v>0.07369</v>
      </c>
      <c r="D20">
        <f t="shared" si="0"/>
        <v>0.00318573771724967</v>
      </c>
    </row>
    <row r="21" spans="1:4">
      <c r="A21" t="s">
        <v>7</v>
      </c>
      <c r="B21" t="s">
        <v>6</v>
      </c>
      <c r="C21" s="7">
        <v>0.112</v>
      </c>
      <c r="D21">
        <f t="shared" si="0"/>
        <v>0.00484194089200656</v>
      </c>
    </row>
    <row r="22" spans="3:4">
      <c r="C22">
        <f>SUM(C2:C21)</f>
        <v>23.13122</v>
      </c>
      <c r="D22">
        <f t="shared" si="0"/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6"/>
    </sheetView>
  </sheetViews>
  <sheetFormatPr defaultColWidth="8.725" defaultRowHeight="13.5" outlineLevelRow="6" outlineLevelCol="2"/>
  <cols>
    <col min="3" max="3" width="12.625"/>
  </cols>
  <sheetData>
    <row r="1" spans="1:2">
      <c r="A1" t="s">
        <v>9</v>
      </c>
      <c r="B1" t="s">
        <v>10</v>
      </c>
    </row>
    <row r="2" spans="1:3">
      <c r="A2" s="10" t="s">
        <v>3</v>
      </c>
      <c r="B2" s="10">
        <v>47.46</v>
      </c>
      <c r="C2" s="2">
        <f t="shared" ref="C2:C7" si="0">B2/733.721*100</f>
        <v>6.46839875102389</v>
      </c>
    </row>
    <row r="3" spans="1:3">
      <c r="A3" s="10" t="s">
        <v>4</v>
      </c>
      <c r="B3" s="10">
        <v>340.604</v>
      </c>
      <c r="C3" s="2">
        <f t="shared" si="0"/>
        <v>46.4214599282288</v>
      </c>
    </row>
    <row r="4" spans="1:3">
      <c r="A4" s="10" t="s">
        <v>5</v>
      </c>
      <c r="B4" s="10">
        <v>279.129</v>
      </c>
      <c r="C4" s="2">
        <f t="shared" si="0"/>
        <v>38.0429345759492</v>
      </c>
    </row>
    <row r="5" spans="1:3">
      <c r="A5" s="10" t="s">
        <v>6</v>
      </c>
      <c r="B5" s="10">
        <v>50.824</v>
      </c>
      <c r="C5" s="2">
        <f t="shared" si="0"/>
        <v>6.92688365196035</v>
      </c>
    </row>
    <row r="6" spans="1:3">
      <c r="A6" s="10" t="s">
        <v>7</v>
      </c>
      <c r="B6" s="10">
        <v>15.704</v>
      </c>
      <c r="C6" s="2">
        <f t="shared" si="0"/>
        <v>2.14032309283774</v>
      </c>
    </row>
    <row r="7" spans="2:3">
      <c r="B7">
        <f>SUM(B2:B6)</f>
        <v>733.721</v>
      </c>
      <c r="C7">
        <f t="shared" si="0"/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7" sqref="A17:D21"/>
    </sheetView>
  </sheetViews>
  <sheetFormatPr defaultColWidth="8.725" defaultRowHeight="13.5" outlineLevelCol="4"/>
  <cols>
    <col min="1" max="1" width="19.0916666666667" customWidth="1"/>
    <col min="3" max="3" width="9.375"/>
    <col min="4" max="4" width="12.625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11</v>
      </c>
      <c r="B2" t="s">
        <v>12</v>
      </c>
      <c r="C2">
        <v>18.398</v>
      </c>
      <c r="D2" s="2">
        <f>C2/89.72904*100</f>
        <v>20.5039527894202</v>
      </c>
      <c r="E2" s="2"/>
    </row>
    <row r="3" spans="1:5">
      <c r="A3" t="s">
        <v>13</v>
      </c>
      <c r="B3" t="s">
        <v>14</v>
      </c>
      <c r="C3">
        <v>20.57</v>
      </c>
      <c r="D3" s="2">
        <f t="shared" ref="D3:D22" si="0">C3/89.72904*100</f>
        <v>22.9245738057601</v>
      </c>
      <c r="E3" s="2"/>
    </row>
    <row r="4" spans="1:5">
      <c r="A4" t="s">
        <v>11</v>
      </c>
      <c r="B4" t="s">
        <v>15</v>
      </c>
      <c r="C4">
        <v>0.01563</v>
      </c>
      <c r="D4" s="2">
        <f t="shared" si="0"/>
        <v>0.0174191097999042</v>
      </c>
      <c r="E4" s="2"/>
    </row>
    <row r="5" spans="1:5">
      <c r="A5" t="s">
        <v>11</v>
      </c>
      <c r="B5" t="s">
        <v>16</v>
      </c>
      <c r="C5">
        <v>26.341</v>
      </c>
      <c r="D5" s="2">
        <f t="shared" si="0"/>
        <v>29.3561593883095</v>
      </c>
      <c r="E5" s="2"/>
    </row>
    <row r="6" spans="1:5">
      <c r="A6" t="s">
        <v>17</v>
      </c>
      <c r="B6" t="s">
        <v>18</v>
      </c>
      <c r="C6">
        <v>4.938</v>
      </c>
      <c r="D6" s="2">
        <f t="shared" si="0"/>
        <v>5.50323507305996</v>
      </c>
      <c r="E6" s="2"/>
    </row>
    <row r="7" spans="1:5">
      <c r="A7" t="s">
        <v>17</v>
      </c>
      <c r="B7" t="s">
        <v>14</v>
      </c>
      <c r="C7">
        <v>0.02567</v>
      </c>
      <c r="D7" s="2">
        <f t="shared" si="0"/>
        <v>0.0286083524352874</v>
      </c>
      <c r="E7" s="2"/>
    </row>
    <row r="8" spans="1:5">
      <c r="A8" t="s">
        <v>17</v>
      </c>
      <c r="B8" t="s">
        <v>15</v>
      </c>
      <c r="C8">
        <v>0.01494</v>
      </c>
      <c r="D8" s="2">
        <f t="shared" si="0"/>
        <v>0.0166501279853211</v>
      </c>
      <c r="E8" s="2"/>
    </row>
    <row r="9" spans="1:5">
      <c r="A9" t="s">
        <v>19</v>
      </c>
      <c r="B9" t="s">
        <v>16</v>
      </c>
      <c r="C9">
        <v>0.264</v>
      </c>
      <c r="D9" s="2">
        <f t="shared" si="0"/>
        <v>0.294219129057884</v>
      </c>
      <c r="E9" s="2"/>
    </row>
    <row r="10" spans="1:5">
      <c r="A10" t="s">
        <v>14</v>
      </c>
      <c r="B10" t="s">
        <v>18</v>
      </c>
      <c r="C10">
        <v>6.506</v>
      </c>
      <c r="D10" s="2">
        <f t="shared" si="0"/>
        <v>7.25071838504012</v>
      </c>
      <c r="E10" s="2"/>
    </row>
    <row r="11" spans="1:5">
      <c r="A11" t="s">
        <v>14</v>
      </c>
      <c r="B11" t="s">
        <v>19</v>
      </c>
      <c r="C11">
        <v>0.01979</v>
      </c>
      <c r="D11" s="2">
        <f t="shared" si="0"/>
        <v>0.0220552900153618</v>
      </c>
      <c r="E11" s="2"/>
    </row>
    <row r="12" spans="1:5">
      <c r="A12" t="s">
        <v>14</v>
      </c>
      <c r="B12" t="s">
        <v>15</v>
      </c>
      <c r="C12">
        <v>2.264</v>
      </c>
      <c r="D12" s="2">
        <f t="shared" si="0"/>
        <v>2.52315192495094</v>
      </c>
      <c r="E12" s="2"/>
    </row>
    <row r="13" spans="1:5">
      <c r="A13" t="s">
        <v>14</v>
      </c>
      <c r="B13" t="s">
        <v>16</v>
      </c>
      <c r="C13">
        <v>0.92</v>
      </c>
      <c r="D13" s="2">
        <f t="shared" si="0"/>
        <v>1.02530908611081</v>
      </c>
      <c r="E13" s="2"/>
    </row>
    <row r="14" spans="1:5">
      <c r="A14" t="s">
        <v>15</v>
      </c>
      <c r="B14" t="s">
        <v>11</v>
      </c>
      <c r="C14">
        <v>0.01994</v>
      </c>
      <c r="D14" s="2">
        <f t="shared" si="0"/>
        <v>0.0222224599750538</v>
      </c>
      <c r="E14" s="2"/>
    </row>
    <row r="15" spans="1:5">
      <c r="A15" t="s">
        <v>15</v>
      </c>
      <c r="B15" t="s">
        <v>19</v>
      </c>
      <c r="C15">
        <v>0.01475</v>
      </c>
      <c r="D15" s="2">
        <f t="shared" si="0"/>
        <v>0.0164383793697113</v>
      </c>
      <c r="E15" s="2"/>
    </row>
    <row r="16" spans="1:5">
      <c r="A16" t="s">
        <v>15</v>
      </c>
      <c r="B16" t="s">
        <v>14</v>
      </c>
      <c r="C16">
        <v>0.166</v>
      </c>
      <c r="D16" s="2">
        <f t="shared" si="0"/>
        <v>0.185001422059124</v>
      </c>
      <c r="E16" s="2"/>
    </row>
    <row r="17" spans="1:5">
      <c r="A17" t="s">
        <v>15</v>
      </c>
      <c r="B17" t="s">
        <v>16</v>
      </c>
      <c r="C17">
        <v>0.01643</v>
      </c>
      <c r="D17" s="2">
        <f t="shared" si="0"/>
        <v>0.0183106829182615</v>
      </c>
      <c r="E17" s="2"/>
    </row>
    <row r="18" spans="1:5">
      <c r="A18" t="s">
        <v>16</v>
      </c>
      <c r="B18" t="s">
        <v>11</v>
      </c>
      <c r="C18">
        <v>8.442</v>
      </c>
      <c r="D18" s="2">
        <f t="shared" si="0"/>
        <v>9.4083253314646</v>
      </c>
      <c r="E18" s="2"/>
    </row>
    <row r="19" spans="1:5">
      <c r="A19" t="s">
        <v>16</v>
      </c>
      <c r="B19" t="s">
        <v>19</v>
      </c>
      <c r="C19">
        <v>0.166</v>
      </c>
      <c r="D19" s="2">
        <f t="shared" si="0"/>
        <v>0.185001422059124</v>
      </c>
      <c r="E19" s="2"/>
    </row>
    <row r="20" spans="1:5">
      <c r="A20" t="s">
        <v>16</v>
      </c>
      <c r="B20" t="s">
        <v>14</v>
      </c>
      <c r="C20">
        <v>0.614</v>
      </c>
      <c r="D20" s="2">
        <f t="shared" si="0"/>
        <v>0.684282368339169</v>
      </c>
      <c r="E20" s="2"/>
    </row>
    <row r="21" spans="1:5">
      <c r="A21" t="s">
        <v>16</v>
      </c>
      <c r="B21" t="s">
        <v>15</v>
      </c>
      <c r="C21">
        <v>0.01289</v>
      </c>
      <c r="D21" s="2">
        <f t="shared" si="0"/>
        <v>0.0143654718695308</v>
      </c>
      <c r="E21" s="2"/>
    </row>
    <row r="22" spans="3:4">
      <c r="C22">
        <f>SUM(C2:C21)</f>
        <v>89.72904</v>
      </c>
      <c r="D22">
        <f t="shared" si="0"/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R11" sqref="R11"/>
    </sheetView>
  </sheetViews>
  <sheetFormatPr defaultColWidth="8.725" defaultRowHeight="13.5" outlineLevelRow="6" outlineLevelCol="2"/>
  <cols>
    <col min="3" max="3" width="12.625"/>
  </cols>
  <sheetData>
    <row r="1" spans="1:2">
      <c r="A1" t="s">
        <v>20</v>
      </c>
      <c r="B1" t="s">
        <v>10</v>
      </c>
    </row>
    <row r="2" spans="1:3">
      <c r="A2" t="s">
        <v>21</v>
      </c>
      <c r="B2" s="10">
        <v>458.134</v>
      </c>
      <c r="C2" s="2">
        <f t="shared" ref="C2:C7" si="0">B2/733.151*100</f>
        <v>62.4883550591897</v>
      </c>
    </row>
    <row r="3" spans="1:3">
      <c r="A3" t="s">
        <v>17</v>
      </c>
      <c r="B3" s="11">
        <v>60.235</v>
      </c>
      <c r="C3" s="2">
        <f t="shared" si="0"/>
        <v>8.21590640945726</v>
      </c>
    </row>
    <row r="4" spans="1:3">
      <c r="A4" t="s">
        <v>14</v>
      </c>
      <c r="B4" s="10">
        <v>105.011</v>
      </c>
      <c r="C4" s="2">
        <f t="shared" si="0"/>
        <v>14.323243097261</v>
      </c>
    </row>
    <row r="5" spans="1:3">
      <c r="A5" t="s">
        <v>15</v>
      </c>
      <c r="B5" s="10">
        <v>4.37</v>
      </c>
      <c r="C5" s="2">
        <f t="shared" si="0"/>
        <v>0.596057292426799</v>
      </c>
    </row>
    <row r="6" spans="1:3">
      <c r="A6" t="s">
        <v>16</v>
      </c>
      <c r="B6" s="10">
        <v>105.401</v>
      </c>
      <c r="C6" s="2">
        <f t="shared" si="0"/>
        <v>14.3764381416652</v>
      </c>
    </row>
    <row r="7" spans="2:3">
      <c r="B7">
        <f>SUM(B2:B6)</f>
        <v>733.151</v>
      </c>
      <c r="C7" s="2">
        <f t="shared" si="0"/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8" sqref="A18:A21"/>
    </sheetView>
  </sheetViews>
  <sheetFormatPr defaultColWidth="8.725" defaultRowHeight="13.5" outlineLevelCol="2"/>
  <cols>
    <col min="3" max="3" width="11.6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4</v>
      </c>
      <c r="C2" s="7">
        <v>0.636</v>
      </c>
    </row>
    <row r="3" spans="1:3">
      <c r="A3" t="s">
        <v>22</v>
      </c>
      <c r="B3" t="s">
        <v>23</v>
      </c>
      <c r="C3" s="7">
        <v>1.273</v>
      </c>
    </row>
    <row r="4" spans="1:3">
      <c r="A4" t="s">
        <v>22</v>
      </c>
      <c r="B4" s="8" t="s">
        <v>24</v>
      </c>
      <c r="C4" s="7">
        <v>0.378</v>
      </c>
    </row>
    <row r="5" spans="1:3">
      <c r="A5" t="s">
        <v>22</v>
      </c>
      <c r="B5" t="s">
        <v>8</v>
      </c>
      <c r="C5" s="7">
        <v>0.821</v>
      </c>
    </row>
    <row r="6" spans="1:3">
      <c r="A6" t="s">
        <v>4</v>
      </c>
      <c r="B6" t="s">
        <v>22</v>
      </c>
      <c r="C6" s="7">
        <v>1.196</v>
      </c>
    </row>
    <row r="7" spans="1:3">
      <c r="A7" t="s">
        <v>4</v>
      </c>
      <c r="B7" t="s">
        <v>23</v>
      </c>
      <c r="C7" s="7">
        <v>5.755</v>
      </c>
    </row>
    <row r="8" spans="1:3">
      <c r="A8" t="s">
        <v>4</v>
      </c>
      <c r="B8" s="8" t="s">
        <v>24</v>
      </c>
      <c r="C8" s="7">
        <v>0.23</v>
      </c>
    </row>
    <row r="9" spans="1:3">
      <c r="A9" t="s">
        <v>4</v>
      </c>
      <c r="B9" t="s">
        <v>8</v>
      </c>
      <c r="C9" s="9">
        <v>0.06836</v>
      </c>
    </row>
    <row r="10" spans="1:3">
      <c r="A10" t="s">
        <v>23</v>
      </c>
      <c r="B10" t="s">
        <v>22</v>
      </c>
      <c r="C10" s="7">
        <v>5.669</v>
      </c>
    </row>
    <row r="11" spans="1:3">
      <c r="A11" t="s">
        <v>23</v>
      </c>
      <c r="B11" t="s">
        <v>4</v>
      </c>
      <c r="C11" s="7">
        <v>5.56</v>
      </c>
    </row>
    <row r="12" spans="1:3">
      <c r="A12" t="s">
        <v>23</v>
      </c>
      <c r="B12" s="8" t="s">
        <v>24</v>
      </c>
      <c r="C12" s="7">
        <v>0.403</v>
      </c>
    </row>
    <row r="13" spans="1:3">
      <c r="A13" t="s">
        <v>23</v>
      </c>
      <c r="B13" t="s">
        <v>8</v>
      </c>
      <c r="C13" s="7">
        <v>0.309</v>
      </c>
    </row>
    <row r="14" spans="1:3">
      <c r="A14" s="8" t="s">
        <v>24</v>
      </c>
      <c r="B14" t="s">
        <v>22</v>
      </c>
      <c r="C14" s="7">
        <v>0.14</v>
      </c>
    </row>
    <row r="15" spans="1:3">
      <c r="A15" s="8" t="s">
        <v>24</v>
      </c>
      <c r="B15" t="s">
        <v>4</v>
      </c>
      <c r="C15" s="7">
        <v>0.102</v>
      </c>
    </row>
    <row r="16" spans="1:3">
      <c r="A16" s="8" t="s">
        <v>24</v>
      </c>
      <c r="B16" t="s">
        <v>23</v>
      </c>
      <c r="C16" s="7">
        <v>0.151</v>
      </c>
    </row>
    <row r="17" spans="1:3">
      <c r="A17" s="8" t="s">
        <v>24</v>
      </c>
      <c r="B17" t="s">
        <v>8</v>
      </c>
      <c r="C17" s="9">
        <v>0.0635</v>
      </c>
    </row>
    <row r="18" spans="1:3">
      <c r="A18" t="s">
        <v>8</v>
      </c>
      <c r="B18" t="s">
        <v>22</v>
      </c>
      <c r="C18" s="7">
        <v>0.157</v>
      </c>
    </row>
    <row r="19" spans="1:3">
      <c r="A19" t="s">
        <v>8</v>
      </c>
      <c r="B19" t="s">
        <v>4</v>
      </c>
      <c r="C19" s="9">
        <v>0.03367</v>
      </c>
    </row>
    <row r="20" spans="1:3">
      <c r="A20" t="s">
        <v>8</v>
      </c>
      <c r="B20" t="s">
        <v>23</v>
      </c>
      <c r="C20" s="9">
        <v>0.07369</v>
      </c>
    </row>
    <row r="21" spans="1:3">
      <c r="A21" t="s">
        <v>8</v>
      </c>
      <c r="B21" s="8" t="s">
        <v>24</v>
      </c>
      <c r="C21" s="7">
        <v>0.112</v>
      </c>
    </row>
  </sheetData>
  <autoFilter xmlns:etc="http://www.wps.cn/officeDocument/2017/etCustomData" ref="A1:C21" etc:filterBottomFollowUsedRange="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D3" sqref="D3"/>
    </sheetView>
  </sheetViews>
  <sheetFormatPr defaultColWidth="8.725" defaultRowHeight="13.5" outlineLevelCol="2"/>
  <cols>
    <col min="3" max="3" width="12.8166666666667"/>
  </cols>
  <sheetData>
    <row r="1" spans="1:3">
      <c r="A1" t="s">
        <v>25</v>
      </c>
      <c r="B1" t="s">
        <v>26</v>
      </c>
      <c r="C1" t="s">
        <v>10</v>
      </c>
    </row>
    <row r="2" spans="1:3">
      <c r="A2" t="s">
        <v>3</v>
      </c>
      <c r="B2" t="s">
        <v>4</v>
      </c>
      <c r="C2" s="6">
        <v>2.41929566653942</v>
      </c>
    </row>
    <row r="3" spans="1:3">
      <c r="A3" t="s">
        <v>3</v>
      </c>
      <c r="B3" t="s">
        <v>5</v>
      </c>
      <c r="C3" s="6">
        <v>10176.8969813671</v>
      </c>
    </row>
    <row r="4" spans="1:3">
      <c r="A4" t="s">
        <v>3</v>
      </c>
      <c r="B4" t="s">
        <v>24</v>
      </c>
      <c r="C4" s="6">
        <v>0.834862820474943</v>
      </c>
    </row>
    <row r="5" spans="1:3">
      <c r="A5" t="s">
        <v>3</v>
      </c>
      <c r="B5" t="s">
        <v>8</v>
      </c>
      <c r="C5" s="6">
        <v>3.75546878525151</v>
      </c>
    </row>
    <row r="6" spans="1:3">
      <c r="A6" t="s">
        <v>4</v>
      </c>
      <c r="B6" t="s">
        <v>5</v>
      </c>
      <c r="C6" s="6">
        <v>10176.8969813671</v>
      </c>
    </row>
    <row r="7" spans="1:3">
      <c r="A7" t="s">
        <v>4</v>
      </c>
      <c r="B7" t="s">
        <v>24</v>
      </c>
      <c r="C7" s="6">
        <v>0.444292125514901</v>
      </c>
    </row>
    <row r="8" spans="1:3">
      <c r="A8" t="s">
        <v>4</v>
      </c>
      <c r="B8" t="s">
        <v>8</v>
      </c>
      <c r="C8" s="6">
        <v>0.166954916690398</v>
      </c>
    </row>
    <row r="9" spans="1:3">
      <c r="A9" t="s">
        <v>5</v>
      </c>
      <c r="B9" t="s">
        <v>24</v>
      </c>
      <c r="C9">
        <v>0.887082151627384</v>
      </c>
    </row>
    <row r="10" spans="1:3">
      <c r="A10" t="s">
        <v>5</v>
      </c>
      <c r="B10" t="s">
        <v>8</v>
      </c>
      <c r="C10" s="6">
        <v>0.501897728361454</v>
      </c>
    </row>
    <row r="11" spans="1:3">
      <c r="A11" t="s">
        <v>24</v>
      </c>
      <c r="B11" t="s">
        <v>8</v>
      </c>
      <c r="C11" s="6">
        <v>0.300339932474157</v>
      </c>
    </row>
    <row r="12" spans="1:3">
      <c r="A12" t="s">
        <v>8</v>
      </c>
      <c r="B12" t="s">
        <v>24</v>
      </c>
      <c r="C12" s="6">
        <v>2.41929566653942</v>
      </c>
    </row>
    <row r="13" spans="1:3">
      <c r="A13" t="s">
        <v>8</v>
      </c>
      <c r="B13" t="s">
        <v>5</v>
      </c>
      <c r="C13" s="6">
        <v>10176.8969813671</v>
      </c>
    </row>
    <row r="14" spans="1:3">
      <c r="A14" t="s">
        <v>8</v>
      </c>
      <c r="B14" t="s">
        <v>4</v>
      </c>
      <c r="C14" s="6">
        <v>0.834862820474943</v>
      </c>
    </row>
    <row r="15" spans="1:3">
      <c r="A15" t="s">
        <v>8</v>
      </c>
      <c r="B15" t="s">
        <v>3</v>
      </c>
      <c r="C15" s="6">
        <v>3.75546878525151</v>
      </c>
    </row>
    <row r="16" spans="1:3">
      <c r="A16" t="s">
        <v>24</v>
      </c>
      <c r="B16" t="s">
        <v>5</v>
      </c>
      <c r="C16" s="6">
        <v>10176.8969813671</v>
      </c>
    </row>
    <row r="17" spans="1:3">
      <c r="A17" t="s">
        <v>24</v>
      </c>
      <c r="B17" t="s">
        <v>4</v>
      </c>
      <c r="C17">
        <v>0.444292125514901</v>
      </c>
    </row>
    <row r="18" spans="1:3">
      <c r="A18" t="s">
        <v>24</v>
      </c>
      <c r="B18" t="s">
        <v>3</v>
      </c>
      <c r="C18" s="6">
        <v>0.166954916690398</v>
      </c>
    </row>
    <row r="19" spans="1:3">
      <c r="A19" t="s">
        <v>5</v>
      </c>
      <c r="B19" t="s">
        <v>4</v>
      </c>
      <c r="C19">
        <v>0.887082151627384</v>
      </c>
    </row>
    <row r="20" spans="1:3">
      <c r="A20" t="s">
        <v>5</v>
      </c>
      <c r="B20" t="s">
        <v>3</v>
      </c>
      <c r="C20">
        <v>0.501897728361454</v>
      </c>
    </row>
    <row r="21" spans="1:3">
      <c r="A21" t="s">
        <v>4</v>
      </c>
      <c r="B21" t="s">
        <v>3</v>
      </c>
      <c r="C21" s="6">
        <v>0.300339932474157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$1:C$1048576"/>
    </sheetView>
  </sheetViews>
  <sheetFormatPr defaultColWidth="8.725" defaultRowHeight="13.5" outlineLevelCol="3"/>
  <cols>
    <col min="3" max="4" width="12.8166666666667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3</v>
      </c>
      <c r="B2" t="s">
        <v>4</v>
      </c>
      <c r="C2" s="6">
        <v>2.41929566653942</v>
      </c>
      <c r="D2" s="6">
        <v>0.681479835573825</v>
      </c>
    </row>
    <row r="3" spans="1:4">
      <c r="A3" t="s">
        <v>3</v>
      </c>
      <c r="B3" t="s">
        <v>5</v>
      </c>
      <c r="C3" s="6">
        <v>10176.8969813671</v>
      </c>
      <c r="D3" s="6">
        <v>0.999888901233196</v>
      </c>
    </row>
    <row r="4" spans="1:4">
      <c r="A4" t="s">
        <v>3</v>
      </c>
      <c r="B4" t="s">
        <v>24</v>
      </c>
      <c r="C4" s="6">
        <v>0.834862820474943</v>
      </c>
      <c r="D4" s="6">
        <v>0.424730585490501</v>
      </c>
    </row>
    <row r="5" spans="1:4">
      <c r="A5" t="s">
        <v>3</v>
      </c>
      <c r="B5" t="s">
        <v>8</v>
      </c>
      <c r="C5" s="6">
        <v>3.75546878525151</v>
      </c>
      <c r="D5" s="6">
        <v>0.768581268747916</v>
      </c>
    </row>
    <row r="6" spans="1:4">
      <c r="A6" t="s">
        <v>4</v>
      </c>
      <c r="B6" t="s">
        <v>5</v>
      </c>
      <c r="C6" s="6">
        <v>10176.8969813671</v>
      </c>
      <c r="D6">
        <v>1</v>
      </c>
    </row>
    <row r="7" spans="1:4">
      <c r="A7" t="s">
        <v>4</v>
      </c>
      <c r="B7" t="s">
        <v>24</v>
      </c>
      <c r="C7" s="6">
        <v>0.444292125514901</v>
      </c>
      <c r="D7" s="6">
        <v>0.282079768914565</v>
      </c>
    </row>
    <row r="8" spans="1:4">
      <c r="A8" t="s">
        <v>4</v>
      </c>
      <c r="B8" t="s">
        <v>8</v>
      </c>
      <c r="C8" s="6">
        <v>0.166954916690398</v>
      </c>
      <c r="D8" s="6">
        <v>0.128652371958671</v>
      </c>
    </row>
    <row r="9" spans="1:4">
      <c r="A9" t="s">
        <v>5</v>
      </c>
      <c r="B9" t="s">
        <v>24</v>
      </c>
      <c r="C9">
        <v>0.887082151627384</v>
      </c>
      <c r="D9" s="6">
        <v>0.439617820242195</v>
      </c>
    </row>
    <row r="10" spans="1:4">
      <c r="A10" t="s">
        <v>5</v>
      </c>
      <c r="B10" t="s">
        <v>8</v>
      </c>
      <c r="C10" s="6">
        <v>0.501897728361454</v>
      </c>
      <c r="D10" s="6">
        <v>0.307410287745806</v>
      </c>
    </row>
    <row r="11" spans="1:4">
      <c r="A11" t="s">
        <v>24</v>
      </c>
      <c r="B11" t="s">
        <v>8</v>
      </c>
      <c r="C11" s="6">
        <v>0.300339932474157</v>
      </c>
      <c r="D11" s="6">
        <v>0.209865570492167</v>
      </c>
    </row>
    <row r="12" spans="1:4">
      <c r="A12" t="s">
        <v>8</v>
      </c>
      <c r="B12" t="s">
        <v>24</v>
      </c>
      <c r="C12" s="6">
        <v>2.41929566653942</v>
      </c>
      <c r="D12" s="6">
        <v>0.681479835573825</v>
      </c>
    </row>
    <row r="13" spans="1:4">
      <c r="A13" t="s">
        <v>8</v>
      </c>
      <c r="B13" t="s">
        <v>5</v>
      </c>
      <c r="C13" s="6">
        <v>10176.8969813671</v>
      </c>
      <c r="D13" s="6">
        <v>0.999888901233196</v>
      </c>
    </row>
    <row r="14" spans="1:4">
      <c r="A14" t="s">
        <v>8</v>
      </c>
      <c r="B14" t="s">
        <v>4</v>
      </c>
      <c r="C14" s="6">
        <v>0.834862820474943</v>
      </c>
      <c r="D14" s="6">
        <v>0.424730585490501</v>
      </c>
    </row>
    <row r="15" spans="1:4">
      <c r="A15" t="s">
        <v>8</v>
      </c>
      <c r="B15" t="s">
        <v>3</v>
      </c>
      <c r="C15" s="6">
        <v>3.75546878525151</v>
      </c>
      <c r="D15" s="6">
        <v>0.768581268747916</v>
      </c>
    </row>
    <row r="16" spans="1:4">
      <c r="A16" t="s">
        <v>24</v>
      </c>
      <c r="B16" t="s">
        <v>5</v>
      </c>
      <c r="C16" s="6">
        <v>10176.8969813671</v>
      </c>
      <c r="D16">
        <v>1</v>
      </c>
    </row>
    <row r="17" spans="1:4">
      <c r="A17" t="s">
        <v>24</v>
      </c>
      <c r="B17" t="s">
        <v>4</v>
      </c>
      <c r="C17">
        <v>0.444292125514901</v>
      </c>
      <c r="D17" s="6">
        <v>0.282079768914565</v>
      </c>
    </row>
    <row r="18" spans="1:4">
      <c r="A18" t="s">
        <v>24</v>
      </c>
      <c r="B18" t="s">
        <v>3</v>
      </c>
      <c r="C18" s="6">
        <v>0.166954916690398</v>
      </c>
      <c r="D18" s="6">
        <v>0.128652371958671</v>
      </c>
    </row>
    <row r="19" spans="1:4">
      <c r="A19" t="s">
        <v>5</v>
      </c>
      <c r="B19" t="s">
        <v>4</v>
      </c>
      <c r="C19">
        <v>0.887082151627384</v>
      </c>
      <c r="D19" s="6">
        <v>0.439617820242195</v>
      </c>
    </row>
    <row r="20" spans="1:4">
      <c r="A20" t="s">
        <v>5</v>
      </c>
      <c r="B20" t="s">
        <v>3</v>
      </c>
      <c r="C20">
        <v>0.501897728361454</v>
      </c>
      <c r="D20" s="6">
        <v>0.307410287745806</v>
      </c>
    </row>
    <row r="21" spans="1:4">
      <c r="A21" t="s">
        <v>4</v>
      </c>
      <c r="B21" t="s">
        <v>3</v>
      </c>
      <c r="C21" s="6">
        <v>0.300339932474157</v>
      </c>
      <c r="D21" s="6">
        <v>0.209865570492167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7" sqref="A7:B7"/>
    </sheetView>
  </sheetViews>
  <sheetFormatPr defaultColWidth="9" defaultRowHeight="13.5" outlineLevelCol="3"/>
  <cols>
    <col min="1" max="2" width="12.625" customWidth="1"/>
    <col min="3" max="3" width="11.5"/>
    <col min="4" max="4" width="12.625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17</v>
      </c>
      <c r="B2" t="s">
        <v>29</v>
      </c>
      <c r="C2" s="1">
        <v>4.528</v>
      </c>
      <c r="D2" s="2">
        <f>C2/117.972389*100</f>
        <v>3.83818623864606</v>
      </c>
    </row>
    <row r="3" spans="1:4">
      <c r="A3" t="s">
        <v>17</v>
      </c>
      <c r="B3" t="s">
        <v>30</v>
      </c>
      <c r="C3" s="3">
        <v>0.002083</v>
      </c>
      <c r="D3" s="2">
        <f t="shared" ref="D3:D22" si="0">C3/117.972389*100</f>
        <v>0.00176566738849376</v>
      </c>
    </row>
    <row r="4" spans="1:4">
      <c r="A4" t="s">
        <v>17</v>
      </c>
      <c r="B4" t="s">
        <v>31</v>
      </c>
      <c r="C4" s="1">
        <v>1.069</v>
      </c>
      <c r="D4" s="2">
        <f t="shared" si="0"/>
        <v>0.906144233461272</v>
      </c>
    </row>
    <row r="5" spans="1:4">
      <c r="A5" t="s">
        <v>17</v>
      </c>
      <c r="B5" t="s">
        <v>32</v>
      </c>
      <c r="C5" s="4">
        <v>0.164</v>
      </c>
      <c r="D5" s="2">
        <f t="shared" si="0"/>
        <v>0.139015579314919</v>
      </c>
    </row>
    <row r="6" spans="1:4">
      <c r="A6" t="s">
        <v>29</v>
      </c>
      <c r="B6" t="s">
        <v>17</v>
      </c>
      <c r="C6" s="1">
        <v>17.213</v>
      </c>
      <c r="D6" s="2">
        <f t="shared" si="0"/>
        <v>14.5907022362665</v>
      </c>
    </row>
    <row r="7" spans="1:4">
      <c r="A7" t="s">
        <v>29</v>
      </c>
      <c r="B7" t="s">
        <v>30</v>
      </c>
      <c r="C7" s="1">
        <v>2.264</v>
      </c>
      <c r="D7" s="2">
        <f t="shared" si="0"/>
        <v>1.91909311932303</v>
      </c>
    </row>
    <row r="8" spans="1:4">
      <c r="A8" t="s">
        <v>29</v>
      </c>
      <c r="B8" t="s">
        <v>31</v>
      </c>
      <c r="C8" s="1">
        <v>4.98</v>
      </c>
      <c r="D8" s="2">
        <f t="shared" si="0"/>
        <v>4.22132673773352</v>
      </c>
    </row>
    <row r="9" spans="1:4">
      <c r="A9" t="s">
        <v>29</v>
      </c>
      <c r="B9" t="s">
        <v>32</v>
      </c>
      <c r="C9" s="1">
        <v>31.651</v>
      </c>
      <c r="D9" s="2">
        <f t="shared" si="0"/>
        <v>26.829159151808</v>
      </c>
    </row>
    <row r="10" spans="1:4">
      <c r="A10" t="s">
        <v>30</v>
      </c>
      <c r="B10" t="s">
        <v>17</v>
      </c>
      <c r="C10" s="3">
        <v>0.001889</v>
      </c>
      <c r="D10" s="2">
        <f t="shared" si="0"/>
        <v>0.00160122213003587</v>
      </c>
    </row>
    <row r="11" spans="1:4">
      <c r="A11" t="s">
        <v>30</v>
      </c>
      <c r="B11" t="s">
        <v>29</v>
      </c>
      <c r="C11" s="1">
        <v>0.131</v>
      </c>
      <c r="D11" s="2">
        <f t="shared" si="0"/>
        <v>0.111042932257649</v>
      </c>
    </row>
    <row r="12" spans="1:4">
      <c r="A12" t="s">
        <v>30</v>
      </c>
      <c r="B12" t="s">
        <v>31</v>
      </c>
      <c r="C12" s="3">
        <v>0.003</v>
      </c>
      <c r="D12" s="2">
        <f t="shared" si="0"/>
        <v>0.0025429679142973</v>
      </c>
    </row>
    <row r="13" spans="1:4">
      <c r="A13" t="s">
        <v>30</v>
      </c>
      <c r="B13" t="s">
        <v>32</v>
      </c>
      <c r="C13" s="3">
        <v>0.001361</v>
      </c>
      <c r="D13" s="2">
        <f t="shared" si="0"/>
        <v>0.00115365977711954</v>
      </c>
    </row>
    <row r="14" spans="1:4">
      <c r="A14" t="s">
        <v>31</v>
      </c>
      <c r="B14" t="s">
        <v>17</v>
      </c>
      <c r="C14" s="1">
        <v>0.642</v>
      </c>
      <c r="D14" s="2">
        <f t="shared" si="0"/>
        <v>0.544195133659623</v>
      </c>
    </row>
    <row r="15" spans="1:4">
      <c r="A15" t="s">
        <v>31</v>
      </c>
      <c r="B15" t="s">
        <v>29</v>
      </c>
      <c r="C15" s="5">
        <v>0.94</v>
      </c>
      <c r="D15" s="2">
        <f t="shared" si="0"/>
        <v>0.796796613146488</v>
      </c>
    </row>
    <row r="16" spans="1:4">
      <c r="A16" t="s">
        <v>31</v>
      </c>
      <c r="B16" t="s">
        <v>30</v>
      </c>
      <c r="C16" s="3">
        <v>0.001639</v>
      </c>
      <c r="D16" s="2">
        <f t="shared" si="0"/>
        <v>0.00138930813717776</v>
      </c>
    </row>
    <row r="17" spans="1:4">
      <c r="A17" t="s">
        <v>31</v>
      </c>
      <c r="B17" t="s">
        <v>32</v>
      </c>
      <c r="C17" s="1">
        <v>3.895</v>
      </c>
      <c r="D17" s="2">
        <f t="shared" si="0"/>
        <v>3.30162000872933</v>
      </c>
    </row>
    <row r="18" spans="1:4">
      <c r="A18" t="s">
        <v>32</v>
      </c>
      <c r="B18" t="s">
        <v>17</v>
      </c>
      <c r="C18" s="1">
        <v>0.431</v>
      </c>
      <c r="D18" s="2">
        <f t="shared" si="0"/>
        <v>0.365339723687379</v>
      </c>
    </row>
    <row r="19" spans="1:4">
      <c r="A19" t="s">
        <v>32</v>
      </c>
      <c r="B19" t="s">
        <v>29</v>
      </c>
      <c r="C19" s="1">
        <v>40.358</v>
      </c>
      <c r="D19" s="2">
        <f t="shared" si="0"/>
        <v>34.2096996950702</v>
      </c>
    </row>
    <row r="20" spans="1:4">
      <c r="A20" t="s">
        <v>32</v>
      </c>
      <c r="B20" t="s">
        <v>30</v>
      </c>
      <c r="C20" s="3">
        <v>0.001417</v>
      </c>
      <c r="D20" s="2">
        <f t="shared" si="0"/>
        <v>0.00120112851151976</v>
      </c>
    </row>
    <row r="21" spans="1:4">
      <c r="A21" t="s">
        <v>32</v>
      </c>
      <c r="B21" t="s">
        <v>31</v>
      </c>
      <c r="C21" s="1">
        <v>9.695</v>
      </c>
      <c r="D21" s="2">
        <f t="shared" si="0"/>
        <v>8.21802464303745</v>
      </c>
    </row>
    <row r="22" spans="3:4">
      <c r="C22">
        <f>SUM(C2:C21)</f>
        <v>117.972389</v>
      </c>
      <c r="D22">
        <f t="shared" si="0"/>
        <v>100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:B5"/>
    </sheetView>
  </sheetViews>
  <sheetFormatPr defaultColWidth="9" defaultRowHeight="13.5" outlineLevelRow="5" outlineLevelCol="2"/>
  <cols>
    <col min="1" max="1" width="15.5" customWidth="1"/>
    <col min="3" max="3" width="12.625"/>
  </cols>
  <sheetData>
    <row r="1" spans="1:3">
      <c r="A1" t="s">
        <v>19</v>
      </c>
      <c r="B1" s="1">
        <v>43.946</v>
      </c>
      <c r="C1" s="2">
        <f>B1/604.325*100</f>
        <v>7.27191494642783</v>
      </c>
    </row>
    <row r="2" spans="1:3">
      <c r="A2" t="s">
        <v>29</v>
      </c>
      <c r="B2" s="1">
        <v>227.976</v>
      </c>
      <c r="C2" s="2">
        <f>B2/604.325*100</f>
        <v>37.7240723120837</v>
      </c>
    </row>
    <row r="3" spans="1:3">
      <c r="A3" t="s">
        <v>30</v>
      </c>
      <c r="B3" s="1">
        <v>3.425</v>
      </c>
      <c r="C3" s="2">
        <f>B3/604.325*100</f>
        <v>0.566748024655607</v>
      </c>
    </row>
    <row r="4" spans="1:3">
      <c r="A4" t="s">
        <v>31</v>
      </c>
      <c r="B4" s="1">
        <v>41.407</v>
      </c>
      <c r="C4" s="2">
        <f>B4/604.325*100</f>
        <v>6.85177677574153</v>
      </c>
    </row>
    <row r="5" spans="1:3">
      <c r="A5" t="s">
        <v>33</v>
      </c>
      <c r="B5" s="1">
        <v>287.571</v>
      </c>
      <c r="C5" s="2">
        <f>B5/604.325*100</f>
        <v>47.5854879410913</v>
      </c>
    </row>
    <row r="6" spans="2:3">
      <c r="B6">
        <f>SUM(B1:B5)</f>
        <v>604.325</v>
      </c>
      <c r="C6" s="2">
        <f>B6/604.325*100</f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地理跳跃</vt:lpstr>
      <vt:lpstr>地理reward</vt:lpstr>
      <vt:lpstr>宿主跳跃</vt:lpstr>
      <vt:lpstr>宿主reward</vt:lpstr>
      <vt:lpstr>Sheet1</vt:lpstr>
      <vt:lpstr>贝叶斯因子</vt:lpstr>
      <vt:lpstr>贝叶斯因子2</vt:lpstr>
      <vt:lpstr>宿主wild_domestic跳跃</vt:lpstr>
      <vt:lpstr>宿主wild_domestic_reward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恩典</cp:lastModifiedBy>
  <dcterms:created xsi:type="dcterms:W3CDTF">2025-01-23T07:03:00Z</dcterms:created>
  <dcterms:modified xsi:type="dcterms:W3CDTF">2025-03-04T06:18:49Z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18D25F96DAA74A9C91D432286FD8909B_11</vt:lpwstr>
  </property>
  <property fmtid="{D5CDD505-2E9C-101B-9397-08002B2CF9AE}" pid="3" name="KSOProductBuildVer">
    <vt:lpwstr>2052-12.1.0.20305</vt:lpwstr>
  </property>
</Properties>
</file>