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097d3b48c65b235/Desktop/"/>
    </mc:Choice>
  </mc:AlternateContent>
  <xr:revisionPtr revIDLastSave="17" documentId="8_{C420B94A-0C1E-4341-BCEE-863A274AB060}" xr6:coauthVersionLast="47" xr6:coauthVersionMax="47" xr10:uidLastSave="{2245A1A9-DCA4-4637-BA50-3E1EF183546D}"/>
  <bookViews>
    <workbookView xWindow="-108" yWindow="-108" windowWidth="23256" windowHeight="12456" activeTab="1" xr2:uid="{898BC839-F2CA-4348-948C-D75AD4BD2CFC}"/>
  </bookViews>
  <sheets>
    <sheet name="Pivot_Tables" sheetId="2" r:id="rId1"/>
    <sheet name="Dashboard" sheetId="3" r:id="rId2"/>
    <sheet name="Data" sheetId="1" r:id="rId3"/>
  </sheets>
  <definedNames>
    <definedName name="_xlchart.v5.0" hidden="1">Pivot_Tables!$Q$10:$Q$26</definedName>
    <definedName name="_xlchart.v5.1" hidden="1">Pivot_Tables!$Q$9</definedName>
    <definedName name="_xlchart.v5.2" hidden="1">Pivot_Tables!$R$10:$R$26</definedName>
    <definedName name="_xlchart.v5.3" hidden="1">Pivot_Tables!$R$9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4" i="2"/>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U2709" i="1"/>
  <c r="V2709" i="1"/>
  <c r="W2709" i="1"/>
  <c r="X2709" i="1"/>
  <c r="U2710" i="1"/>
  <c r="V2710" i="1"/>
  <c r="W2710" i="1"/>
  <c r="X2710" i="1"/>
  <c r="R2710" i="1"/>
  <c r="Q2710" i="1"/>
  <c r="R2709" i="1"/>
  <c r="Q2709" i="1"/>
  <c r="R2708" i="1"/>
  <c r="Q2708" i="1"/>
  <c r="R2707" i="1"/>
  <c r="Q2707" i="1"/>
  <c r="R2706" i="1"/>
  <c r="Q2706" i="1"/>
  <c r="S2706" i="1" s="1"/>
  <c r="T2706" i="1" s="1"/>
  <c r="R2705" i="1"/>
  <c r="Q2705" i="1"/>
  <c r="R2704" i="1"/>
  <c r="Q2704" i="1"/>
  <c r="R2703" i="1"/>
  <c r="Q2703" i="1"/>
  <c r="R2702" i="1"/>
  <c r="Q2702" i="1"/>
  <c r="R2701" i="1"/>
  <c r="Q2701" i="1"/>
  <c r="R2700" i="1"/>
  <c r="Q2700" i="1"/>
  <c r="S2700" i="1" s="1"/>
  <c r="T2700" i="1" s="1"/>
  <c r="R2699" i="1"/>
  <c r="Q2699" i="1"/>
  <c r="R2698" i="1"/>
  <c r="Q2698" i="1"/>
  <c r="R2697" i="1"/>
  <c r="Q2697" i="1"/>
  <c r="R2696" i="1"/>
  <c r="Q2696" i="1"/>
  <c r="R2695" i="1"/>
  <c r="Q2695" i="1"/>
  <c r="R2694" i="1"/>
  <c r="Q2694" i="1"/>
  <c r="S2694" i="1" s="1"/>
  <c r="T2694" i="1" s="1"/>
  <c r="R2693" i="1"/>
  <c r="Q2693" i="1"/>
  <c r="R2692" i="1"/>
  <c r="Q2692" i="1"/>
  <c r="R2691" i="1"/>
  <c r="Q2691" i="1"/>
  <c r="R2690" i="1"/>
  <c r="Q2690" i="1"/>
  <c r="R2689" i="1"/>
  <c r="Q2689" i="1"/>
  <c r="R2688" i="1"/>
  <c r="Q2688" i="1"/>
  <c r="S2688" i="1" s="1"/>
  <c r="T2688" i="1" s="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S2670" i="1" s="1"/>
  <c r="T2670" i="1" s="1"/>
  <c r="R2669" i="1"/>
  <c r="Q2669" i="1"/>
  <c r="R2668" i="1"/>
  <c r="Q2668" i="1"/>
  <c r="R2667" i="1"/>
  <c r="Q2667" i="1"/>
  <c r="R2666" i="1"/>
  <c r="Q2666" i="1"/>
  <c r="R2665" i="1"/>
  <c r="Q2665" i="1"/>
  <c r="R2664" i="1"/>
  <c r="Q2664" i="1"/>
  <c r="S2664" i="1" s="1"/>
  <c r="T2664" i="1" s="1"/>
  <c r="R2663" i="1"/>
  <c r="Q2663" i="1"/>
  <c r="R2662" i="1"/>
  <c r="Q2662" i="1"/>
  <c r="R2661" i="1"/>
  <c r="Q2661" i="1"/>
  <c r="R2660" i="1"/>
  <c r="Q2660" i="1"/>
  <c r="R2659" i="1"/>
  <c r="Q2659" i="1"/>
  <c r="R2658" i="1"/>
  <c r="Q2658" i="1"/>
  <c r="S2658" i="1" s="1"/>
  <c r="T2658" i="1" s="1"/>
  <c r="R2657" i="1"/>
  <c r="Q2657" i="1"/>
  <c r="R2656" i="1"/>
  <c r="Q2656" i="1"/>
  <c r="R2655" i="1"/>
  <c r="Q2655" i="1"/>
  <c r="R2654" i="1"/>
  <c r="Q2654" i="1"/>
  <c r="R2653" i="1"/>
  <c r="Q2653" i="1"/>
  <c r="R2652" i="1"/>
  <c r="Q2652" i="1"/>
  <c r="S2652" i="1" s="1"/>
  <c r="T2652" i="1" s="1"/>
  <c r="R2651" i="1"/>
  <c r="Q2651" i="1"/>
  <c r="R2650" i="1"/>
  <c r="Q2650" i="1"/>
  <c r="R2649" i="1"/>
  <c r="Q2649" i="1"/>
  <c r="R2648" i="1"/>
  <c r="Q2648" i="1"/>
  <c r="R2647" i="1"/>
  <c r="Q2647" i="1"/>
  <c r="R2646" i="1"/>
  <c r="Q2646" i="1"/>
  <c r="S2646" i="1" s="1"/>
  <c r="T2646" i="1" s="1"/>
  <c r="R2645" i="1"/>
  <c r="Q2645" i="1"/>
  <c r="R2644" i="1"/>
  <c r="Q2644" i="1"/>
  <c r="R2643" i="1"/>
  <c r="Q2643" i="1"/>
  <c r="R2642" i="1"/>
  <c r="Q2642" i="1"/>
  <c r="R2641" i="1"/>
  <c r="Q2641" i="1"/>
  <c r="R2640" i="1"/>
  <c r="Q2640" i="1"/>
  <c r="S2640" i="1" s="1"/>
  <c r="T2640" i="1" s="1"/>
  <c r="R2639" i="1"/>
  <c r="Q2639" i="1"/>
  <c r="R2638" i="1"/>
  <c r="Q2638" i="1"/>
  <c r="R2637" i="1"/>
  <c r="Q2637" i="1"/>
  <c r="R2636" i="1"/>
  <c r="Q2636" i="1"/>
  <c r="R2635" i="1"/>
  <c r="Q2635" i="1"/>
  <c r="R2634" i="1"/>
  <c r="Q2634" i="1"/>
  <c r="S2634" i="1" s="1"/>
  <c r="T2634" i="1" s="1"/>
  <c r="R2633" i="1"/>
  <c r="Q2633" i="1"/>
  <c r="R2632" i="1"/>
  <c r="Q2632" i="1"/>
  <c r="R2631" i="1"/>
  <c r="Q2631" i="1"/>
  <c r="R2630" i="1"/>
  <c r="Q2630" i="1"/>
  <c r="R2629" i="1"/>
  <c r="Q2629" i="1"/>
  <c r="R2628" i="1"/>
  <c r="Q2628" i="1"/>
  <c r="S2628" i="1" s="1"/>
  <c r="T2628" i="1" s="1"/>
  <c r="R2627" i="1"/>
  <c r="Q2627" i="1"/>
  <c r="R2626" i="1"/>
  <c r="Q2626" i="1"/>
  <c r="R2625" i="1"/>
  <c r="Q2625" i="1"/>
  <c r="R2624" i="1"/>
  <c r="Q2624" i="1"/>
  <c r="R2623" i="1"/>
  <c r="Q2623" i="1"/>
  <c r="R2622" i="1"/>
  <c r="Q2622" i="1"/>
  <c r="S2622" i="1" s="1"/>
  <c r="T2622" i="1" s="1"/>
  <c r="R2621" i="1"/>
  <c r="Q2621" i="1"/>
  <c r="R2620" i="1"/>
  <c r="Q2620" i="1"/>
  <c r="R2619" i="1"/>
  <c r="Q2619" i="1"/>
  <c r="R2618" i="1"/>
  <c r="Q2618" i="1"/>
  <c r="R2617" i="1"/>
  <c r="Q2617" i="1"/>
  <c r="R2616" i="1"/>
  <c r="Q2616" i="1"/>
  <c r="R2615" i="1"/>
  <c r="Q2615" i="1"/>
  <c r="R2614" i="1"/>
  <c r="Q2614" i="1"/>
  <c r="R2613" i="1"/>
  <c r="Q2613" i="1"/>
  <c r="R2612" i="1"/>
  <c r="Q2612" i="1"/>
  <c r="R2611" i="1"/>
  <c r="Q2611" i="1"/>
  <c r="R2610" i="1"/>
  <c r="Q2610" i="1"/>
  <c r="S2610" i="1" s="1"/>
  <c r="T2610" i="1" s="1"/>
  <c r="R2609" i="1"/>
  <c r="Q2609" i="1"/>
  <c r="R2608" i="1"/>
  <c r="Q2608" i="1"/>
  <c r="R2607" i="1"/>
  <c r="Q2607" i="1"/>
  <c r="R2606" i="1"/>
  <c r="Q2606" i="1"/>
  <c r="R2605" i="1"/>
  <c r="Q2605" i="1"/>
  <c r="R2604" i="1"/>
  <c r="Q2604" i="1"/>
  <c r="S2604" i="1" s="1"/>
  <c r="T2604" i="1" s="1"/>
  <c r="R2603" i="1"/>
  <c r="Q2603" i="1"/>
  <c r="R2602" i="1"/>
  <c r="Q2602" i="1"/>
  <c r="R2601" i="1"/>
  <c r="Q2601" i="1"/>
  <c r="R2600" i="1"/>
  <c r="Q2600" i="1"/>
  <c r="R2599" i="1"/>
  <c r="Q2599" i="1"/>
  <c r="R2598" i="1"/>
  <c r="Q2598" i="1"/>
  <c r="S2598" i="1" s="1"/>
  <c r="T2598" i="1" s="1"/>
  <c r="R2597" i="1"/>
  <c r="Q2597" i="1"/>
  <c r="R2596" i="1"/>
  <c r="Q2596" i="1"/>
  <c r="R2595" i="1"/>
  <c r="Q2595" i="1"/>
  <c r="R2594" i="1"/>
  <c r="Q2594" i="1"/>
  <c r="R2593" i="1"/>
  <c r="Q2593" i="1"/>
  <c r="R2592" i="1"/>
  <c r="Q2592" i="1"/>
  <c r="S2592" i="1" s="1"/>
  <c r="T2592" i="1" s="1"/>
  <c r="R2591" i="1"/>
  <c r="Q2591" i="1"/>
  <c r="R2590" i="1"/>
  <c r="Q2590" i="1"/>
  <c r="R2589" i="1"/>
  <c r="Q2589" i="1"/>
  <c r="R2588" i="1"/>
  <c r="Q2588" i="1"/>
  <c r="R2587" i="1"/>
  <c r="Q2587" i="1"/>
  <c r="R2586" i="1"/>
  <c r="Q2586" i="1"/>
  <c r="S2586" i="1" s="1"/>
  <c r="T2586" i="1" s="1"/>
  <c r="R2585" i="1"/>
  <c r="Q2585" i="1"/>
  <c r="R2584" i="1"/>
  <c r="Q2584" i="1"/>
  <c r="R2583" i="1"/>
  <c r="Q2583" i="1"/>
  <c r="R2582" i="1"/>
  <c r="Q2582" i="1"/>
  <c r="R2581" i="1"/>
  <c r="Q2581" i="1"/>
  <c r="R2580" i="1"/>
  <c r="Q2580" i="1"/>
  <c r="S2580" i="1" s="1"/>
  <c r="T2580" i="1" s="1"/>
  <c r="R2579" i="1"/>
  <c r="Q2579" i="1"/>
  <c r="R2578" i="1"/>
  <c r="Q2578" i="1"/>
  <c r="R2577" i="1"/>
  <c r="Q2577" i="1"/>
  <c r="R2576" i="1"/>
  <c r="Q2576" i="1"/>
  <c r="R2575" i="1"/>
  <c r="Q2575" i="1"/>
  <c r="R2574" i="1"/>
  <c r="Q2574" i="1"/>
  <c r="R2573" i="1"/>
  <c r="Q2573" i="1"/>
  <c r="R2572" i="1"/>
  <c r="Q2572" i="1"/>
  <c r="R2571" i="1"/>
  <c r="Q2571" i="1"/>
  <c r="R2570" i="1"/>
  <c r="Q2570" i="1"/>
  <c r="R2569" i="1"/>
  <c r="Q2569" i="1"/>
  <c r="R2568" i="1"/>
  <c r="Q2568" i="1"/>
  <c r="S2568" i="1" s="1"/>
  <c r="T2568" i="1" s="1"/>
  <c r="R2567" i="1"/>
  <c r="Q2567" i="1"/>
  <c r="R2566" i="1"/>
  <c r="Q2566" i="1"/>
  <c r="R2565" i="1"/>
  <c r="Q2565" i="1"/>
  <c r="R2564" i="1"/>
  <c r="Q2564" i="1"/>
  <c r="R2563" i="1"/>
  <c r="Q2563" i="1"/>
  <c r="R2562" i="1"/>
  <c r="Q2562" i="1"/>
  <c r="S2562" i="1" s="1"/>
  <c r="T2562" i="1" s="1"/>
  <c r="R2561" i="1"/>
  <c r="Q2561" i="1"/>
  <c r="R2560" i="1"/>
  <c r="Q2560" i="1"/>
  <c r="R2559" i="1"/>
  <c r="Q2559" i="1"/>
  <c r="R2558" i="1"/>
  <c r="Q2558" i="1"/>
  <c r="R2557" i="1"/>
  <c r="Q2557" i="1"/>
  <c r="R2556" i="1"/>
  <c r="Q2556" i="1"/>
  <c r="S2556" i="1" s="1"/>
  <c r="T2556" i="1" s="1"/>
  <c r="R2555" i="1"/>
  <c r="Q2555" i="1"/>
  <c r="R2554" i="1"/>
  <c r="Q2554" i="1"/>
  <c r="R2553" i="1"/>
  <c r="Q2553" i="1"/>
  <c r="R2552" i="1"/>
  <c r="Q2552" i="1"/>
  <c r="R2551" i="1"/>
  <c r="Q2551" i="1"/>
  <c r="R2550" i="1"/>
  <c r="Q2550" i="1"/>
  <c r="R2549" i="1"/>
  <c r="Q2549" i="1"/>
  <c r="R2548" i="1"/>
  <c r="Q2548" i="1"/>
  <c r="R2547" i="1"/>
  <c r="Q2547" i="1"/>
  <c r="R2546" i="1"/>
  <c r="Q2546" i="1"/>
  <c r="R2545" i="1"/>
  <c r="Q2545" i="1"/>
  <c r="R2544" i="1"/>
  <c r="Q2544" i="1"/>
  <c r="S2544" i="1" s="1"/>
  <c r="T2544" i="1" s="1"/>
  <c r="R2543" i="1"/>
  <c r="Q2543" i="1"/>
  <c r="R2542" i="1"/>
  <c r="Q2542" i="1"/>
  <c r="R2541" i="1"/>
  <c r="Q2541" i="1"/>
  <c r="R2540" i="1"/>
  <c r="Q2540" i="1"/>
  <c r="R2539" i="1"/>
  <c r="Q2539" i="1"/>
  <c r="R2538" i="1"/>
  <c r="Q2538" i="1"/>
  <c r="S2538" i="1" s="1"/>
  <c r="T2538" i="1" s="1"/>
  <c r="R2537" i="1"/>
  <c r="Q2537" i="1"/>
  <c r="R2536" i="1"/>
  <c r="Q2536" i="1"/>
  <c r="R2535" i="1"/>
  <c r="Q2535" i="1"/>
  <c r="R2534" i="1"/>
  <c r="Q2534" i="1"/>
  <c r="R2533" i="1"/>
  <c r="Q2533" i="1"/>
  <c r="R2532" i="1"/>
  <c r="Q2532" i="1"/>
  <c r="S2532" i="1" s="1"/>
  <c r="T2532" i="1" s="1"/>
  <c r="R2531" i="1"/>
  <c r="Q2531" i="1"/>
  <c r="R2530" i="1"/>
  <c r="Q2530" i="1"/>
  <c r="R2529" i="1"/>
  <c r="Q2529" i="1"/>
  <c r="R2528" i="1"/>
  <c r="Q2528" i="1"/>
  <c r="R2527" i="1"/>
  <c r="Q2527" i="1"/>
  <c r="R2526" i="1"/>
  <c r="Q2526" i="1"/>
  <c r="S2526" i="1" s="1"/>
  <c r="T2526" i="1" s="1"/>
  <c r="R2525" i="1"/>
  <c r="Q2525" i="1"/>
  <c r="R2524" i="1"/>
  <c r="Q2524" i="1"/>
  <c r="R2523" i="1"/>
  <c r="Q2523" i="1"/>
  <c r="R2522" i="1"/>
  <c r="Q2522" i="1"/>
  <c r="R2521" i="1"/>
  <c r="Q2521" i="1"/>
  <c r="R2520" i="1"/>
  <c r="Q2520" i="1"/>
  <c r="S2520" i="1" s="1"/>
  <c r="T2520" i="1" s="1"/>
  <c r="R2519" i="1"/>
  <c r="Q2519" i="1"/>
  <c r="R2518" i="1"/>
  <c r="Q2518" i="1"/>
  <c r="R2517" i="1"/>
  <c r="Q2517" i="1"/>
  <c r="R2516" i="1"/>
  <c r="Q2516" i="1"/>
  <c r="R2515" i="1"/>
  <c r="Q2515" i="1"/>
  <c r="R2514" i="1"/>
  <c r="Q2514" i="1"/>
  <c r="S2514" i="1" s="1"/>
  <c r="T2514" i="1" s="1"/>
  <c r="R2513" i="1"/>
  <c r="Q2513" i="1"/>
  <c r="R2512" i="1"/>
  <c r="Q2512" i="1"/>
  <c r="R2511" i="1"/>
  <c r="Q2511" i="1"/>
  <c r="R2510" i="1"/>
  <c r="Q2510" i="1"/>
  <c r="R2509" i="1"/>
  <c r="Q2509" i="1"/>
  <c r="R2508" i="1"/>
  <c r="Q2508" i="1"/>
  <c r="S2508" i="1" s="1"/>
  <c r="T2508" i="1" s="1"/>
  <c r="R2507" i="1"/>
  <c r="Q2507" i="1"/>
  <c r="R2506" i="1"/>
  <c r="Q2506" i="1"/>
  <c r="R2505" i="1"/>
  <c r="Q2505" i="1"/>
  <c r="R2504" i="1"/>
  <c r="Q2504" i="1"/>
  <c r="R2503" i="1"/>
  <c r="Q2503" i="1"/>
  <c r="R2502" i="1"/>
  <c r="Q2502" i="1"/>
  <c r="S2502" i="1" s="1"/>
  <c r="T2502" i="1" s="1"/>
  <c r="R2501" i="1"/>
  <c r="Q2501" i="1"/>
  <c r="R2500" i="1"/>
  <c r="Q2500" i="1"/>
  <c r="R2499" i="1"/>
  <c r="Q2499" i="1"/>
  <c r="R2498" i="1"/>
  <c r="Q2498" i="1"/>
  <c r="R2497" i="1"/>
  <c r="Q2497" i="1"/>
  <c r="R2496" i="1"/>
  <c r="Q2496" i="1"/>
  <c r="S2496" i="1" s="1"/>
  <c r="T2496" i="1" s="1"/>
  <c r="R2495" i="1"/>
  <c r="Q2495" i="1"/>
  <c r="R2494" i="1"/>
  <c r="Q2494" i="1"/>
  <c r="R2493" i="1"/>
  <c r="Q2493" i="1"/>
  <c r="R2492" i="1"/>
  <c r="Q2492" i="1"/>
  <c r="R2491" i="1"/>
  <c r="Q2491" i="1"/>
  <c r="R2490" i="1"/>
  <c r="Q2490" i="1"/>
  <c r="S2490" i="1" s="1"/>
  <c r="T2490" i="1" s="1"/>
  <c r="R2489" i="1"/>
  <c r="Q2489" i="1"/>
  <c r="R2488" i="1"/>
  <c r="Q2488" i="1"/>
  <c r="R2487" i="1"/>
  <c r="Q2487" i="1"/>
  <c r="R2486" i="1"/>
  <c r="Q2486" i="1"/>
  <c r="R2485" i="1"/>
  <c r="Q2485" i="1"/>
  <c r="R2484" i="1"/>
  <c r="Q2484" i="1"/>
  <c r="S2484" i="1" s="1"/>
  <c r="T2484" i="1" s="1"/>
  <c r="R2483" i="1"/>
  <c r="Q2483" i="1"/>
  <c r="R2482" i="1"/>
  <c r="Q2482" i="1"/>
  <c r="R2481" i="1"/>
  <c r="Q2481" i="1"/>
  <c r="R2480" i="1"/>
  <c r="Q2480" i="1"/>
  <c r="R2479" i="1"/>
  <c r="Q2479" i="1"/>
  <c r="R2478" i="1"/>
  <c r="Q2478" i="1"/>
  <c r="R2477" i="1"/>
  <c r="Q2477" i="1"/>
  <c r="R2476" i="1"/>
  <c r="Q2476" i="1"/>
  <c r="R2475" i="1"/>
  <c r="Q2475" i="1"/>
  <c r="R2474" i="1"/>
  <c r="Q2474" i="1"/>
  <c r="R2473" i="1"/>
  <c r="Q2473" i="1"/>
  <c r="R2472" i="1"/>
  <c r="Q2472" i="1"/>
  <c r="S2472" i="1" s="1"/>
  <c r="T2472" i="1" s="1"/>
  <c r="R2471" i="1"/>
  <c r="Q2471" i="1"/>
  <c r="R2470" i="1"/>
  <c r="Q2470" i="1"/>
  <c r="R2469" i="1"/>
  <c r="Q2469" i="1"/>
  <c r="R2468" i="1"/>
  <c r="Q2468" i="1"/>
  <c r="R2467" i="1"/>
  <c r="Q2467" i="1"/>
  <c r="R2466" i="1"/>
  <c r="Q2466" i="1"/>
  <c r="S2466" i="1" s="1"/>
  <c r="T2466" i="1" s="1"/>
  <c r="R2465" i="1"/>
  <c r="Q2465" i="1"/>
  <c r="R2464" i="1"/>
  <c r="Q2464" i="1"/>
  <c r="R2463" i="1"/>
  <c r="Q2463" i="1"/>
  <c r="R2462" i="1"/>
  <c r="Q2462" i="1"/>
  <c r="R2461" i="1"/>
  <c r="Q2461" i="1"/>
  <c r="R2460" i="1"/>
  <c r="Q2460" i="1"/>
  <c r="S2460" i="1" s="1"/>
  <c r="T2460" i="1" s="1"/>
  <c r="R2459" i="1"/>
  <c r="Q2459" i="1"/>
  <c r="R2458" i="1"/>
  <c r="Q2458" i="1"/>
  <c r="R2457" i="1"/>
  <c r="Q2457" i="1"/>
  <c r="R2456" i="1"/>
  <c r="Q2456" i="1"/>
  <c r="R2455" i="1"/>
  <c r="Q2455" i="1"/>
  <c r="R2454" i="1"/>
  <c r="Q2454" i="1"/>
  <c r="S2454" i="1" s="1"/>
  <c r="T2454" i="1" s="1"/>
  <c r="R2453" i="1"/>
  <c r="Q2453" i="1"/>
  <c r="R2452" i="1"/>
  <c r="Q2452" i="1"/>
  <c r="R2451" i="1"/>
  <c r="Q2451" i="1"/>
  <c r="R2450" i="1"/>
  <c r="Q2450" i="1"/>
  <c r="R2449" i="1"/>
  <c r="Q2449" i="1"/>
  <c r="R2448" i="1"/>
  <c r="Q2448" i="1"/>
  <c r="S2448" i="1" s="1"/>
  <c r="T2448" i="1" s="1"/>
  <c r="R2447" i="1"/>
  <c r="Q2447" i="1"/>
  <c r="R2446" i="1"/>
  <c r="Q2446" i="1"/>
  <c r="R2445" i="1"/>
  <c r="Q2445" i="1"/>
  <c r="R2444" i="1"/>
  <c r="Q2444" i="1"/>
  <c r="R2443" i="1"/>
  <c r="Q2443" i="1"/>
  <c r="R2442" i="1"/>
  <c r="Q2442" i="1"/>
  <c r="S2442" i="1" s="1"/>
  <c r="T2442" i="1" s="1"/>
  <c r="R2441" i="1"/>
  <c r="Q2441" i="1"/>
  <c r="R2440" i="1"/>
  <c r="Q2440" i="1"/>
  <c r="R2439" i="1"/>
  <c r="Q2439" i="1"/>
  <c r="R2438" i="1"/>
  <c r="Q2438" i="1"/>
  <c r="R2437" i="1"/>
  <c r="Q2437" i="1"/>
  <c r="R2436" i="1"/>
  <c r="Q2436" i="1"/>
  <c r="S2436" i="1" s="1"/>
  <c r="T2436" i="1" s="1"/>
  <c r="R2435" i="1"/>
  <c r="Q2435" i="1"/>
  <c r="R2434" i="1"/>
  <c r="Q2434" i="1"/>
  <c r="R2433" i="1"/>
  <c r="Q2433" i="1"/>
  <c r="R2432" i="1"/>
  <c r="Q2432" i="1"/>
  <c r="R2431" i="1"/>
  <c r="Q2431" i="1"/>
  <c r="R2430" i="1"/>
  <c r="Q2430" i="1"/>
  <c r="S2430" i="1" s="1"/>
  <c r="T2430" i="1" s="1"/>
  <c r="R2429" i="1"/>
  <c r="Q2429" i="1"/>
  <c r="R2428" i="1"/>
  <c r="Q2428" i="1"/>
  <c r="R2427" i="1"/>
  <c r="Q2427" i="1"/>
  <c r="R2426" i="1"/>
  <c r="Q2426" i="1"/>
  <c r="R2425" i="1"/>
  <c r="Q2425" i="1"/>
  <c r="R2424" i="1"/>
  <c r="Q2424" i="1"/>
  <c r="S2424" i="1" s="1"/>
  <c r="T2424" i="1" s="1"/>
  <c r="R2423" i="1"/>
  <c r="Q2423" i="1"/>
  <c r="R2422" i="1"/>
  <c r="Q2422" i="1"/>
  <c r="R2421" i="1"/>
  <c r="Q2421" i="1"/>
  <c r="R2420" i="1"/>
  <c r="Q2420" i="1"/>
  <c r="R2419" i="1"/>
  <c r="Q2419" i="1"/>
  <c r="R2418" i="1"/>
  <c r="Q2418" i="1"/>
  <c r="S2418" i="1" s="1"/>
  <c r="T2418" i="1" s="1"/>
  <c r="R2417" i="1"/>
  <c r="Q2417" i="1"/>
  <c r="R2416" i="1"/>
  <c r="Q2416" i="1"/>
  <c r="R2415" i="1"/>
  <c r="Q2415" i="1"/>
  <c r="R2414" i="1"/>
  <c r="Q2414" i="1"/>
  <c r="R2413" i="1"/>
  <c r="Q2413" i="1"/>
  <c r="R2412" i="1"/>
  <c r="Q2412" i="1"/>
  <c r="S2412" i="1" s="1"/>
  <c r="T2412" i="1" s="1"/>
  <c r="R2411" i="1"/>
  <c r="Q2411" i="1"/>
  <c r="R2410" i="1"/>
  <c r="Q2410" i="1"/>
  <c r="R2409" i="1"/>
  <c r="Q2409" i="1"/>
  <c r="R2408" i="1"/>
  <c r="Q2408" i="1"/>
  <c r="R2407" i="1"/>
  <c r="Q2407" i="1"/>
  <c r="R2406" i="1"/>
  <c r="Q2406" i="1"/>
  <c r="S2406" i="1" s="1"/>
  <c r="T2406" i="1" s="1"/>
  <c r="R2405" i="1"/>
  <c r="Q2405" i="1"/>
  <c r="R2404" i="1"/>
  <c r="Q2404" i="1"/>
  <c r="R2403" i="1"/>
  <c r="Q2403" i="1"/>
  <c r="R2402" i="1"/>
  <c r="Q2402" i="1"/>
  <c r="R2401" i="1"/>
  <c r="Q2401" i="1"/>
  <c r="R2400" i="1"/>
  <c r="Q2400" i="1"/>
  <c r="S2400" i="1" s="1"/>
  <c r="T2400" i="1" s="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S2388" i="1" s="1"/>
  <c r="T2388" i="1" s="1"/>
  <c r="R2387" i="1"/>
  <c r="Q2387" i="1"/>
  <c r="R2386" i="1"/>
  <c r="Q2386" i="1"/>
  <c r="R2385" i="1"/>
  <c r="Q2385" i="1"/>
  <c r="R2384" i="1"/>
  <c r="Q2384" i="1"/>
  <c r="R2383" i="1"/>
  <c r="Q2383" i="1"/>
  <c r="R2382" i="1"/>
  <c r="Q2382" i="1"/>
  <c r="S2382" i="1" s="1"/>
  <c r="T2382" i="1" s="1"/>
  <c r="R2381" i="1"/>
  <c r="Q2381" i="1"/>
  <c r="R2380" i="1"/>
  <c r="Q2380" i="1"/>
  <c r="R2379" i="1"/>
  <c r="Q2379" i="1"/>
  <c r="R2378" i="1"/>
  <c r="Q2378" i="1"/>
  <c r="R2377" i="1"/>
  <c r="Q2377" i="1"/>
  <c r="R2376" i="1"/>
  <c r="Q2376" i="1"/>
  <c r="S2376" i="1" s="1"/>
  <c r="T2376" i="1" s="1"/>
  <c r="R2375" i="1"/>
  <c r="Q2375" i="1"/>
  <c r="R2374" i="1"/>
  <c r="Q2374" i="1"/>
  <c r="R2373" i="1"/>
  <c r="Q2373" i="1"/>
  <c r="R2372" i="1"/>
  <c r="Q2372" i="1"/>
  <c r="R2371" i="1"/>
  <c r="Q2371" i="1"/>
  <c r="R2370" i="1"/>
  <c r="Q2370" i="1"/>
  <c r="S2370" i="1" s="1"/>
  <c r="T2370" i="1" s="1"/>
  <c r="R2369" i="1"/>
  <c r="Q2369" i="1"/>
  <c r="R2368" i="1"/>
  <c r="Q2368" i="1"/>
  <c r="R2367" i="1"/>
  <c r="Q2367" i="1"/>
  <c r="R2366" i="1"/>
  <c r="Q2366" i="1"/>
  <c r="R2365" i="1"/>
  <c r="Q2365" i="1"/>
  <c r="R2364" i="1"/>
  <c r="Q2364" i="1"/>
  <c r="S2364" i="1" s="1"/>
  <c r="T2364" i="1" s="1"/>
  <c r="R2363" i="1"/>
  <c r="Q2363" i="1"/>
  <c r="R2362" i="1"/>
  <c r="Q2362" i="1"/>
  <c r="R2361" i="1"/>
  <c r="Q2361" i="1"/>
  <c r="R2360" i="1"/>
  <c r="Q2360" i="1"/>
  <c r="R2359" i="1"/>
  <c r="Q2359" i="1"/>
  <c r="R2358" i="1"/>
  <c r="Q2358" i="1"/>
  <c r="S2358" i="1" s="1"/>
  <c r="T2358" i="1" s="1"/>
  <c r="R2357" i="1"/>
  <c r="Q2357" i="1"/>
  <c r="R2356" i="1"/>
  <c r="Q2356" i="1"/>
  <c r="R2355" i="1"/>
  <c r="Q2355" i="1"/>
  <c r="R2354" i="1"/>
  <c r="Q2354" i="1"/>
  <c r="R2353" i="1"/>
  <c r="Q2353" i="1"/>
  <c r="R2352" i="1"/>
  <c r="Q2352" i="1"/>
  <c r="S2352" i="1" s="1"/>
  <c r="T2352" i="1" s="1"/>
  <c r="R2351" i="1"/>
  <c r="Q2351" i="1"/>
  <c r="R2350" i="1"/>
  <c r="Q2350" i="1"/>
  <c r="R2349" i="1"/>
  <c r="Q2349" i="1"/>
  <c r="R2348" i="1"/>
  <c r="Q2348" i="1"/>
  <c r="R2347" i="1"/>
  <c r="Q2347" i="1"/>
  <c r="R2346" i="1"/>
  <c r="Q2346" i="1"/>
  <c r="S2346" i="1" s="1"/>
  <c r="T2346" i="1" s="1"/>
  <c r="R2345" i="1"/>
  <c r="Q2345" i="1"/>
  <c r="R2344" i="1"/>
  <c r="Q2344" i="1"/>
  <c r="R2343" i="1"/>
  <c r="Q2343" i="1"/>
  <c r="R2342" i="1"/>
  <c r="Q2342" i="1"/>
  <c r="R2341" i="1"/>
  <c r="Q2341" i="1"/>
  <c r="R2340" i="1"/>
  <c r="Q2340" i="1"/>
  <c r="S2340" i="1" s="1"/>
  <c r="T2340" i="1" s="1"/>
  <c r="R2339" i="1"/>
  <c r="Q2339" i="1"/>
  <c r="R2338" i="1"/>
  <c r="Q2338" i="1"/>
  <c r="R2337" i="1"/>
  <c r="Q2337" i="1"/>
  <c r="R2336" i="1"/>
  <c r="Q2336" i="1"/>
  <c r="R2335" i="1"/>
  <c r="Q2335" i="1"/>
  <c r="R2334" i="1"/>
  <c r="Q2334" i="1"/>
  <c r="S2334" i="1" s="1"/>
  <c r="T2334" i="1" s="1"/>
  <c r="R2333" i="1"/>
  <c r="Q2333" i="1"/>
  <c r="R2332" i="1"/>
  <c r="Q2332" i="1"/>
  <c r="R2331" i="1"/>
  <c r="Q2331" i="1"/>
  <c r="R2330" i="1"/>
  <c r="Q2330" i="1"/>
  <c r="R2329" i="1"/>
  <c r="Q2329" i="1"/>
  <c r="R2328" i="1"/>
  <c r="Q2328" i="1"/>
  <c r="S2328" i="1" s="1"/>
  <c r="T2328" i="1" s="1"/>
  <c r="R2327" i="1"/>
  <c r="Q2327" i="1"/>
  <c r="R2326" i="1"/>
  <c r="Q2326" i="1"/>
  <c r="R2325" i="1"/>
  <c r="Q2325" i="1"/>
  <c r="R2324" i="1"/>
  <c r="Q2324" i="1"/>
  <c r="R2323" i="1"/>
  <c r="Q2323" i="1"/>
  <c r="R2322" i="1"/>
  <c r="Q2322" i="1"/>
  <c r="S2322" i="1" s="1"/>
  <c r="T2322" i="1" s="1"/>
  <c r="R2321" i="1"/>
  <c r="Q2321" i="1"/>
  <c r="R2320" i="1"/>
  <c r="Q2320" i="1"/>
  <c r="R2319" i="1"/>
  <c r="Q2319" i="1"/>
  <c r="R2318" i="1"/>
  <c r="Q2318" i="1"/>
  <c r="R2317" i="1"/>
  <c r="Q2317" i="1"/>
  <c r="R2316" i="1"/>
  <c r="Q2316" i="1"/>
  <c r="S2316" i="1" s="1"/>
  <c r="T2316" i="1" s="1"/>
  <c r="R2315" i="1"/>
  <c r="Q2315" i="1"/>
  <c r="R2314" i="1"/>
  <c r="Q2314" i="1"/>
  <c r="R2313" i="1"/>
  <c r="Q2313" i="1"/>
  <c r="R2312" i="1"/>
  <c r="Q2312" i="1"/>
  <c r="R2311" i="1"/>
  <c r="Q2311" i="1"/>
  <c r="R2310" i="1"/>
  <c r="Q2310" i="1"/>
  <c r="S2310" i="1" s="1"/>
  <c r="T2310" i="1" s="1"/>
  <c r="R2309" i="1"/>
  <c r="Q2309" i="1"/>
  <c r="R2308" i="1"/>
  <c r="Q2308" i="1"/>
  <c r="R2307" i="1"/>
  <c r="Q2307" i="1"/>
  <c r="R2306" i="1"/>
  <c r="Q2306" i="1"/>
  <c r="R2305" i="1"/>
  <c r="Q2305" i="1"/>
  <c r="R2304" i="1"/>
  <c r="Q2304" i="1"/>
  <c r="S2304" i="1" s="1"/>
  <c r="T2304" i="1" s="1"/>
  <c r="R2303" i="1"/>
  <c r="Q2303" i="1"/>
  <c r="R2302" i="1"/>
  <c r="Q2302" i="1"/>
  <c r="R2301" i="1"/>
  <c r="Q2301" i="1"/>
  <c r="R2300" i="1"/>
  <c r="Q2300" i="1"/>
  <c r="R2299" i="1"/>
  <c r="Q2299" i="1"/>
  <c r="R2298" i="1"/>
  <c r="Q2298" i="1"/>
  <c r="S2298" i="1" s="1"/>
  <c r="T2298" i="1" s="1"/>
  <c r="R2297" i="1"/>
  <c r="Q2297" i="1"/>
  <c r="R2296" i="1"/>
  <c r="Q2296" i="1"/>
  <c r="R2295" i="1"/>
  <c r="Q2295" i="1"/>
  <c r="R2294" i="1"/>
  <c r="Q2294" i="1"/>
  <c r="R2293" i="1"/>
  <c r="Q2293" i="1"/>
  <c r="R2292" i="1"/>
  <c r="Q2292" i="1"/>
  <c r="S2292" i="1" s="1"/>
  <c r="T2292" i="1" s="1"/>
  <c r="R2291" i="1"/>
  <c r="Q2291" i="1"/>
  <c r="R2290" i="1"/>
  <c r="Q2290" i="1"/>
  <c r="R2289" i="1"/>
  <c r="Q2289" i="1"/>
  <c r="R2288" i="1"/>
  <c r="Q2288" i="1"/>
  <c r="R2287" i="1"/>
  <c r="Q2287" i="1"/>
  <c r="R2286" i="1"/>
  <c r="Q2286" i="1"/>
  <c r="S2286" i="1" s="1"/>
  <c r="T2286" i="1" s="1"/>
  <c r="R2285" i="1"/>
  <c r="Q2285" i="1"/>
  <c r="R2284" i="1"/>
  <c r="Q2284" i="1"/>
  <c r="R2283" i="1"/>
  <c r="Q2283" i="1"/>
  <c r="R2282" i="1"/>
  <c r="Q2282" i="1"/>
  <c r="R2281" i="1"/>
  <c r="Q2281" i="1"/>
  <c r="R2280" i="1"/>
  <c r="Q2280" i="1"/>
  <c r="R2279" i="1"/>
  <c r="Q2279" i="1"/>
  <c r="R2278" i="1"/>
  <c r="Q2278" i="1"/>
  <c r="R2277" i="1"/>
  <c r="Q2277" i="1"/>
  <c r="R2276" i="1"/>
  <c r="Q2276" i="1"/>
  <c r="R2275" i="1"/>
  <c r="Q2275" i="1"/>
  <c r="R2274" i="1"/>
  <c r="Q2274" i="1"/>
  <c r="S2274" i="1" s="1"/>
  <c r="T2274" i="1" s="1"/>
  <c r="R2273" i="1"/>
  <c r="Q2273" i="1"/>
  <c r="R2272" i="1"/>
  <c r="Q2272" i="1"/>
  <c r="R2271" i="1"/>
  <c r="Q2271" i="1"/>
  <c r="R2270" i="1"/>
  <c r="Q2270" i="1"/>
  <c r="R2269" i="1"/>
  <c r="Q2269" i="1"/>
  <c r="R2268" i="1"/>
  <c r="Q2268" i="1"/>
  <c r="S2268" i="1" s="1"/>
  <c r="T2268" i="1" s="1"/>
  <c r="R2267" i="1"/>
  <c r="Q2267" i="1"/>
  <c r="R2266" i="1"/>
  <c r="Q2266" i="1"/>
  <c r="R2265" i="1"/>
  <c r="Q2265" i="1"/>
  <c r="R2264" i="1"/>
  <c r="Q2264" i="1"/>
  <c r="R2263" i="1"/>
  <c r="Q2263" i="1"/>
  <c r="R2262" i="1"/>
  <c r="Q2262" i="1"/>
  <c r="S2262" i="1" s="1"/>
  <c r="T2262" i="1" s="1"/>
  <c r="R2261" i="1"/>
  <c r="Q2261" i="1"/>
  <c r="R2260" i="1"/>
  <c r="Q2260" i="1"/>
  <c r="R2259" i="1"/>
  <c r="Q2259" i="1"/>
  <c r="R2258" i="1"/>
  <c r="Q2258" i="1"/>
  <c r="R2257" i="1"/>
  <c r="Q2257" i="1"/>
  <c r="R2256" i="1"/>
  <c r="Q2256" i="1"/>
  <c r="S2256" i="1" s="1"/>
  <c r="T2256" i="1" s="1"/>
  <c r="R2255" i="1"/>
  <c r="Q2255" i="1"/>
  <c r="R2254" i="1"/>
  <c r="Q2254" i="1"/>
  <c r="R2253" i="1"/>
  <c r="Q2253" i="1"/>
  <c r="R2252" i="1"/>
  <c r="Q2252" i="1"/>
  <c r="R2251" i="1"/>
  <c r="Q2251" i="1"/>
  <c r="R2250" i="1"/>
  <c r="Q2250" i="1"/>
  <c r="S2250" i="1" s="1"/>
  <c r="T2250" i="1" s="1"/>
  <c r="R2249" i="1"/>
  <c r="Q2249" i="1"/>
  <c r="R2248" i="1"/>
  <c r="Q2248" i="1"/>
  <c r="R2247" i="1"/>
  <c r="Q2247" i="1"/>
  <c r="R2246" i="1"/>
  <c r="Q2246" i="1"/>
  <c r="R2245" i="1"/>
  <c r="Q2245" i="1"/>
  <c r="R2244" i="1"/>
  <c r="Q2244" i="1"/>
  <c r="S2244" i="1" s="1"/>
  <c r="T2244" i="1" s="1"/>
  <c r="R2243" i="1"/>
  <c r="Q2243" i="1"/>
  <c r="R2242" i="1"/>
  <c r="Q2242" i="1"/>
  <c r="R2241" i="1"/>
  <c r="Q2241" i="1"/>
  <c r="R2240" i="1"/>
  <c r="Q2240" i="1"/>
  <c r="R2239" i="1"/>
  <c r="Q2239" i="1"/>
  <c r="R2238" i="1"/>
  <c r="Q2238" i="1"/>
  <c r="R2237" i="1"/>
  <c r="Q2237" i="1"/>
  <c r="R2236" i="1"/>
  <c r="Q2236" i="1"/>
  <c r="R2235" i="1"/>
  <c r="Q2235" i="1"/>
  <c r="R2234" i="1"/>
  <c r="Q2234" i="1"/>
  <c r="R2233" i="1"/>
  <c r="Q2233" i="1"/>
  <c r="R2232" i="1"/>
  <c r="Q2232" i="1"/>
  <c r="S2232" i="1" s="1"/>
  <c r="T2232" i="1" s="1"/>
  <c r="R2231" i="1"/>
  <c r="Q2231" i="1"/>
  <c r="R2230" i="1"/>
  <c r="Q2230" i="1"/>
  <c r="R2229" i="1"/>
  <c r="Q2229" i="1"/>
  <c r="R2228" i="1"/>
  <c r="Q2228" i="1"/>
  <c r="R2227" i="1"/>
  <c r="Q2227" i="1"/>
  <c r="R2226" i="1"/>
  <c r="Q2226" i="1"/>
  <c r="S2226" i="1" s="1"/>
  <c r="T2226" i="1" s="1"/>
  <c r="R2225" i="1"/>
  <c r="Q2225" i="1"/>
  <c r="R2224" i="1"/>
  <c r="Q2224" i="1"/>
  <c r="R2223" i="1"/>
  <c r="Q2223" i="1"/>
  <c r="R2222" i="1"/>
  <c r="Q2222" i="1"/>
  <c r="R2221" i="1"/>
  <c r="Q2221" i="1"/>
  <c r="R2220" i="1"/>
  <c r="Q2220" i="1"/>
  <c r="S2220" i="1" s="1"/>
  <c r="T2220" i="1" s="1"/>
  <c r="R2219" i="1"/>
  <c r="Q2219" i="1"/>
  <c r="R2218" i="1"/>
  <c r="Q2218" i="1"/>
  <c r="R2217" i="1"/>
  <c r="Q2217" i="1"/>
  <c r="R2216" i="1"/>
  <c r="Q2216" i="1"/>
  <c r="R2215" i="1"/>
  <c r="Q2215" i="1"/>
  <c r="R2214" i="1"/>
  <c r="Q2214" i="1"/>
  <c r="S2214" i="1" s="1"/>
  <c r="T2214" i="1" s="1"/>
  <c r="R2213" i="1"/>
  <c r="Q2213" i="1"/>
  <c r="R2212" i="1"/>
  <c r="Q2212" i="1"/>
  <c r="R2211" i="1"/>
  <c r="Q2211" i="1"/>
  <c r="R2210" i="1"/>
  <c r="Q2210" i="1"/>
  <c r="R2209" i="1"/>
  <c r="Q2209" i="1"/>
  <c r="R2208" i="1"/>
  <c r="Q2208" i="1"/>
  <c r="S2208" i="1" s="1"/>
  <c r="T2208" i="1" s="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S2196" i="1" s="1"/>
  <c r="T2196" i="1" s="1"/>
  <c r="R2195" i="1"/>
  <c r="Q2195" i="1"/>
  <c r="R2194" i="1"/>
  <c r="Q2194" i="1"/>
  <c r="R2193" i="1"/>
  <c r="Q2193" i="1"/>
  <c r="R2192" i="1"/>
  <c r="Q2192" i="1"/>
  <c r="R2191" i="1"/>
  <c r="Q2191" i="1"/>
  <c r="R2190" i="1"/>
  <c r="Q2190" i="1"/>
  <c r="S2190" i="1" s="1"/>
  <c r="T2190" i="1" s="1"/>
  <c r="R2189" i="1"/>
  <c r="Q2189" i="1"/>
  <c r="R2188" i="1"/>
  <c r="Q2188" i="1"/>
  <c r="R2187" i="1"/>
  <c r="Q2187" i="1"/>
  <c r="R2186" i="1"/>
  <c r="Q2186" i="1"/>
  <c r="R2185" i="1"/>
  <c r="Q2185" i="1"/>
  <c r="R2184" i="1"/>
  <c r="Q2184" i="1"/>
  <c r="S2184" i="1" s="1"/>
  <c r="T2184" i="1" s="1"/>
  <c r="R2183" i="1"/>
  <c r="Q2183" i="1"/>
  <c r="R2182" i="1"/>
  <c r="Q2182" i="1"/>
  <c r="R2181" i="1"/>
  <c r="Q2181" i="1"/>
  <c r="R2180" i="1"/>
  <c r="Q2180" i="1"/>
  <c r="R2179" i="1"/>
  <c r="Q2179" i="1"/>
  <c r="R2178" i="1"/>
  <c r="Q2178" i="1"/>
  <c r="S2178" i="1" s="1"/>
  <c r="T2178" i="1" s="1"/>
  <c r="R2177" i="1"/>
  <c r="Q2177" i="1"/>
  <c r="R2176" i="1"/>
  <c r="Q2176" i="1"/>
  <c r="R2175" i="1"/>
  <c r="Q2175" i="1"/>
  <c r="R2174" i="1"/>
  <c r="Q2174" i="1"/>
  <c r="R2173" i="1"/>
  <c r="Q2173" i="1"/>
  <c r="R2172" i="1"/>
  <c r="Q2172" i="1"/>
  <c r="S2172" i="1" s="1"/>
  <c r="T2172" i="1" s="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S2154" i="1" s="1"/>
  <c r="T2154" i="1" s="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S2130" i="1" s="1"/>
  <c r="T2130" i="1" s="1"/>
  <c r="R2129" i="1"/>
  <c r="Q2129" i="1"/>
  <c r="R2128" i="1"/>
  <c r="Q2128" i="1"/>
  <c r="R2127" i="1"/>
  <c r="Q2127" i="1"/>
  <c r="R2126" i="1"/>
  <c r="Q2126" i="1"/>
  <c r="R2125" i="1"/>
  <c r="Q2125" i="1"/>
  <c r="R2124" i="1"/>
  <c r="Q2124" i="1"/>
  <c r="S2124" i="1" s="1"/>
  <c r="T2124" i="1" s="1"/>
  <c r="R2123" i="1"/>
  <c r="Q2123" i="1"/>
  <c r="R2122" i="1"/>
  <c r="Q2122" i="1"/>
  <c r="R2121" i="1"/>
  <c r="Q2121" i="1"/>
  <c r="R2120" i="1"/>
  <c r="Q2120" i="1"/>
  <c r="R2119" i="1"/>
  <c r="Q2119" i="1"/>
  <c r="R2118" i="1"/>
  <c r="Q2118" i="1"/>
  <c r="R2117" i="1"/>
  <c r="Q2117" i="1"/>
  <c r="R2116" i="1"/>
  <c r="Q2116" i="1"/>
  <c r="R2115" i="1"/>
  <c r="Q2115" i="1"/>
  <c r="R2114" i="1"/>
  <c r="Q2114" i="1"/>
  <c r="R2113" i="1"/>
  <c r="Q2113" i="1"/>
  <c r="R2112" i="1"/>
  <c r="Q2112" i="1"/>
  <c r="S2112" i="1" s="1"/>
  <c r="T2112" i="1" s="1"/>
  <c r="R2111" i="1"/>
  <c r="Q2111" i="1"/>
  <c r="R2110" i="1"/>
  <c r="Q2110" i="1"/>
  <c r="R2109" i="1"/>
  <c r="Q2109" i="1"/>
  <c r="R2108" i="1"/>
  <c r="Q2108" i="1"/>
  <c r="R2107" i="1"/>
  <c r="Q2107" i="1"/>
  <c r="R2106" i="1"/>
  <c r="Q2106" i="1"/>
  <c r="S2106" i="1" s="1"/>
  <c r="T2106" i="1" s="1"/>
  <c r="R2105" i="1"/>
  <c r="Q2105" i="1"/>
  <c r="R2104" i="1"/>
  <c r="Q2104" i="1"/>
  <c r="R2103" i="1"/>
  <c r="Q2103" i="1"/>
  <c r="R2102" i="1"/>
  <c r="Q2102" i="1"/>
  <c r="R2101" i="1"/>
  <c r="Q2101" i="1"/>
  <c r="R2100" i="1"/>
  <c r="Q2100" i="1"/>
  <c r="S2100" i="1" s="1"/>
  <c r="T2100" i="1" s="1"/>
  <c r="R2099" i="1"/>
  <c r="Q2099" i="1"/>
  <c r="R2098" i="1"/>
  <c r="Q2098" i="1"/>
  <c r="R2097" i="1"/>
  <c r="Q2097" i="1"/>
  <c r="R2096" i="1"/>
  <c r="Q2096" i="1"/>
  <c r="R2095" i="1"/>
  <c r="Q2095" i="1"/>
  <c r="R2094" i="1"/>
  <c r="Q2094" i="1"/>
  <c r="S2094" i="1" s="1"/>
  <c r="T2094" i="1" s="1"/>
  <c r="R2093" i="1"/>
  <c r="Q2093" i="1"/>
  <c r="R2092" i="1"/>
  <c r="Q2092" i="1"/>
  <c r="R2091" i="1"/>
  <c r="Q2091" i="1"/>
  <c r="R2090" i="1"/>
  <c r="Q2090" i="1"/>
  <c r="R2089" i="1"/>
  <c r="Q2089" i="1"/>
  <c r="R2088" i="1"/>
  <c r="Q2088" i="1"/>
  <c r="R2087" i="1"/>
  <c r="Q2087" i="1"/>
  <c r="R2086" i="1"/>
  <c r="Q2086" i="1"/>
  <c r="R2085" i="1"/>
  <c r="Q2085" i="1"/>
  <c r="R2084" i="1"/>
  <c r="Q2084" i="1"/>
  <c r="R2083" i="1"/>
  <c r="Q2083" i="1"/>
  <c r="R2082" i="1"/>
  <c r="Q2082" i="1"/>
  <c r="S2082" i="1" s="1"/>
  <c r="T2082" i="1" s="1"/>
  <c r="R2081" i="1"/>
  <c r="Q2081" i="1"/>
  <c r="R2080" i="1"/>
  <c r="Q2080" i="1"/>
  <c r="R2079" i="1"/>
  <c r="Q2079" i="1"/>
  <c r="R2078" i="1"/>
  <c r="Q2078" i="1"/>
  <c r="R2077" i="1"/>
  <c r="Q2077" i="1"/>
  <c r="R2076" i="1"/>
  <c r="Q2076" i="1"/>
  <c r="S2076" i="1" s="1"/>
  <c r="T2076" i="1" s="1"/>
  <c r="R2075" i="1"/>
  <c r="Q2075" i="1"/>
  <c r="R2074" i="1"/>
  <c r="Q2074" i="1"/>
  <c r="R2073" i="1"/>
  <c r="Q2073" i="1"/>
  <c r="R2072" i="1"/>
  <c r="Q2072" i="1"/>
  <c r="R2071" i="1"/>
  <c r="Q2071" i="1"/>
  <c r="R2070" i="1"/>
  <c r="Q2070" i="1"/>
  <c r="S2070" i="1" s="1"/>
  <c r="T2070" i="1" s="1"/>
  <c r="R2069" i="1"/>
  <c r="Q2069" i="1"/>
  <c r="R2068" i="1"/>
  <c r="Q2068" i="1"/>
  <c r="R2067" i="1"/>
  <c r="Q2067" i="1"/>
  <c r="R2066" i="1"/>
  <c r="Q2066" i="1"/>
  <c r="R2065" i="1"/>
  <c r="Q2065" i="1"/>
  <c r="R2064" i="1"/>
  <c r="Q2064" i="1"/>
  <c r="S2064" i="1" s="1"/>
  <c r="T2064" i="1" s="1"/>
  <c r="R2063" i="1"/>
  <c r="Q2063" i="1"/>
  <c r="R2062" i="1"/>
  <c r="Q2062" i="1"/>
  <c r="R2061" i="1"/>
  <c r="Q2061" i="1"/>
  <c r="R2060" i="1"/>
  <c r="Q2060" i="1"/>
  <c r="R2059" i="1"/>
  <c r="Q2059" i="1"/>
  <c r="R2058" i="1"/>
  <c r="Q2058" i="1"/>
  <c r="R2057" i="1"/>
  <c r="Q2057" i="1"/>
  <c r="R2056" i="1"/>
  <c r="Q2056" i="1"/>
  <c r="R2055" i="1"/>
  <c r="Q2055" i="1"/>
  <c r="R2054" i="1"/>
  <c r="Q2054" i="1"/>
  <c r="R2053" i="1"/>
  <c r="Q2053" i="1"/>
  <c r="R2052" i="1"/>
  <c r="Q2052" i="1"/>
  <c r="S2052" i="1" s="1"/>
  <c r="T2052" i="1" s="1"/>
  <c r="R2051" i="1"/>
  <c r="Q2051" i="1"/>
  <c r="R2050" i="1"/>
  <c r="Q2050" i="1"/>
  <c r="R2049" i="1"/>
  <c r="Q2049" i="1"/>
  <c r="R2048" i="1"/>
  <c r="Q2048" i="1"/>
  <c r="R2047" i="1"/>
  <c r="Q2047" i="1"/>
  <c r="R2046" i="1"/>
  <c r="Q2046" i="1"/>
  <c r="S2046" i="1" s="1"/>
  <c r="T2046" i="1" s="1"/>
  <c r="R2045" i="1"/>
  <c r="Q2045" i="1"/>
  <c r="R2044" i="1"/>
  <c r="Q2044" i="1"/>
  <c r="R2043" i="1"/>
  <c r="Q2043" i="1"/>
  <c r="R2042" i="1"/>
  <c r="Q2042" i="1"/>
  <c r="R2041" i="1"/>
  <c r="Q2041" i="1"/>
  <c r="R2040" i="1"/>
  <c r="Q2040" i="1"/>
  <c r="S2040" i="1" s="1"/>
  <c r="T2040" i="1" s="1"/>
  <c r="R2039" i="1"/>
  <c r="Q2039" i="1"/>
  <c r="R2038" i="1"/>
  <c r="Q2038" i="1"/>
  <c r="R2037" i="1"/>
  <c r="Q2037" i="1"/>
  <c r="R2036" i="1"/>
  <c r="Q2036" i="1"/>
  <c r="R2035" i="1"/>
  <c r="Q2035" i="1"/>
  <c r="R2034" i="1"/>
  <c r="Q2034" i="1"/>
  <c r="S2034" i="1" s="1"/>
  <c r="T2034" i="1" s="1"/>
  <c r="R2033" i="1"/>
  <c r="Q2033" i="1"/>
  <c r="R2032" i="1"/>
  <c r="Q2032" i="1"/>
  <c r="R2031" i="1"/>
  <c r="Q2031" i="1"/>
  <c r="R2030" i="1"/>
  <c r="Q2030" i="1"/>
  <c r="R2029" i="1"/>
  <c r="Q2029" i="1"/>
  <c r="R2028" i="1"/>
  <c r="Q2028" i="1"/>
  <c r="S2028" i="1" s="1"/>
  <c r="T2028" i="1" s="1"/>
  <c r="R2027" i="1"/>
  <c r="Q2027" i="1"/>
  <c r="R2026" i="1"/>
  <c r="Q2026" i="1"/>
  <c r="R2025" i="1"/>
  <c r="Q2025" i="1"/>
  <c r="R2024" i="1"/>
  <c r="Q2024" i="1"/>
  <c r="R2023" i="1"/>
  <c r="Q2023" i="1"/>
  <c r="R2022" i="1"/>
  <c r="Q2022" i="1"/>
  <c r="S2022" i="1" s="1"/>
  <c r="T2022" i="1" s="1"/>
  <c r="R2021" i="1"/>
  <c r="Q2021" i="1"/>
  <c r="R2020" i="1"/>
  <c r="Q2020" i="1"/>
  <c r="R2019" i="1"/>
  <c r="Q2019" i="1"/>
  <c r="R2018" i="1"/>
  <c r="Q2018" i="1"/>
  <c r="R2017" i="1"/>
  <c r="Q2017" i="1"/>
  <c r="R2016" i="1"/>
  <c r="Q2016" i="1"/>
  <c r="S2016" i="1" s="1"/>
  <c r="T2016" i="1" s="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S2004" i="1" s="1"/>
  <c r="T2004" i="1" s="1"/>
  <c r="R2003" i="1"/>
  <c r="Q2003" i="1"/>
  <c r="R2002" i="1"/>
  <c r="Q2002" i="1"/>
  <c r="R2001" i="1"/>
  <c r="Q2001" i="1"/>
  <c r="R2000" i="1"/>
  <c r="Q2000" i="1"/>
  <c r="R1999" i="1"/>
  <c r="Q1999" i="1"/>
  <c r="R1998" i="1"/>
  <c r="Q1998" i="1"/>
  <c r="S1998" i="1" s="1"/>
  <c r="T1998" i="1" s="1"/>
  <c r="R1997" i="1"/>
  <c r="Q1997" i="1"/>
  <c r="R1996" i="1"/>
  <c r="Q1996" i="1"/>
  <c r="R1995" i="1"/>
  <c r="Q1995" i="1"/>
  <c r="R1994" i="1"/>
  <c r="Q1994" i="1"/>
  <c r="R1993" i="1"/>
  <c r="Q1993" i="1"/>
  <c r="R1992" i="1"/>
  <c r="Q1992" i="1"/>
  <c r="S1992" i="1" s="1"/>
  <c r="T1992" i="1" s="1"/>
  <c r="R1991" i="1"/>
  <c r="Q1991" i="1"/>
  <c r="R1990" i="1"/>
  <c r="Q1990" i="1"/>
  <c r="R1989" i="1"/>
  <c r="Q1989" i="1"/>
  <c r="R1988" i="1"/>
  <c r="Q1988" i="1"/>
  <c r="R1987" i="1"/>
  <c r="Q1987" i="1"/>
  <c r="R1986" i="1"/>
  <c r="Q1986" i="1"/>
  <c r="S1986" i="1" s="1"/>
  <c r="T1986" i="1" s="1"/>
  <c r="R1985" i="1"/>
  <c r="Q1985" i="1"/>
  <c r="R1984" i="1"/>
  <c r="Q1984" i="1"/>
  <c r="R1983" i="1"/>
  <c r="Q1983" i="1"/>
  <c r="R1982" i="1"/>
  <c r="Q1982" i="1"/>
  <c r="R1981" i="1"/>
  <c r="Q1981" i="1"/>
  <c r="R1980" i="1"/>
  <c r="Q1980" i="1"/>
  <c r="S1980" i="1" s="1"/>
  <c r="T1980" i="1" s="1"/>
  <c r="R1979" i="1"/>
  <c r="Q1979" i="1"/>
  <c r="R1978" i="1"/>
  <c r="Q1978" i="1"/>
  <c r="R1977" i="1"/>
  <c r="Q1977" i="1"/>
  <c r="R1976" i="1"/>
  <c r="Q1976" i="1"/>
  <c r="R1975" i="1"/>
  <c r="Q1975" i="1"/>
  <c r="R1974" i="1"/>
  <c r="Q1974" i="1"/>
  <c r="S1974" i="1" s="1"/>
  <c r="T1974" i="1" s="1"/>
  <c r="R1973" i="1"/>
  <c r="Q1973" i="1"/>
  <c r="R1972" i="1"/>
  <c r="Q1972" i="1"/>
  <c r="R1971" i="1"/>
  <c r="Q1971" i="1"/>
  <c r="R1970" i="1"/>
  <c r="Q1970" i="1"/>
  <c r="R1969" i="1"/>
  <c r="Q1969" i="1"/>
  <c r="R1968" i="1"/>
  <c r="Q1968" i="1"/>
  <c r="S1968" i="1" s="1"/>
  <c r="T1968" i="1" s="1"/>
  <c r="R1967" i="1"/>
  <c r="Q1967" i="1"/>
  <c r="R1966" i="1"/>
  <c r="Q1966" i="1"/>
  <c r="R1965" i="1"/>
  <c r="Q1965" i="1"/>
  <c r="R1964" i="1"/>
  <c r="Q1964" i="1"/>
  <c r="R1963" i="1"/>
  <c r="Q1963" i="1"/>
  <c r="R1962" i="1"/>
  <c r="Q1962" i="1"/>
  <c r="S1962" i="1" s="1"/>
  <c r="T1962" i="1" s="1"/>
  <c r="R1961" i="1"/>
  <c r="Q1961" i="1"/>
  <c r="R1960" i="1"/>
  <c r="Q1960" i="1"/>
  <c r="R1959" i="1"/>
  <c r="Q1959" i="1"/>
  <c r="R1958" i="1"/>
  <c r="Q1958" i="1"/>
  <c r="R1957" i="1"/>
  <c r="Q1957" i="1"/>
  <c r="R1956" i="1"/>
  <c r="Q1956" i="1"/>
  <c r="S1956" i="1" s="1"/>
  <c r="T1956" i="1" s="1"/>
  <c r="R1955" i="1"/>
  <c r="Q1955" i="1"/>
  <c r="R1954" i="1"/>
  <c r="Q1954" i="1"/>
  <c r="R1953" i="1"/>
  <c r="Q1953" i="1"/>
  <c r="R1952" i="1"/>
  <c r="Q1952" i="1"/>
  <c r="R1951" i="1"/>
  <c r="Q1951" i="1"/>
  <c r="R1950" i="1"/>
  <c r="Q1950" i="1"/>
  <c r="S1950" i="1" s="1"/>
  <c r="T1950" i="1" s="1"/>
  <c r="R1949" i="1"/>
  <c r="Q1949" i="1"/>
  <c r="R1948" i="1"/>
  <c r="Q1948" i="1"/>
  <c r="R1947" i="1"/>
  <c r="Q1947" i="1"/>
  <c r="R1946" i="1"/>
  <c r="Q1946" i="1"/>
  <c r="R1945" i="1"/>
  <c r="Q1945" i="1"/>
  <c r="R1944" i="1"/>
  <c r="Q1944" i="1"/>
  <c r="S1944" i="1" s="1"/>
  <c r="T1944" i="1" s="1"/>
  <c r="R1943" i="1"/>
  <c r="Q1943" i="1"/>
  <c r="R1942" i="1"/>
  <c r="Q1942" i="1"/>
  <c r="R1941" i="1"/>
  <c r="Q1941" i="1"/>
  <c r="R1940" i="1"/>
  <c r="Q1940" i="1"/>
  <c r="R1939" i="1"/>
  <c r="Q1939" i="1"/>
  <c r="R1938" i="1"/>
  <c r="Q1938" i="1"/>
  <c r="S1938" i="1" s="1"/>
  <c r="T1938" i="1" s="1"/>
  <c r="R1937" i="1"/>
  <c r="Q1937" i="1"/>
  <c r="R1936" i="1"/>
  <c r="Q1936" i="1"/>
  <c r="R1935" i="1"/>
  <c r="Q1935" i="1"/>
  <c r="R1934" i="1"/>
  <c r="Q1934" i="1"/>
  <c r="R1933" i="1"/>
  <c r="Q1933" i="1"/>
  <c r="R1932" i="1"/>
  <c r="Q1932" i="1"/>
  <c r="S1932" i="1" s="1"/>
  <c r="T1932" i="1" s="1"/>
  <c r="R1931" i="1"/>
  <c r="Q1931" i="1"/>
  <c r="R1930" i="1"/>
  <c r="Q1930" i="1"/>
  <c r="R1929" i="1"/>
  <c r="Q1929" i="1"/>
  <c r="R1928" i="1"/>
  <c r="Q1928" i="1"/>
  <c r="R1927" i="1"/>
  <c r="Q1927" i="1"/>
  <c r="R1926" i="1"/>
  <c r="Q1926" i="1"/>
  <c r="S1926" i="1" s="1"/>
  <c r="T1926" i="1" s="1"/>
  <c r="R1925" i="1"/>
  <c r="Q1925" i="1"/>
  <c r="R1924" i="1"/>
  <c r="Q1924" i="1"/>
  <c r="R1923" i="1"/>
  <c r="Q1923" i="1"/>
  <c r="R1922" i="1"/>
  <c r="Q1922" i="1"/>
  <c r="R1921" i="1"/>
  <c r="Q1921" i="1"/>
  <c r="R1920" i="1"/>
  <c r="Q1920" i="1"/>
  <c r="S1920" i="1" s="1"/>
  <c r="T1920" i="1" s="1"/>
  <c r="R1919" i="1"/>
  <c r="Q1919" i="1"/>
  <c r="R1918" i="1"/>
  <c r="Q1918" i="1"/>
  <c r="R1917" i="1"/>
  <c r="Q1917" i="1"/>
  <c r="R1916" i="1"/>
  <c r="Q1916" i="1"/>
  <c r="R1915" i="1"/>
  <c r="Q1915" i="1"/>
  <c r="R1914" i="1"/>
  <c r="Q1914" i="1"/>
  <c r="S1914" i="1" s="1"/>
  <c r="T1914" i="1" s="1"/>
  <c r="R1913" i="1"/>
  <c r="Q1913" i="1"/>
  <c r="R1912" i="1"/>
  <c r="Q1912" i="1"/>
  <c r="R1911" i="1"/>
  <c r="Q1911" i="1"/>
  <c r="R1910" i="1"/>
  <c r="Q1910" i="1"/>
  <c r="R1909" i="1"/>
  <c r="Q1909" i="1"/>
  <c r="R1908" i="1"/>
  <c r="Q1908" i="1"/>
  <c r="S1908" i="1" s="1"/>
  <c r="T1908" i="1" s="1"/>
  <c r="R1907" i="1"/>
  <c r="Q1907" i="1"/>
  <c r="R1906" i="1"/>
  <c r="Q1906" i="1"/>
  <c r="R1905" i="1"/>
  <c r="Q1905" i="1"/>
  <c r="R1904" i="1"/>
  <c r="Q1904" i="1"/>
  <c r="R1903" i="1"/>
  <c r="Q1903" i="1"/>
  <c r="R1902" i="1"/>
  <c r="Q1902" i="1"/>
  <c r="S1902" i="1" s="1"/>
  <c r="T1902" i="1" s="1"/>
  <c r="R1901" i="1"/>
  <c r="Q1901" i="1"/>
  <c r="R1900" i="1"/>
  <c r="Q1900" i="1"/>
  <c r="R1899" i="1"/>
  <c r="Q1899" i="1"/>
  <c r="R1898" i="1"/>
  <c r="Q1898" i="1"/>
  <c r="R1897" i="1"/>
  <c r="Q1897" i="1"/>
  <c r="R1896" i="1"/>
  <c r="Q1896" i="1"/>
  <c r="S1896" i="1" s="1"/>
  <c r="T1896" i="1" s="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S1884" i="1" s="1"/>
  <c r="T1884" i="1" s="1"/>
  <c r="R1883" i="1"/>
  <c r="Q1883" i="1"/>
  <c r="R1882" i="1"/>
  <c r="Q1882" i="1"/>
  <c r="R1881" i="1"/>
  <c r="Q1881" i="1"/>
  <c r="R1880" i="1"/>
  <c r="Q1880" i="1"/>
  <c r="R1879" i="1"/>
  <c r="Q1879" i="1"/>
  <c r="R1878" i="1"/>
  <c r="Q1878" i="1"/>
  <c r="S1878" i="1" s="1"/>
  <c r="T1878" i="1" s="1"/>
  <c r="R1877" i="1"/>
  <c r="Q1877" i="1"/>
  <c r="R1876" i="1"/>
  <c r="Q1876" i="1"/>
  <c r="R1875" i="1"/>
  <c r="Q1875" i="1"/>
  <c r="R1874" i="1"/>
  <c r="Q1874" i="1"/>
  <c r="R1873" i="1"/>
  <c r="Q1873" i="1"/>
  <c r="R1872" i="1"/>
  <c r="Q1872" i="1"/>
  <c r="S1872" i="1" s="1"/>
  <c r="T1872" i="1" s="1"/>
  <c r="R1871" i="1"/>
  <c r="Q1871" i="1"/>
  <c r="R1870" i="1"/>
  <c r="Q1870" i="1"/>
  <c r="R1869" i="1"/>
  <c r="Q1869" i="1"/>
  <c r="R1868" i="1"/>
  <c r="Q1868" i="1"/>
  <c r="R1867" i="1"/>
  <c r="Q1867" i="1"/>
  <c r="R1866" i="1"/>
  <c r="Q1866" i="1"/>
  <c r="S1866" i="1" s="1"/>
  <c r="T1866" i="1" s="1"/>
  <c r="R1865" i="1"/>
  <c r="Q1865" i="1"/>
  <c r="R1864" i="1"/>
  <c r="Q1864" i="1"/>
  <c r="R1863" i="1"/>
  <c r="Q1863" i="1"/>
  <c r="R1862" i="1"/>
  <c r="Q1862" i="1"/>
  <c r="R1861" i="1"/>
  <c r="Q1861" i="1"/>
  <c r="R1860" i="1"/>
  <c r="Q1860" i="1"/>
  <c r="S1860" i="1" s="1"/>
  <c r="T1860" i="1" s="1"/>
  <c r="R1859" i="1"/>
  <c r="Q1859" i="1"/>
  <c r="R1858" i="1"/>
  <c r="Q1858" i="1"/>
  <c r="R1857" i="1"/>
  <c r="Q1857" i="1"/>
  <c r="R1856" i="1"/>
  <c r="Q1856" i="1"/>
  <c r="R1855" i="1"/>
  <c r="Q1855" i="1"/>
  <c r="R1854" i="1"/>
  <c r="Q1854" i="1"/>
  <c r="S1854" i="1" s="1"/>
  <c r="T1854" i="1" s="1"/>
  <c r="R1853" i="1"/>
  <c r="Q1853" i="1"/>
  <c r="R1852" i="1"/>
  <c r="Q1852" i="1"/>
  <c r="R1851" i="1"/>
  <c r="Q1851" i="1"/>
  <c r="R1850" i="1"/>
  <c r="Q1850" i="1"/>
  <c r="R1849" i="1"/>
  <c r="Q1849" i="1"/>
  <c r="R1848" i="1"/>
  <c r="Q1848" i="1"/>
  <c r="S1848" i="1" s="1"/>
  <c r="T1848" i="1" s="1"/>
  <c r="R1847" i="1"/>
  <c r="Q1847" i="1"/>
  <c r="R1846" i="1"/>
  <c r="Q1846" i="1"/>
  <c r="R1845" i="1"/>
  <c r="Q1845" i="1"/>
  <c r="R1844" i="1"/>
  <c r="Q1844" i="1"/>
  <c r="R1843" i="1"/>
  <c r="Q1843" i="1"/>
  <c r="R1842" i="1"/>
  <c r="Q1842" i="1"/>
  <c r="S1842" i="1" s="1"/>
  <c r="T1842" i="1" s="1"/>
  <c r="R1841" i="1"/>
  <c r="Q1841" i="1"/>
  <c r="R1840" i="1"/>
  <c r="Q1840" i="1"/>
  <c r="R1839" i="1"/>
  <c r="Q1839" i="1"/>
  <c r="R1838" i="1"/>
  <c r="Q1838" i="1"/>
  <c r="R1837" i="1"/>
  <c r="Q1837" i="1"/>
  <c r="R1836" i="1"/>
  <c r="Q1836" i="1"/>
  <c r="S1836" i="1" s="1"/>
  <c r="T1836" i="1" s="1"/>
  <c r="R1835" i="1"/>
  <c r="Q1835" i="1"/>
  <c r="R1834" i="1"/>
  <c r="Q1834" i="1"/>
  <c r="R1833" i="1"/>
  <c r="Q1833" i="1"/>
  <c r="R1832" i="1"/>
  <c r="Q1832" i="1"/>
  <c r="R1831" i="1"/>
  <c r="Q1831" i="1"/>
  <c r="R1830" i="1"/>
  <c r="Q1830" i="1"/>
  <c r="S1830" i="1" s="1"/>
  <c r="T1830" i="1" s="1"/>
  <c r="R1829" i="1"/>
  <c r="Q1829" i="1"/>
  <c r="R1828" i="1"/>
  <c r="Q1828" i="1"/>
  <c r="R1827" i="1"/>
  <c r="Q1827" i="1"/>
  <c r="R1826" i="1"/>
  <c r="Q1826" i="1"/>
  <c r="R1825" i="1"/>
  <c r="Q1825" i="1"/>
  <c r="R1824" i="1"/>
  <c r="Q1824" i="1"/>
  <c r="S1824" i="1" s="1"/>
  <c r="T1824" i="1" s="1"/>
  <c r="R1823" i="1"/>
  <c r="Q1823" i="1"/>
  <c r="R1822" i="1"/>
  <c r="Q1822" i="1"/>
  <c r="R1821" i="1"/>
  <c r="Q1821" i="1"/>
  <c r="R1820" i="1"/>
  <c r="Q1820" i="1"/>
  <c r="R1819" i="1"/>
  <c r="Q1819" i="1"/>
  <c r="R1818" i="1"/>
  <c r="Q1818" i="1"/>
  <c r="S1818" i="1" s="1"/>
  <c r="T1818" i="1" s="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S1800" i="1" s="1"/>
  <c r="T1800" i="1" s="1"/>
  <c r="R1799" i="1"/>
  <c r="Q1799" i="1"/>
  <c r="R1798" i="1"/>
  <c r="Q1798" i="1"/>
  <c r="R1797" i="1"/>
  <c r="Q1797" i="1"/>
  <c r="R1796" i="1"/>
  <c r="Q1796" i="1"/>
  <c r="R1795" i="1"/>
  <c r="Q1795" i="1"/>
  <c r="R1794" i="1"/>
  <c r="Q1794" i="1"/>
  <c r="S1794" i="1" s="1"/>
  <c r="T1794" i="1" s="1"/>
  <c r="R1793" i="1"/>
  <c r="Q1793" i="1"/>
  <c r="R1792" i="1"/>
  <c r="Q1792" i="1"/>
  <c r="R1791" i="1"/>
  <c r="Q1791" i="1"/>
  <c r="R1790" i="1"/>
  <c r="Q1790" i="1"/>
  <c r="R1789" i="1"/>
  <c r="Q1789" i="1"/>
  <c r="R1788" i="1"/>
  <c r="Q1788" i="1"/>
  <c r="S1788" i="1" s="1"/>
  <c r="T1788" i="1" s="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S1776" i="1" s="1"/>
  <c r="T1776" i="1" s="1"/>
  <c r="R1775" i="1"/>
  <c r="Q1775" i="1"/>
  <c r="R1774" i="1"/>
  <c r="Q1774" i="1"/>
  <c r="R1773" i="1"/>
  <c r="Q1773" i="1"/>
  <c r="R1772" i="1"/>
  <c r="Q1772" i="1"/>
  <c r="R1771" i="1"/>
  <c r="Q1771" i="1"/>
  <c r="R1770" i="1"/>
  <c r="Q1770" i="1"/>
  <c r="S1770" i="1" s="1"/>
  <c r="T1770" i="1" s="1"/>
  <c r="R1769" i="1"/>
  <c r="Q1769" i="1"/>
  <c r="R1768" i="1"/>
  <c r="Q1768" i="1"/>
  <c r="R1767" i="1"/>
  <c r="Q1767" i="1"/>
  <c r="R1766" i="1"/>
  <c r="Q1766" i="1"/>
  <c r="R1765" i="1"/>
  <c r="Q1765" i="1"/>
  <c r="R1764" i="1"/>
  <c r="Q1764" i="1"/>
  <c r="S1764" i="1" s="1"/>
  <c r="T1764" i="1" s="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S1752" i="1" s="1"/>
  <c r="T1752" i="1" s="1"/>
  <c r="R1751" i="1"/>
  <c r="Q1751" i="1"/>
  <c r="R1750" i="1"/>
  <c r="Q1750" i="1"/>
  <c r="R1749" i="1"/>
  <c r="Q1749" i="1"/>
  <c r="R1748" i="1"/>
  <c r="Q1748" i="1"/>
  <c r="R1747" i="1"/>
  <c r="Q1747" i="1"/>
  <c r="R1746" i="1"/>
  <c r="Q1746" i="1"/>
  <c r="S1746" i="1" s="1"/>
  <c r="T1746" i="1" s="1"/>
  <c r="R1745" i="1"/>
  <c r="Q1745" i="1"/>
  <c r="R1744" i="1"/>
  <c r="Q1744" i="1"/>
  <c r="R1743" i="1"/>
  <c r="Q1743" i="1"/>
  <c r="R1742" i="1"/>
  <c r="Q1742" i="1"/>
  <c r="R1741" i="1"/>
  <c r="Q1741" i="1"/>
  <c r="R1740" i="1"/>
  <c r="Q1740" i="1"/>
  <c r="S1740" i="1" s="1"/>
  <c r="T1740" i="1" s="1"/>
  <c r="R1739" i="1"/>
  <c r="Q1739" i="1"/>
  <c r="R1738" i="1"/>
  <c r="Q1738" i="1"/>
  <c r="R1737" i="1"/>
  <c r="Q1737" i="1"/>
  <c r="R1736" i="1"/>
  <c r="Q1736" i="1"/>
  <c r="R1735" i="1"/>
  <c r="Q1735" i="1"/>
  <c r="R1734" i="1"/>
  <c r="Q1734" i="1"/>
  <c r="S1734" i="1" s="1"/>
  <c r="T1734" i="1" s="1"/>
  <c r="R1733" i="1"/>
  <c r="Q1733" i="1"/>
  <c r="R1732" i="1"/>
  <c r="Q1732" i="1"/>
  <c r="R1731" i="1"/>
  <c r="Q1731" i="1"/>
  <c r="R1730" i="1"/>
  <c r="Q1730" i="1"/>
  <c r="R1729" i="1"/>
  <c r="Q1729" i="1"/>
  <c r="R1728" i="1"/>
  <c r="Q1728" i="1"/>
  <c r="S1728" i="1" s="1"/>
  <c r="T1728" i="1" s="1"/>
  <c r="R1727" i="1"/>
  <c r="Q1727" i="1"/>
  <c r="R1726" i="1"/>
  <c r="Q1726" i="1"/>
  <c r="R1725" i="1"/>
  <c r="Q1725" i="1"/>
  <c r="R1724" i="1"/>
  <c r="Q1724" i="1"/>
  <c r="R1723" i="1"/>
  <c r="Q1723" i="1"/>
  <c r="R1722" i="1"/>
  <c r="Q1722" i="1"/>
  <c r="S1722" i="1" s="1"/>
  <c r="T1722" i="1" s="1"/>
  <c r="R1721" i="1"/>
  <c r="Q1721" i="1"/>
  <c r="R1720" i="1"/>
  <c r="Q1720" i="1"/>
  <c r="R1719" i="1"/>
  <c r="Q1719" i="1"/>
  <c r="R1718" i="1"/>
  <c r="Q1718" i="1"/>
  <c r="R1717" i="1"/>
  <c r="Q1717" i="1"/>
  <c r="R1716" i="1"/>
  <c r="Q1716" i="1"/>
  <c r="S1716" i="1" s="1"/>
  <c r="T1716" i="1" s="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S1704" i="1" s="1"/>
  <c r="T1704" i="1" s="1"/>
  <c r="R1703" i="1"/>
  <c r="Q1703" i="1"/>
  <c r="R1702" i="1"/>
  <c r="Q1702" i="1"/>
  <c r="R1701" i="1"/>
  <c r="Q1701" i="1"/>
  <c r="R1700" i="1"/>
  <c r="Q1700" i="1"/>
  <c r="R1699" i="1"/>
  <c r="Q1699" i="1"/>
  <c r="R1698" i="1"/>
  <c r="Q1698" i="1"/>
  <c r="S1698" i="1" s="1"/>
  <c r="T1698" i="1" s="1"/>
  <c r="R1697" i="1"/>
  <c r="Q1697" i="1"/>
  <c r="R1696" i="1"/>
  <c r="Q1696" i="1"/>
  <c r="R1695" i="1"/>
  <c r="Q1695" i="1"/>
  <c r="R1694" i="1"/>
  <c r="Q1694" i="1"/>
  <c r="R1693" i="1"/>
  <c r="Q1693" i="1"/>
  <c r="R1692" i="1"/>
  <c r="Q1692" i="1"/>
  <c r="S1692" i="1" s="1"/>
  <c r="T1692" i="1" s="1"/>
  <c r="R1691" i="1"/>
  <c r="Q1691" i="1"/>
  <c r="R1690" i="1"/>
  <c r="Q1690" i="1"/>
  <c r="R1689" i="1"/>
  <c r="Q1689" i="1"/>
  <c r="R1688" i="1"/>
  <c r="Q1688" i="1"/>
  <c r="R1687" i="1"/>
  <c r="Q1687" i="1"/>
  <c r="R1686" i="1"/>
  <c r="Q1686" i="1"/>
  <c r="S1686" i="1" s="1"/>
  <c r="T1686" i="1" s="1"/>
  <c r="R1685" i="1"/>
  <c r="Q1685" i="1"/>
  <c r="R1684" i="1"/>
  <c r="Q1684" i="1"/>
  <c r="R1683" i="1"/>
  <c r="Q1683" i="1"/>
  <c r="R1682" i="1"/>
  <c r="Q1682" i="1"/>
  <c r="R1681" i="1"/>
  <c r="Q1681" i="1"/>
  <c r="R1680" i="1"/>
  <c r="Q1680" i="1"/>
  <c r="S1680" i="1" s="1"/>
  <c r="T1680" i="1" s="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S1668" i="1" s="1"/>
  <c r="T1668" i="1" s="1"/>
  <c r="R1667" i="1"/>
  <c r="Q1667" i="1"/>
  <c r="R1666" i="1"/>
  <c r="Q1666" i="1"/>
  <c r="R1665" i="1"/>
  <c r="Q1665" i="1"/>
  <c r="R1664" i="1"/>
  <c r="Q1664" i="1"/>
  <c r="R1663" i="1"/>
  <c r="Q1663" i="1"/>
  <c r="R1662" i="1"/>
  <c r="Q1662" i="1"/>
  <c r="S1662" i="1" s="1"/>
  <c r="T1662" i="1" s="1"/>
  <c r="R1661" i="1"/>
  <c r="Q1661" i="1"/>
  <c r="R1660" i="1"/>
  <c r="Q1660" i="1"/>
  <c r="R1659" i="1"/>
  <c r="Q1659" i="1"/>
  <c r="R1658" i="1"/>
  <c r="Q1658" i="1"/>
  <c r="R1657" i="1"/>
  <c r="Q1657" i="1"/>
  <c r="R1656" i="1"/>
  <c r="Q1656" i="1"/>
  <c r="S1656" i="1" s="1"/>
  <c r="T1656" i="1" s="1"/>
  <c r="R1655" i="1"/>
  <c r="Q1655" i="1"/>
  <c r="R1654" i="1"/>
  <c r="Q1654" i="1"/>
  <c r="R1653" i="1"/>
  <c r="Q1653" i="1"/>
  <c r="R1652" i="1"/>
  <c r="Q1652" i="1"/>
  <c r="R1651" i="1"/>
  <c r="Q1651" i="1"/>
  <c r="R1650" i="1"/>
  <c r="Q1650" i="1"/>
  <c r="S1650" i="1" s="1"/>
  <c r="T1650" i="1" s="1"/>
  <c r="R1649" i="1"/>
  <c r="Q1649" i="1"/>
  <c r="R1648" i="1"/>
  <c r="Q1648" i="1"/>
  <c r="R1647" i="1"/>
  <c r="Q1647" i="1"/>
  <c r="R1646" i="1"/>
  <c r="Q1646" i="1"/>
  <c r="R1645" i="1"/>
  <c r="Q1645" i="1"/>
  <c r="R1644" i="1"/>
  <c r="Q1644" i="1"/>
  <c r="S1644" i="1" s="1"/>
  <c r="T1644" i="1" s="1"/>
  <c r="R1643" i="1"/>
  <c r="Q1643" i="1"/>
  <c r="R1642" i="1"/>
  <c r="Q1642" i="1"/>
  <c r="R1641" i="1"/>
  <c r="Q1641" i="1"/>
  <c r="R1640" i="1"/>
  <c r="Q1640" i="1"/>
  <c r="R1639" i="1"/>
  <c r="Q1639" i="1"/>
  <c r="R1638" i="1"/>
  <c r="Q1638" i="1"/>
  <c r="S1638" i="1" s="1"/>
  <c r="T1638" i="1" s="1"/>
  <c r="R1637" i="1"/>
  <c r="Q1637" i="1"/>
  <c r="R1636" i="1"/>
  <c r="Q1636" i="1"/>
  <c r="R1635" i="1"/>
  <c r="Q1635" i="1"/>
  <c r="R1634" i="1"/>
  <c r="Q1634" i="1"/>
  <c r="R1633" i="1"/>
  <c r="Q1633" i="1"/>
  <c r="R1632" i="1"/>
  <c r="Q1632" i="1"/>
  <c r="S1632" i="1" s="1"/>
  <c r="T1632" i="1" s="1"/>
  <c r="R1631" i="1"/>
  <c r="Q1631" i="1"/>
  <c r="R1630" i="1"/>
  <c r="Q1630" i="1"/>
  <c r="R1629" i="1"/>
  <c r="Q1629" i="1"/>
  <c r="R1628" i="1"/>
  <c r="Q1628" i="1"/>
  <c r="R1627" i="1"/>
  <c r="Q1627" i="1"/>
  <c r="R1626" i="1"/>
  <c r="Q1626" i="1"/>
  <c r="S1626" i="1" s="1"/>
  <c r="T1626" i="1" s="1"/>
  <c r="R1625" i="1"/>
  <c r="Q1625" i="1"/>
  <c r="R1624" i="1"/>
  <c r="Q1624" i="1"/>
  <c r="R1623" i="1"/>
  <c r="Q1623" i="1"/>
  <c r="R1622" i="1"/>
  <c r="Q1622" i="1"/>
  <c r="R1621" i="1"/>
  <c r="Q1621" i="1"/>
  <c r="R1620" i="1"/>
  <c r="Q1620" i="1"/>
  <c r="S1620" i="1" s="1"/>
  <c r="T1620" i="1" s="1"/>
  <c r="R1619" i="1"/>
  <c r="Q1619" i="1"/>
  <c r="R1618" i="1"/>
  <c r="Q1618" i="1"/>
  <c r="R1617" i="1"/>
  <c r="Q1617" i="1"/>
  <c r="R1616" i="1"/>
  <c r="Q1616" i="1"/>
  <c r="R1615" i="1"/>
  <c r="Q1615" i="1"/>
  <c r="R1614" i="1"/>
  <c r="Q1614" i="1"/>
  <c r="S1614" i="1" s="1"/>
  <c r="T1614" i="1" s="1"/>
  <c r="R1613" i="1"/>
  <c r="Q1613" i="1"/>
  <c r="R1612" i="1"/>
  <c r="Q1612" i="1"/>
  <c r="R1611" i="1"/>
  <c r="Q1611" i="1"/>
  <c r="R1610" i="1"/>
  <c r="Q1610" i="1"/>
  <c r="R1609" i="1"/>
  <c r="Q1609" i="1"/>
  <c r="R1608" i="1"/>
  <c r="Q1608" i="1"/>
  <c r="S1608" i="1" s="1"/>
  <c r="T1608" i="1" s="1"/>
  <c r="R1607" i="1"/>
  <c r="Q1607" i="1"/>
  <c r="R1606" i="1"/>
  <c r="Q1606" i="1"/>
  <c r="R1605" i="1"/>
  <c r="Q1605" i="1"/>
  <c r="R1604" i="1"/>
  <c r="Q1604" i="1"/>
  <c r="R1603" i="1"/>
  <c r="Q1603" i="1"/>
  <c r="R1602" i="1"/>
  <c r="Q1602" i="1"/>
  <c r="S1602" i="1" s="1"/>
  <c r="T1602" i="1" s="1"/>
  <c r="R1601" i="1"/>
  <c r="Q1601" i="1"/>
  <c r="R1600" i="1"/>
  <c r="Q1600" i="1"/>
  <c r="R1599" i="1"/>
  <c r="Q1599" i="1"/>
  <c r="R1598" i="1"/>
  <c r="Q1598" i="1"/>
  <c r="R1597" i="1"/>
  <c r="Q1597" i="1"/>
  <c r="R1596" i="1"/>
  <c r="Q1596" i="1"/>
  <c r="S1596" i="1" s="1"/>
  <c r="T1596" i="1" s="1"/>
  <c r="R1595" i="1"/>
  <c r="Q1595" i="1"/>
  <c r="R1594" i="1"/>
  <c r="Q1594" i="1"/>
  <c r="R1593" i="1"/>
  <c r="Q1593" i="1"/>
  <c r="R1592" i="1"/>
  <c r="Q1592" i="1"/>
  <c r="R1591" i="1"/>
  <c r="Q1591" i="1"/>
  <c r="R1590" i="1"/>
  <c r="Q1590" i="1"/>
  <c r="S1590" i="1" s="1"/>
  <c r="T1590" i="1" s="1"/>
  <c r="R1589" i="1"/>
  <c r="Q1589" i="1"/>
  <c r="R1588" i="1"/>
  <c r="Q1588" i="1"/>
  <c r="R1587" i="1"/>
  <c r="Q1587" i="1"/>
  <c r="R1586" i="1"/>
  <c r="Q1586" i="1"/>
  <c r="R1585" i="1"/>
  <c r="Q1585" i="1"/>
  <c r="R1584" i="1"/>
  <c r="Q1584" i="1"/>
  <c r="S1584" i="1" s="1"/>
  <c r="T1584" i="1" s="1"/>
  <c r="R1583" i="1"/>
  <c r="Q1583" i="1"/>
  <c r="R1582" i="1"/>
  <c r="Q1582" i="1"/>
  <c r="R1581" i="1"/>
  <c r="Q1581" i="1"/>
  <c r="R1580" i="1"/>
  <c r="Q1580" i="1"/>
  <c r="R1579" i="1"/>
  <c r="Q1579" i="1"/>
  <c r="R1578" i="1"/>
  <c r="Q1578" i="1"/>
  <c r="S1578" i="1" s="1"/>
  <c r="T1578" i="1" s="1"/>
  <c r="R1577" i="1"/>
  <c r="Q1577" i="1"/>
  <c r="R1576" i="1"/>
  <c r="Q1576" i="1"/>
  <c r="R1575" i="1"/>
  <c r="Q1575" i="1"/>
  <c r="R1574" i="1"/>
  <c r="Q1574" i="1"/>
  <c r="R1573" i="1"/>
  <c r="Q1573" i="1"/>
  <c r="R1572" i="1"/>
  <c r="Q1572" i="1"/>
  <c r="S1572" i="1" s="1"/>
  <c r="T1572" i="1" s="1"/>
  <c r="R1571" i="1"/>
  <c r="Q1571" i="1"/>
  <c r="R1570" i="1"/>
  <c r="Q1570" i="1"/>
  <c r="R1569" i="1"/>
  <c r="Q1569" i="1"/>
  <c r="R1568" i="1"/>
  <c r="Q1568" i="1"/>
  <c r="R1567" i="1"/>
  <c r="Q1567" i="1"/>
  <c r="R1566" i="1"/>
  <c r="Q1566" i="1"/>
  <c r="S1566" i="1" s="1"/>
  <c r="T1566" i="1" s="1"/>
  <c r="R1565" i="1"/>
  <c r="Q1565" i="1"/>
  <c r="R1564" i="1"/>
  <c r="Q1564" i="1"/>
  <c r="R1563" i="1"/>
  <c r="Q1563" i="1"/>
  <c r="R1562" i="1"/>
  <c r="Q1562" i="1"/>
  <c r="R1561" i="1"/>
  <c r="Q1561" i="1"/>
  <c r="R1560" i="1"/>
  <c r="Q1560" i="1"/>
  <c r="S1560" i="1" s="1"/>
  <c r="T1560" i="1" s="1"/>
  <c r="R1559" i="1"/>
  <c r="Q1559" i="1"/>
  <c r="R1558" i="1"/>
  <c r="Q1558" i="1"/>
  <c r="R1557" i="1"/>
  <c r="Q1557" i="1"/>
  <c r="R1556" i="1"/>
  <c r="Q1556" i="1"/>
  <c r="R1555" i="1"/>
  <c r="Q1555" i="1"/>
  <c r="R1554" i="1"/>
  <c r="Q1554" i="1"/>
  <c r="S1554" i="1" s="1"/>
  <c r="T1554" i="1" s="1"/>
  <c r="R1553" i="1"/>
  <c r="Q1553" i="1"/>
  <c r="R1552" i="1"/>
  <c r="Q1552" i="1"/>
  <c r="R1551" i="1"/>
  <c r="Q1551" i="1"/>
  <c r="R1550" i="1"/>
  <c r="Q1550" i="1"/>
  <c r="R1549" i="1"/>
  <c r="Q1549" i="1"/>
  <c r="R1548" i="1"/>
  <c r="Q1548" i="1"/>
  <c r="S1548" i="1" s="1"/>
  <c r="T1548" i="1" s="1"/>
  <c r="R1547" i="1"/>
  <c r="Q1547" i="1"/>
  <c r="R1546" i="1"/>
  <c r="Q1546" i="1"/>
  <c r="R1545" i="1"/>
  <c r="Q1545" i="1"/>
  <c r="R1544" i="1"/>
  <c r="Q1544" i="1"/>
  <c r="R1543" i="1"/>
  <c r="Q1543" i="1"/>
  <c r="R1542" i="1"/>
  <c r="Q1542" i="1"/>
  <c r="S1542" i="1" s="1"/>
  <c r="T1542" i="1" s="1"/>
  <c r="R1541" i="1"/>
  <c r="Q1541" i="1"/>
  <c r="R1540" i="1"/>
  <c r="Q1540" i="1"/>
  <c r="R1539" i="1"/>
  <c r="Q1539" i="1"/>
  <c r="R1538" i="1"/>
  <c r="Q1538" i="1"/>
  <c r="R1537" i="1"/>
  <c r="Q1537" i="1"/>
  <c r="R1536" i="1"/>
  <c r="Q1536" i="1"/>
  <c r="S1536" i="1" s="1"/>
  <c r="T1536" i="1" s="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S1524" i="1" s="1"/>
  <c r="T1524" i="1" s="1"/>
  <c r="R1523" i="1"/>
  <c r="Q1523" i="1"/>
  <c r="R1522" i="1"/>
  <c r="Q1522" i="1"/>
  <c r="R1521" i="1"/>
  <c r="Q1521" i="1"/>
  <c r="R1520" i="1"/>
  <c r="Q1520" i="1"/>
  <c r="R1519" i="1"/>
  <c r="Q1519" i="1"/>
  <c r="R1518" i="1"/>
  <c r="Q1518" i="1"/>
  <c r="S1518" i="1" s="1"/>
  <c r="T1518" i="1" s="1"/>
  <c r="R1517" i="1"/>
  <c r="Q1517" i="1"/>
  <c r="R1516" i="1"/>
  <c r="Q1516" i="1"/>
  <c r="R1515" i="1"/>
  <c r="Q1515" i="1"/>
  <c r="R1514" i="1"/>
  <c r="Q1514" i="1"/>
  <c r="R1513" i="1"/>
  <c r="Q1513" i="1"/>
  <c r="R1512" i="1"/>
  <c r="Q1512" i="1"/>
  <c r="S1512" i="1" s="1"/>
  <c r="T1512" i="1" s="1"/>
  <c r="R1511" i="1"/>
  <c r="Q1511" i="1"/>
  <c r="R1510" i="1"/>
  <c r="Q1510" i="1"/>
  <c r="R1509" i="1"/>
  <c r="Q1509" i="1"/>
  <c r="R1508" i="1"/>
  <c r="Q1508" i="1"/>
  <c r="R1507" i="1"/>
  <c r="Q1507" i="1"/>
  <c r="R1506" i="1"/>
  <c r="Q1506" i="1"/>
  <c r="S1506" i="1" s="1"/>
  <c r="T1506" i="1" s="1"/>
  <c r="R1505" i="1"/>
  <c r="Q1505" i="1"/>
  <c r="R1504" i="1"/>
  <c r="Q1504" i="1"/>
  <c r="R1503" i="1"/>
  <c r="Q1503" i="1"/>
  <c r="R1502" i="1"/>
  <c r="Q1502" i="1"/>
  <c r="R1501" i="1"/>
  <c r="Q1501" i="1"/>
  <c r="R1500" i="1"/>
  <c r="Q1500" i="1"/>
  <c r="S1500" i="1" s="1"/>
  <c r="T1500" i="1" s="1"/>
  <c r="R1499" i="1"/>
  <c r="Q1499" i="1"/>
  <c r="R1498" i="1"/>
  <c r="Q1498" i="1"/>
  <c r="R1497" i="1"/>
  <c r="Q1497" i="1"/>
  <c r="R1496" i="1"/>
  <c r="Q1496" i="1"/>
  <c r="R1495" i="1"/>
  <c r="Q1495" i="1"/>
  <c r="R1494" i="1"/>
  <c r="Q1494" i="1"/>
  <c r="S1494" i="1" s="1"/>
  <c r="T1494" i="1" s="1"/>
  <c r="R1493" i="1"/>
  <c r="Q1493" i="1"/>
  <c r="R1492" i="1"/>
  <c r="Q1492" i="1"/>
  <c r="R1491" i="1"/>
  <c r="Q1491" i="1"/>
  <c r="R1490" i="1"/>
  <c r="Q1490" i="1"/>
  <c r="R1489" i="1"/>
  <c r="Q1489" i="1"/>
  <c r="R1488" i="1"/>
  <c r="Q1488" i="1"/>
  <c r="S1488" i="1" s="1"/>
  <c r="T1488" i="1" s="1"/>
  <c r="R1487" i="1"/>
  <c r="Q1487" i="1"/>
  <c r="R1486" i="1"/>
  <c r="Q1486" i="1"/>
  <c r="R1485" i="1"/>
  <c r="Q1485" i="1"/>
  <c r="R1484" i="1"/>
  <c r="Q1484" i="1"/>
  <c r="R1483" i="1"/>
  <c r="Q1483" i="1"/>
  <c r="R1482" i="1"/>
  <c r="Q1482" i="1"/>
  <c r="S1482" i="1" s="1"/>
  <c r="T1482" i="1" s="1"/>
  <c r="R1481" i="1"/>
  <c r="Q1481" i="1"/>
  <c r="R1480" i="1"/>
  <c r="Q1480" i="1"/>
  <c r="R1479" i="1"/>
  <c r="Q1479" i="1"/>
  <c r="R1478" i="1"/>
  <c r="Q1478" i="1"/>
  <c r="R1477" i="1"/>
  <c r="Q1477" i="1"/>
  <c r="R1476" i="1"/>
  <c r="Q1476" i="1"/>
  <c r="S1476" i="1" s="1"/>
  <c r="T1476" i="1" s="1"/>
  <c r="R1475" i="1"/>
  <c r="Q1475" i="1"/>
  <c r="R1474" i="1"/>
  <c r="Q1474" i="1"/>
  <c r="R1473" i="1"/>
  <c r="Q1473" i="1"/>
  <c r="R1472" i="1"/>
  <c r="Q1472" i="1"/>
  <c r="R1471" i="1"/>
  <c r="Q1471" i="1"/>
  <c r="R1470" i="1"/>
  <c r="Q1470" i="1"/>
  <c r="S1470" i="1" s="1"/>
  <c r="T1470" i="1" s="1"/>
  <c r="R1469" i="1"/>
  <c r="Q1469" i="1"/>
  <c r="R1468" i="1"/>
  <c r="Q1468" i="1"/>
  <c r="R1467" i="1"/>
  <c r="Q1467" i="1"/>
  <c r="R1466" i="1"/>
  <c r="Q1466" i="1"/>
  <c r="R1465" i="1"/>
  <c r="Q1465" i="1"/>
  <c r="R1464" i="1"/>
  <c r="Q1464" i="1"/>
  <c r="S1464" i="1" s="1"/>
  <c r="T1464" i="1" s="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S1452" i="1" s="1"/>
  <c r="T1452" i="1" s="1"/>
  <c r="R1451" i="1"/>
  <c r="Q1451" i="1"/>
  <c r="R1450" i="1"/>
  <c r="Q1450" i="1"/>
  <c r="R1449" i="1"/>
  <c r="Q1449" i="1"/>
  <c r="R1448" i="1"/>
  <c r="Q1448" i="1"/>
  <c r="R1447" i="1"/>
  <c r="Q1447" i="1"/>
  <c r="R1446" i="1"/>
  <c r="Q1446" i="1"/>
  <c r="S1446" i="1" s="1"/>
  <c r="T1446" i="1" s="1"/>
  <c r="R1445" i="1"/>
  <c r="Q1445" i="1"/>
  <c r="R1444" i="1"/>
  <c r="Q1444" i="1"/>
  <c r="R1443" i="1"/>
  <c r="Q1443" i="1"/>
  <c r="R1442" i="1"/>
  <c r="Q1442" i="1"/>
  <c r="R1441" i="1"/>
  <c r="Q1441" i="1"/>
  <c r="R1440" i="1"/>
  <c r="Q1440" i="1"/>
  <c r="S1440" i="1" s="1"/>
  <c r="T1440" i="1" s="1"/>
  <c r="R1439" i="1"/>
  <c r="Q1439" i="1"/>
  <c r="R1438" i="1"/>
  <c r="Q1438" i="1"/>
  <c r="R1437" i="1"/>
  <c r="Q1437" i="1"/>
  <c r="R1436" i="1"/>
  <c r="Q1436" i="1"/>
  <c r="R1435" i="1"/>
  <c r="Q1435" i="1"/>
  <c r="R1434" i="1"/>
  <c r="Q1434" i="1"/>
  <c r="S1434" i="1" s="1"/>
  <c r="T1434" i="1" s="1"/>
  <c r="R1433" i="1"/>
  <c r="Q1433" i="1"/>
  <c r="R1432" i="1"/>
  <c r="Q1432" i="1"/>
  <c r="R1431" i="1"/>
  <c r="Q1431" i="1"/>
  <c r="R1430" i="1"/>
  <c r="Q1430" i="1"/>
  <c r="R1429" i="1"/>
  <c r="Q1429" i="1"/>
  <c r="R1428" i="1"/>
  <c r="Q1428" i="1"/>
  <c r="S1428" i="1" s="1"/>
  <c r="T1428" i="1" s="1"/>
  <c r="R1427" i="1"/>
  <c r="Q1427" i="1"/>
  <c r="R1426" i="1"/>
  <c r="Q1426" i="1"/>
  <c r="R1425" i="1"/>
  <c r="Q1425" i="1"/>
  <c r="R1424" i="1"/>
  <c r="Q1424" i="1"/>
  <c r="R1423" i="1"/>
  <c r="Q1423" i="1"/>
  <c r="R1422" i="1"/>
  <c r="Q1422" i="1"/>
  <c r="S1422" i="1" s="1"/>
  <c r="T1422" i="1" s="1"/>
  <c r="R1421" i="1"/>
  <c r="Q1421" i="1"/>
  <c r="R1420" i="1"/>
  <c r="Q1420" i="1"/>
  <c r="R1419" i="1"/>
  <c r="Q1419" i="1"/>
  <c r="R1418" i="1"/>
  <c r="Q1418" i="1"/>
  <c r="R1417" i="1"/>
  <c r="Q1417" i="1"/>
  <c r="R1416" i="1"/>
  <c r="Q1416" i="1"/>
  <c r="S1416" i="1" s="1"/>
  <c r="T1416" i="1" s="1"/>
  <c r="R1415" i="1"/>
  <c r="Q1415" i="1"/>
  <c r="R1414" i="1"/>
  <c r="Q1414" i="1"/>
  <c r="R1413" i="1"/>
  <c r="Q1413" i="1"/>
  <c r="R1412" i="1"/>
  <c r="Q1412" i="1"/>
  <c r="R1411" i="1"/>
  <c r="Q1411" i="1"/>
  <c r="R1410" i="1"/>
  <c r="Q1410" i="1"/>
  <c r="S1410" i="1" s="1"/>
  <c r="T1410" i="1" s="1"/>
  <c r="R1409" i="1"/>
  <c r="Q1409" i="1"/>
  <c r="R1408" i="1"/>
  <c r="Q1408" i="1"/>
  <c r="R1407" i="1"/>
  <c r="Q1407" i="1"/>
  <c r="R1406" i="1"/>
  <c r="Q1406" i="1"/>
  <c r="R1405" i="1"/>
  <c r="Q1405" i="1"/>
  <c r="R1404" i="1"/>
  <c r="Q1404" i="1"/>
  <c r="S1404" i="1" s="1"/>
  <c r="T1404" i="1" s="1"/>
  <c r="R1403" i="1"/>
  <c r="Q1403" i="1"/>
  <c r="R1402" i="1"/>
  <c r="Q1402" i="1"/>
  <c r="R1401" i="1"/>
  <c r="Q1401" i="1"/>
  <c r="R1400" i="1"/>
  <c r="Q1400" i="1"/>
  <c r="R1399" i="1"/>
  <c r="Q1399" i="1"/>
  <c r="R1398" i="1"/>
  <c r="Q1398" i="1"/>
  <c r="S1398" i="1" s="1"/>
  <c r="T1398" i="1" s="1"/>
  <c r="R1397" i="1"/>
  <c r="Q1397" i="1"/>
  <c r="R1396" i="1"/>
  <c r="Q1396" i="1"/>
  <c r="R1395" i="1"/>
  <c r="Q1395" i="1"/>
  <c r="R1394" i="1"/>
  <c r="Q1394" i="1"/>
  <c r="R1393" i="1"/>
  <c r="Q1393" i="1"/>
  <c r="R1392" i="1"/>
  <c r="Q1392" i="1"/>
  <c r="S1392" i="1" s="1"/>
  <c r="T1392" i="1" s="1"/>
  <c r="R1391" i="1"/>
  <c r="Q1391" i="1"/>
  <c r="R1390" i="1"/>
  <c r="Q1390" i="1"/>
  <c r="R1389" i="1"/>
  <c r="Q1389" i="1"/>
  <c r="R1388" i="1"/>
  <c r="Q1388" i="1"/>
  <c r="R1387" i="1"/>
  <c r="Q1387" i="1"/>
  <c r="R1386" i="1"/>
  <c r="Q1386" i="1"/>
  <c r="S1386" i="1" s="1"/>
  <c r="T1386" i="1" s="1"/>
  <c r="R1385" i="1"/>
  <c r="Q1385" i="1"/>
  <c r="R1384" i="1"/>
  <c r="Q1384" i="1"/>
  <c r="R1383" i="1"/>
  <c r="Q1383" i="1"/>
  <c r="R1382" i="1"/>
  <c r="Q1382" i="1"/>
  <c r="R1381" i="1"/>
  <c r="Q1381" i="1"/>
  <c r="R1380" i="1"/>
  <c r="Q1380" i="1"/>
  <c r="S1380" i="1" s="1"/>
  <c r="T1380" i="1" s="1"/>
  <c r="R1379" i="1"/>
  <c r="Q1379" i="1"/>
  <c r="R1378" i="1"/>
  <c r="Q1378" i="1"/>
  <c r="R1377" i="1"/>
  <c r="Q1377" i="1"/>
  <c r="R1376" i="1"/>
  <c r="Q1376" i="1"/>
  <c r="R1375" i="1"/>
  <c r="Q1375" i="1"/>
  <c r="R1374" i="1"/>
  <c r="Q1374" i="1"/>
  <c r="S1374" i="1" s="1"/>
  <c r="T1374" i="1" s="1"/>
  <c r="R1373" i="1"/>
  <c r="Q1373" i="1"/>
  <c r="R1372" i="1"/>
  <c r="Q1372" i="1"/>
  <c r="R1371" i="1"/>
  <c r="Q1371" i="1"/>
  <c r="R1370" i="1"/>
  <c r="Q1370" i="1"/>
  <c r="R1369" i="1"/>
  <c r="Q1369" i="1"/>
  <c r="R1368" i="1"/>
  <c r="Q1368" i="1"/>
  <c r="S1368" i="1" s="1"/>
  <c r="T1368" i="1" s="1"/>
  <c r="R1367" i="1"/>
  <c r="Q1367" i="1"/>
  <c r="R1366" i="1"/>
  <c r="Q1366" i="1"/>
  <c r="R1365" i="1"/>
  <c r="Q1365" i="1"/>
  <c r="R1364" i="1"/>
  <c r="Q1364" i="1"/>
  <c r="R1363" i="1"/>
  <c r="Q1363" i="1"/>
  <c r="R1362" i="1"/>
  <c r="Q1362" i="1"/>
  <c r="S1362" i="1" s="1"/>
  <c r="T1362" i="1" s="1"/>
  <c r="R1361" i="1"/>
  <c r="Q1361" i="1"/>
  <c r="R1360" i="1"/>
  <c r="Q1360" i="1"/>
  <c r="R1359" i="1"/>
  <c r="Q1359" i="1"/>
  <c r="R1358" i="1"/>
  <c r="Q1358" i="1"/>
  <c r="R1357" i="1"/>
  <c r="Q1357" i="1"/>
  <c r="R1356" i="1"/>
  <c r="Q1356" i="1"/>
  <c r="S1356" i="1" s="1"/>
  <c r="T1356" i="1" s="1"/>
  <c r="R1355" i="1"/>
  <c r="Q1355" i="1"/>
  <c r="R1354" i="1"/>
  <c r="Q1354" i="1"/>
  <c r="R1353" i="1"/>
  <c r="Q1353" i="1"/>
  <c r="R1352" i="1"/>
  <c r="Q1352" i="1"/>
  <c r="R1351" i="1"/>
  <c r="Q1351" i="1"/>
  <c r="R1350" i="1"/>
  <c r="Q1350" i="1"/>
  <c r="S1350" i="1" s="1"/>
  <c r="T1350" i="1" s="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S1338" i="1" s="1"/>
  <c r="T1338" i="1" s="1"/>
  <c r="R1337" i="1"/>
  <c r="Q1337" i="1"/>
  <c r="R1336" i="1"/>
  <c r="Q1336" i="1"/>
  <c r="R1335" i="1"/>
  <c r="Q1335" i="1"/>
  <c r="R1334" i="1"/>
  <c r="Q1334" i="1"/>
  <c r="R1333" i="1"/>
  <c r="Q1333" i="1"/>
  <c r="R1332" i="1"/>
  <c r="Q1332" i="1"/>
  <c r="S1332" i="1" s="1"/>
  <c r="T1332" i="1" s="1"/>
  <c r="R1331" i="1"/>
  <c r="Q1331" i="1"/>
  <c r="R1330" i="1"/>
  <c r="Q1330" i="1"/>
  <c r="R1329" i="1"/>
  <c r="Q1329" i="1"/>
  <c r="R1328" i="1"/>
  <c r="Q1328" i="1"/>
  <c r="R1327" i="1"/>
  <c r="Q1327" i="1"/>
  <c r="R1326" i="1"/>
  <c r="Q1326" i="1"/>
  <c r="S1326" i="1" s="1"/>
  <c r="T1326" i="1" s="1"/>
  <c r="R1325" i="1"/>
  <c r="Q1325" i="1"/>
  <c r="R1324" i="1"/>
  <c r="Q1324" i="1"/>
  <c r="R1323" i="1"/>
  <c r="Q1323" i="1"/>
  <c r="R1322" i="1"/>
  <c r="Q1322" i="1"/>
  <c r="R1321" i="1"/>
  <c r="Q1321" i="1"/>
  <c r="R1320" i="1"/>
  <c r="Q1320" i="1"/>
  <c r="S1320" i="1" s="1"/>
  <c r="T1320" i="1" s="1"/>
  <c r="R1319" i="1"/>
  <c r="Q1319" i="1"/>
  <c r="R1318" i="1"/>
  <c r="Q1318" i="1"/>
  <c r="R1317" i="1"/>
  <c r="Q1317" i="1"/>
  <c r="R1316" i="1"/>
  <c r="Q1316" i="1"/>
  <c r="R1315" i="1"/>
  <c r="Q1315" i="1"/>
  <c r="R1314" i="1"/>
  <c r="Q1314" i="1"/>
  <c r="S1314" i="1" s="1"/>
  <c r="T1314" i="1" s="1"/>
  <c r="R1313" i="1"/>
  <c r="Q1313" i="1"/>
  <c r="R1312" i="1"/>
  <c r="Q1312" i="1"/>
  <c r="R1311" i="1"/>
  <c r="Q1311" i="1"/>
  <c r="R1310" i="1"/>
  <c r="Q1310" i="1"/>
  <c r="R1309" i="1"/>
  <c r="Q1309" i="1"/>
  <c r="R1308" i="1"/>
  <c r="Q1308" i="1"/>
  <c r="S1308" i="1" s="1"/>
  <c r="T1308" i="1" s="1"/>
  <c r="R1307" i="1"/>
  <c r="Q1307" i="1"/>
  <c r="R1306" i="1"/>
  <c r="Q1306" i="1"/>
  <c r="R1305" i="1"/>
  <c r="Q1305" i="1"/>
  <c r="R1304" i="1"/>
  <c r="Q1304" i="1"/>
  <c r="R1303" i="1"/>
  <c r="Q1303" i="1"/>
  <c r="R1302" i="1"/>
  <c r="Q1302" i="1"/>
  <c r="S1302" i="1" s="1"/>
  <c r="T1302" i="1" s="1"/>
  <c r="R1301" i="1"/>
  <c r="Q1301" i="1"/>
  <c r="R1300" i="1"/>
  <c r="Q1300" i="1"/>
  <c r="R1299" i="1"/>
  <c r="Q1299" i="1"/>
  <c r="R1298" i="1"/>
  <c r="Q1298" i="1"/>
  <c r="R1297" i="1"/>
  <c r="Q1297" i="1"/>
  <c r="R1296" i="1"/>
  <c r="Q1296" i="1"/>
  <c r="S1296" i="1" s="1"/>
  <c r="T1296" i="1" s="1"/>
  <c r="R1295" i="1"/>
  <c r="Q1295" i="1"/>
  <c r="R1294" i="1"/>
  <c r="Q1294" i="1"/>
  <c r="R1293" i="1"/>
  <c r="Q1293" i="1"/>
  <c r="R1292" i="1"/>
  <c r="Q1292" i="1"/>
  <c r="R1291" i="1"/>
  <c r="Q1291" i="1"/>
  <c r="R1290" i="1"/>
  <c r="Q1290" i="1"/>
  <c r="R1289" i="1"/>
  <c r="Q1289" i="1"/>
  <c r="R1288" i="1"/>
  <c r="Q1288" i="1"/>
  <c r="R1287" i="1"/>
  <c r="Q1287" i="1"/>
  <c r="R1286" i="1"/>
  <c r="Q1286" i="1"/>
  <c r="R1285" i="1"/>
  <c r="Q1285" i="1"/>
  <c r="R1284" i="1"/>
  <c r="Q1284" i="1"/>
  <c r="S1284" i="1" s="1"/>
  <c r="T1284" i="1" s="1"/>
  <c r="R1283" i="1"/>
  <c r="Q1283" i="1"/>
  <c r="R1282" i="1"/>
  <c r="Q1282" i="1"/>
  <c r="R1281" i="1"/>
  <c r="Q1281" i="1"/>
  <c r="R1280" i="1"/>
  <c r="Q1280" i="1"/>
  <c r="R1279" i="1"/>
  <c r="Q1279" i="1"/>
  <c r="R1278" i="1"/>
  <c r="Q1278" i="1"/>
  <c r="R1277" i="1"/>
  <c r="Q1277" i="1"/>
  <c r="R1276" i="1"/>
  <c r="Q1276" i="1"/>
  <c r="R1275" i="1"/>
  <c r="Q1275" i="1"/>
  <c r="R1274" i="1"/>
  <c r="Q1274" i="1"/>
  <c r="R1273" i="1"/>
  <c r="Q1273" i="1"/>
  <c r="R1272" i="1"/>
  <c r="Q1272" i="1"/>
  <c r="S1272" i="1" s="1"/>
  <c r="T1272" i="1" s="1"/>
  <c r="R1271" i="1"/>
  <c r="Q1271" i="1"/>
  <c r="R1270" i="1"/>
  <c r="Q1270" i="1"/>
  <c r="R1269" i="1"/>
  <c r="Q1269" i="1"/>
  <c r="R1268" i="1"/>
  <c r="Q1268" i="1"/>
  <c r="R1267" i="1"/>
  <c r="Q1267" i="1"/>
  <c r="R1266" i="1"/>
  <c r="Q1266" i="1"/>
  <c r="S1266" i="1" s="1"/>
  <c r="T1266" i="1" s="1"/>
  <c r="R1265" i="1"/>
  <c r="Q1265" i="1"/>
  <c r="R1264" i="1"/>
  <c r="Q1264" i="1"/>
  <c r="R1263" i="1"/>
  <c r="Q1263" i="1"/>
  <c r="R1262" i="1"/>
  <c r="Q1262" i="1"/>
  <c r="R1261" i="1"/>
  <c r="Q1261" i="1"/>
  <c r="R1260" i="1"/>
  <c r="Q1260" i="1"/>
  <c r="S1260" i="1" s="1"/>
  <c r="T1260" i="1" s="1"/>
  <c r="R1259" i="1"/>
  <c r="Q1259" i="1"/>
  <c r="R1258" i="1"/>
  <c r="Q1258" i="1"/>
  <c r="R1257" i="1"/>
  <c r="Q1257" i="1"/>
  <c r="R1256" i="1"/>
  <c r="Q1256" i="1"/>
  <c r="R1255" i="1"/>
  <c r="Q1255" i="1"/>
  <c r="R1254" i="1"/>
  <c r="Q1254" i="1"/>
  <c r="S1254" i="1" s="1"/>
  <c r="T1254" i="1" s="1"/>
  <c r="R1253" i="1"/>
  <c r="Q1253" i="1"/>
  <c r="R1252" i="1"/>
  <c r="Q1252" i="1"/>
  <c r="R1251" i="1"/>
  <c r="Q1251" i="1"/>
  <c r="R1250" i="1"/>
  <c r="Q1250" i="1"/>
  <c r="R1249" i="1"/>
  <c r="Q1249" i="1"/>
  <c r="R1248" i="1"/>
  <c r="Q1248" i="1"/>
  <c r="S1248" i="1" s="1"/>
  <c r="T1248" i="1" s="1"/>
  <c r="R1247" i="1"/>
  <c r="Q1247" i="1"/>
  <c r="R1246" i="1"/>
  <c r="Q1246" i="1"/>
  <c r="R1245" i="1"/>
  <c r="Q1245" i="1"/>
  <c r="R1244" i="1"/>
  <c r="Q1244" i="1"/>
  <c r="R1243" i="1"/>
  <c r="Q1243" i="1"/>
  <c r="R1242" i="1"/>
  <c r="Q1242" i="1"/>
  <c r="S1242" i="1" s="1"/>
  <c r="T1242" i="1" s="1"/>
  <c r="R1241" i="1"/>
  <c r="Q1241" i="1"/>
  <c r="R1240" i="1"/>
  <c r="Q1240" i="1"/>
  <c r="R1239" i="1"/>
  <c r="Q1239" i="1"/>
  <c r="R1238" i="1"/>
  <c r="Q1238" i="1"/>
  <c r="R1237" i="1"/>
  <c r="Q1237" i="1"/>
  <c r="R1236" i="1"/>
  <c r="Q1236" i="1"/>
  <c r="S1236" i="1" s="1"/>
  <c r="T1236" i="1" s="1"/>
  <c r="R1235" i="1"/>
  <c r="Q1235" i="1"/>
  <c r="R1234" i="1"/>
  <c r="Q1234" i="1"/>
  <c r="R1233" i="1"/>
  <c r="Q1233" i="1"/>
  <c r="R1232" i="1"/>
  <c r="Q1232" i="1"/>
  <c r="R1231" i="1"/>
  <c r="Q1231" i="1"/>
  <c r="R1230" i="1"/>
  <c r="Q1230" i="1"/>
  <c r="S1230" i="1" s="1"/>
  <c r="T1230" i="1" s="1"/>
  <c r="R1229" i="1"/>
  <c r="Q1229" i="1"/>
  <c r="R1228" i="1"/>
  <c r="Q1228" i="1"/>
  <c r="R1227" i="1"/>
  <c r="Q1227" i="1"/>
  <c r="R1226" i="1"/>
  <c r="Q1226" i="1"/>
  <c r="R1225" i="1"/>
  <c r="Q1225" i="1"/>
  <c r="R1224" i="1"/>
  <c r="Q1224" i="1"/>
  <c r="S1224" i="1" s="1"/>
  <c r="T1224" i="1" s="1"/>
  <c r="R1223" i="1"/>
  <c r="Q1223" i="1"/>
  <c r="R1222" i="1"/>
  <c r="Q1222" i="1"/>
  <c r="R1221" i="1"/>
  <c r="Q1221" i="1"/>
  <c r="R1220" i="1"/>
  <c r="Q1220" i="1"/>
  <c r="R1219" i="1"/>
  <c r="Q1219" i="1"/>
  <c r="R1218" i="1"/>
  <c r="Q1218" i="1"/>
  <c r="S1218" i="1" s="1"/>
  <c r="T1218" i="1" s="1"/>
  <c r="R1217" i="1"/>
  <c r="Q1217" i="1"/>
  <c r="R1216" i="1"/>
  <c r="Q1216" i="1"/>
  <c r="R1215" i="1"/>
  <c r="Q1215" i="1"/>
  <c r="R1214" i="1"/>
  <c r="Q1214" i="1"/>
  <c r="R1213" i="1"/>
  <c r="Q1213" i="1"/>
  <c r="R1212" i="1"/>
  <c r="Q1212" i="1"/>
  <c r="S1212" i="1" s="1"/>
  <c r="T1212" i="1" s="1"/>
  <c r="R1211" i="1"/>
  <c r="Q1211" i="1"/>
  <c r="R1210" i="1"/>
  <c r="Q1210" i="1"/>
  <c r="R1209" i="1"/>
  <c r="Q1209" i="1"/>
  <c r="R1208" i="1"/>
  <c r="Q1208" i="1"/>
  <c r="R1207" i="1"/>
  <c r="Q1207" i="1"/>
  <c r="R1206" i="1"/>
  <c r="Q1206" i="1"/>
  <c r="S1206" i="1" s="1"/>
  <c r="T1206" i="1" s="1"/>
  <c r="R1205" i="1"/>
  <c r="Q1205" i="1"/>
  <c r="R1204" i="1"/>
  <c r="Q1204" i="1"/>
  <c r="R1203" i="1"/>
  <c r="Q1203" i="1"/>
  <c r="R1202" i="1"/>
  <c r="Q1202" i="1"/>
  <c r="R1201" i="1"/>
  <c r="Q1201" i="1"/>
  <c r="R1200" i="1"/>
  <c r="Q1200" i="1"/>
  <c r="R1199" i="1"/>
  <c r="Q1199" i="1"/>
  <c r="R1198" i="1"/>
  <c r="Q1198" i="1"/>
  <c r="R1197" i="1"/>
  <c r="Q1197" i="1"/>
  <c r="R1196" i="1"/>
  <c r="Q1196" i="1"/>
  <c r="R1195" i="1"/>
  <c r="Q1195" i="1"/>
  <c r="R1194" i="1"/>
  <c r="Q1194" i="1"/>
  <c r="R1193" i="1"/>
  <c r="Q1193" i="1"/>
  <c r="R1192" i="1"/>
  <c r="Q1192" i="1"/>
  <c r="R1191" i="1"/>
  <c r="Q1191" i="1"/>
  <c r="R1190" i="1"/>
  <c r="Q1190" i="1"/>
  <c r="R1189" i="1"/>
  <c r="Q1189" i="1"/>
  <c r="R1188" i="1"/>
  <c r="Q1188" i="1"/>
  <c r="S1188" i="1" s="1"/>
  <c r="T1188" i="1" s="1"/>
  <c r="R1187" i="1"/>
  <c r="Q1187" i="1"/>
  <c r="R1186" i="1"/>
  <c r="Q1186" i="1"/>
  <c r="R1185" i="1"/>
  <c r="Q1185" i="1"/>
  <c r="R1184" i="1"/>
  <c r="Q1184" i="1"/>
  <c r="R1183" i="1"/>
  <c r="Q1183" i="1"/>
  <c r="R1182" i="1"/>
  <c r="Q1182" i="1"/>
  <c r="S1182" i="1" s="1"/>
  <c r="T1182" i="1" s="1"/>
  <c r="R1181" i="1"/>
  <c r="Q1181" i="1"/>
  <c r="R1180" i="1"/>
  <c r="Q1180" i="1"/>
  <c r="R1179" i="1"/>
  <c r="Q1179" i="1"/>
  <c r="R1178" i="1"/>
  <c r="Q1178" i="1"/>
  <c r="R1177" i="1"/>
  <c r="Q1177" i="1"/>
  <c r="R1176" i="1"/>
  <c r="Q1176" i="1"/>
  <c r="R1175" i="1"/>
  <c r="Q1175" i="1"/>
  <c r="R1174" i="1"/>
  <c r="Q1174" i="1"/>
  <c r="R1173" i="1"/>
  <c r="Q1173" i="1"/>
  <c r="R1172" i="1"/>
  <c r="Q1172" i="1"/>
  <c r="R1171" i="1"/>
  <c r="Q1171" i="1"/>
  <c r="R1170" i="1"/>
  <c r="Q1170" i="1"/>
  <c r="S1170" i="1" s="1"/>
  <c r="T1170" i="1" s="1"/>
  <c r="R1169" i="1"/>
  <c r="Q1169" i="1"/>
  <c r="R1168" i="1"/>
  <c r="Q1168" i="1"/>
  <c r="R1167" i="1"/>
  <c r="Q1167" i="1"/>
  <c r="R1166" i="1"/>
  <c r="Q1166" i="1"/>
  <c r="R1165" i="1"/>
  <c r="Q1165" i="1"/>
  <c r="R1164" i="1"/>
  <c r="Q1164" i="1"/>
  <c r="S1164" i="1" s="1"/>
  <c r="T1164" i="1" s="1"/>
  <c r="R1163" i="1"/>
  <c r="Q1163" i="1"/>
  <c r="R1162" i="1"/>
  <c r="Q1162" i="1"/>
  <c r="R1161" i="1"/>
  <c r="Q1161" i="1"/>
  <c r="R1160" i="1"/>
  <c r="Q1160" i="1"/>
  <c r="R1159" i="1"/>
  <c r="Q1159" i="1"/>
  <c r="R1158" i="1"/>
  <c r="Q1158" i="1"/>
  <c r="S1158" i="1" s="1"/>
  <c r="T1158" i="1" s="1"/>
  <c r="R1157" i="1"/>
  <c r="Q1157" i="1"/>
  <c r="R1156" i="1"/>
  <c r="Q1156" i="1"/>
  <c r="R1155" i="1"/>
  <c r="Q1155" i="1"/>
  <c r="R1154" i="1"/>
  <c r="Q1154" i="1"/>
  <c r="R1153" i="1"/>
  <c r="Q1153" i="1"/>
  <c r="R1152" i="1"/>
  <c r="Q1152" i="1"/>
  <c r="S1152" i="1" s="1"/>
  <c r="T1152" i="1" s="1"/>
  <c r="R1151" i="1"/>
  <c r="Q1151" i="1"/>
  <c r="R1150" i="1"/>
  <c r="Q1150" i="1"/>
  <c r="R1149" i="1"/>
  <c r="Q1149" i="1"/>
  <c r="R1148" i="1"/>
  <c r="Q1148" i="1"/>
  <c r="R1147" i="1"/>
  <c r="Q1147" i="1"/>
  <c r="R1146" i="1"/>
  <c r="Q1146" i="1"/>
  <c r="S1146" i="1" s="1"/>
  <c r="T1146" i="1" s="1"/>
  <c r="R1145" i="1"/>
  <c r="Q1145" i="1"/>
  <c r="R1144" i="1"/>
  <c r="Q1144" i="1"/>
  <c r="R1143" i="1"/>
  <c r="Q1143" i="1"/>
  <c r="R1142" i="1"/>
  <c r="Q1142" i="1"/>
  <c r="R1141" i="1"/>
  <c r="Q1141" i="1"/>
  <c r="R1140" i="1"/>
  <c r="Q1140" i="1"/>
  <c r="S1140" i="1" s="1"/>
  <c r="T1140" i="1" s="1"/>
  <c r="R1139" i="1"/>
  <c r="Q1139" i="1"/>
  <c r="R1138" i="1"/>
  <c r="Q1138" i="1"/>
  <c r="R1137" i="1"/>
  <c r="Q1137" i="1"/>
  <c r="R1136" i="1"/>
  <c r="Q1136" i="1"/>
  <c r="R1135" i="1"/>
  <c r="Q1135" i="1"/>
  <c r="R1134" i="1"/>
  <c r="Q1134" i="1"/>
  <c r="S1134" i="1" s="1"/>
  <c r="T1134" i="1" s="1"/>
  <c r="R1133" i="1"/>
  <c r="Q1133" i="1"/>
  <c r="R1132" i="1"/>
  <c r="Q1132" i="1"/>
  <c r="R1131" i="1"/>
  <c r="Q1131" i="1"/>
  <c r="R1130" i="1"/>
  <c r="Q1130" i="1"/>
  <c r="R1129" i="1"/>
  <c r="Q1129" i="1"/>
  <c r="R1128" i="1"/>
  <c r="Q1128" i="1"/>
  <c r="S1128" i="1" s="1"/>
  <c r="T1128" i="1" s="1"/>
  <c r="R1127" i="1"/>
  <c r="Q1127" i="1"/>
  <c r="R1126" i="1"/>
  <c r="Q1126" i="1"/>
  <c r="R1125" i="1"/>
  <c r="Q1125" i="1"/>
  <c r="R1124" i="1"/>
  <c r="Q1124" i="1"/>
  <c r="R1123" i="1"/>
  <c r="Q1123" i="1"/>
  <c r="R1122" i="1"/>
  <c r="Q1122" i="1"/>
  <c r="S1122" i="1" s="1"/>
  <c r="T1122" i="1" s="1"/>
  <c r="R1121" i="1"/>
  <c r="Q1121" i="1"/>
  <c r="R1120" i="1"/>
  <c r="Q1120" i="1"/>
  <c r="R1119" i="1"/>
  <c r="Q1119" i="1"/>
  <c r="R1118" i="1"/>
  <c r="Q1118" i="1"/>
  <c r="R1117" i="1"/>
  <c r="Q1117" i="1"/>
  <c r="R1116" i="1"/>
  <c r="Q1116" i="1"/>
  <c r="S1116" i="1" s="1"/>
  <c r="T1116" i="1" s="1"/>
  <c r="R1115" i="1"/>
  <c r="Q1115" i="1"/>
  <c r="R1114" i="1"/>
  <c r="Q1114" i="1"/>
  <c r="R1113" i="1"/>
  <c r="Q1113" i="1"/>
  <c r="R1112" i="1"/>
  <c r="Q1112" i="1"/>
  <c r="R1111" i="1"/>
  <c r="Q1111" i="1"/>
  <c r="R1110" i="1"/>
  <c r="Q1110" i="1"/>
  <c r="S1110" i="1" s="1"/>
  <c r="T1110" i="1" s="1"/>
  <c r="R1109" i="1"/>
  <c r="Q1109" i="1"/>
  <c r="R1108" i="1"/>
  <c r="Q1108" i="1"/>
  <c r="R1107" i="1"/>
  <c r="Q1107" i="1"/>
  <c r="R1106" i="1"/>
  <c r="Q1106" i="1"/>
  <c r="R1105" i="1"/>
  <c r="Q1105" i="1"/>
  <c r="R1104" i="1"/>
  <c r="Q1104" i="1"/>
  <c r="S1104" i="1" s="1"/>
  <c r="T1104" i="1" s="1"/>
  <c r="R1103" i="1"/>
  <c r="Q1103" i="1"/>
  <c r="R1102" i="1"/>
  <c r="Q1102" i="1"/>
  <c r="R1101" i="1"/>
  <c r="Q1101" i="1"/>
  <c r="R1100" i="1"/>
  <c r="Q1100" i="1"/>
  <c r="R1099" i="1"/>
  <c r="Q1099" i="1"/>
  <c r="R1098" i="1"/>
  <c r="Q1098" i="1"/>
  <c r="S1098" i="1" s="1"/>
  <c r="T1098" i="1" s="1"/>
  <c r="R1097" i="1"/>
  <c r="Q1097" i="1"/>
  <c r="R1096" i="1"/>
  <c r="Q1096" i="1"/>
  <c r="R1095" i="1"/>
  <c r="Q1095" i="1"/>
  <c r="R1094" i="1"/>
  <c r="Q1094" i="1"/>
  <c r="R1093" i="1"/>
  <c r="Q1093" i="1"/>
  <c r="R1092" i="1"/>
  <c r="Q1092" i="1"/>
  <c r="S1092" i="1" s="1"/>
  <c r="T1092" i="1" s="1"/>
  <c r="R1091" i="1"/>
  <c r="Q1091" i="1"/>
  <c r="R1090" i="1"/>
  <c r="Q1090" i="1"/>
  <c r="R1089" i="1"/>
  <c r="Q1089" i="1"/>
  <c r="R1088" i="1"/>
  <c r="Q1088" i="1"/>
  <c r="R1087" i="1"/>
  <c r="Q1087" i="1"/>
  <c r="R1086" i="1"/>
  <c r="Q1086" i="1"/>
  <c r="S1086" i="1" s="1"/>
  <c r="T1086" i="1" s="1"/>
  <c r="R1085" i="1"/>
  <c r="Q1085" i="1"/>
  <c r="R1084" i="1"/>
  <c r="Q1084" i="1"/>
  <c r="R1083" i="1"/>
  <c r="Q1083" i="1"/>
  <c r="R1082" i="1"/>
  <c r="Q1082" i="1"/>
  <c r="R1081" i="1"/>
  <c r="Q1081" i="1"/>
  <c r="R1080" i="1"/>
  <c r="Q1080" i="1"/>
  <c r="S1080" i="1" s="1"/>
  <c r="T1080" i="1" s="1"/>
  <c r="R1079" i="1"/>
  <c r="Q1079" i="1"/>
  <c r="R1078" i="1"/>
  <c r="Q1078" i="1"/>
  <c r="R1077" i="1"/>
  <c r="Q1077" i="1"/>
  <c r="R1076" i="1"/>
  <c r="Q1076" i="1"/>
  <c r="R1075" i="1"/>
  <c r="Q1075" i="1"/>
  <c r="R1074" i="1"/>
  <c r="Q1074" i="1"/>
  <c r="S1074" i="1" s="1"/>
  <c r="T1074" i="1" s="1"/>
  <c r="R1073" i="1"/>
  <c r="Q1073" i="1"/>
  <c r="R1072" i="1"/>
  <c r="Q1072" i="1"/>
  <c r="R1071" i="1"/>
  <c r="Q1071" i="1"/>
  <c r="R1070" i="1"/>
  <c r="Q1070" i="1"/>
  <c r="R1069" i="1"/>
  <c r="Q1069" i="1"/>
  <c r="R1068" i="1"/>
  <c r="Q1068" i="1"/>
  <c r="S1068" i="1" s="1"/>
  <c r="T1068" i="1" s="1"/>
  <c r="R1067" i="1"/>
  <c r="Q1067" i="1"/>
  <c r="R1066" i="1"/>
  <c r="Q1066" i="1"/>
  <c r="R1065" i="1"/>
  <c r="Q1065" i="1"/>
  <c r="R1064" i="1"/>
  <c r="Q1064" i="1"/>
  <c r="R1063" i="1"/>
  <c r="Q1063" i="1"/>
  <c r="R1062" i="1"/>
  <c r="Q1062" i="1"/>
  <c r="S1062" i="1" s="1"/>
  <c r="T1062" i="1" s="1"/>
  <c r="R1061" i="1"/>
  <c r="Q1061" i="1"/>
  <c r="R1060" i="1"/>
  <c r="Q1060" i="1"/>
  <c r="R1059" i="1"/>
  <c r="Q1059" i="1"/>
  <c r="R1058" i="1"/>
  <c r="Q1058" i="1"/>
  <c r="R1057" i="1"/>
  <c r="Q1057" i="1"/>
  <c r="R1056" i="1"/>
  <c r="Q1056" i="1"/>
  <c r="S1056" i="1" s="1"/>
  <c r="T1056" i="1" s="1"/>
  <c r="R1055" i="1"/>
  <c r="Q1055" i="1"/>
  <c r="R1054" i="1"/>
  <c r="Q1054" i="1"/>
  <c r="R1053" i="1"/>
  <c r="Q1053" i="1"/>
  <c r="R1052" i="1"/>
  <c r="Q1052" i="1"/>
  <c r="R1051" i="1"/>
  <c r="Q1051" i="1"/>
  <c r="R1050" i="1"/>
  <c r="Q1050" i="1"/>
  <c r="S1050" i="1" s="1"/>
  <c r="T1050" i="1" s="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S1038" i="1" s="1"/>
  <c r="T1038" i="1" s="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S1026" i="1" s="1"/>
  <c r="T1026" i="1" s="1"/>
  <c r="R1025" i="1"/>
  <c r="Q1025" i="1"/>
  <c r="R1024" i="1"/>
  <c r="Q1024" i="1"/>
  <c r="R1023" i="1"/>
  <c r="Q1023" i="1"/>
  <c r="R1022" i="1"/>
  <c r="Q1022" i="1"/>
  <c r="R1021" i="1"/>
  <c r="Q1021" i="1"/>
  <c r="R1020" i="1"/>
  <c r="Q1020" i="1"/>
  <c r="S1020" i="1" s="1"/>
  <c r="T1020" i="1" s="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S1008" i="1" s="1"/>
  <c r="T1008" i="1" s="1"/>
  <c r="R1007" i="1"/>
  <c r="Q1007" i="1"/>
  <c r="R1006" i="1"/>
  <c r="Q1006" i="1"/>
  <c r="R1005" i="1"/>
  <c r="Q1005" i="1"/>
  <c r="R1004" i="1"/>
  <c r="Q1004" i="1"/>
  <c r="R1003" i="1"/>
  <c r="Q1003" i="1"/>
  <c r="R1002" i="1"/>
  <c r="Q1002" i="1"/>
  <c r="S1002" i="1" s="1"/>
  <c r="T1002" i="1" s="1"/>
  <c r="R1001" i="1"/>
  <c r="Q1001" i="1"/>
  <c r="R1000" i="1"/>
  <c r="Q1000" i="1"/>
  <c r="R999" i="1"/>
  <c r="Q999" i="1"/>
  <c r="R998" i="1"/>
  <c r="Q998" i="1"/>
  <c r="R997" i="1"/>
  <c r="Q997" i="1"/>
  <c r="R996" i="1"/>
  <c r="Q996" i="1"/>
  <c r="S996" i="1" s="1"/>
  <c r="T996" i="1" s="1"/>
  <c r="R995" i="1"/>
  <c r="Q995" i="1"/>
  <c r="R994" i="1"/>
  <c r="Q994" i="1"/>
  <c r="R993" i="1"/>
  <c r="Q993" i="1"/>
  <c r="R992" i="1"/>
  <c r="Q992" i="1"/>
  <c r="R991" i="1"/>
  <c r="Q991" i="1"/>
  <c r="R990" i="1"/>
  <c r="Q990" i="1"/>
  <c r="S990" i="1" s="1"/>
  <c r="T990" i="1" s="1"/>
  <c r="R989" i="1"/>
  <c r="Q989" i="1"/>
  <c r="R988" i="1"/>
  <c r="Q988" i="1"/>
  <c r="R987" i="1"/>
  <c r="Q987" i="1"/>
  <c r="R986" i="1"/>
  <c r="Q986" i="1"/>
  <c r="R985" i="1"/>
  <c r="Q985" i="1"/>
  <c r="R984" i="1"/>
  <c r="Q984" i="1"/>
  <c r="R983" i="1"/>
  <c r="Q983" i="1"/>
  <c r="R982" i="1"/>
  <c r="Q982" i="1"/>
  <c r="R981" i="1"/>
  <c r="Q981" i="1"/>
  <c r="R980" i="1"/>
  <c r="Q980" i="1"/>
  <c r="R979" i="1"/>
  <c r="Q979" i="1"/>
  <c r="R978" i="1"/>
  <c r="Q978" i="1"/>
  <c r="S978" i="1" s="1"/>
  <c r="T978" i="1" s="1"/>
  <c r="R977" i="1"/>
  <c r="Q977" i="1"/>
  <c r="R976" i="1"/>
  <c r="Q976" i="1"/>
  <c r="R975" i="1"/>
  <c r="Q975" i="1"/>
  <c r="R974" i="1"/>
  <c r="Q974" i="1"/>
  <c r="R973" i="1"/>
  <c r="Q973" i="1"/>
  <c r="R972" i="1"/>
  <c r="Q972" i="1"/>
  <c r="S972" i="1" s="1"/>
  <c r="T972" i="1" s="1"/>
  <c r="R971" i="1"/>
  <c r="Q971" i="1"/>
  <c r="R970" i="1"/>
  <c r="Q970" i="1"/>
  <c r="R969" i="1"/>
  <c r="Q969" i="1"/>
  <c r="R968" i="1"/>
  <c r="Q968" i="1"/>
  <c r="R967" i="1"/>
  <c r="Q967" i="1"/>
  <c r="R966" i="1"/>
  <c r="Q966" i="1"/>
  <c r="S966" i="1" s="1"/>
  <c r="T966" i="1" s="1"/>
  <c r="R965" i="1"/>
  <c r="Q965" i="1"/>
  <c r="R964" i="1"/>
  <c r="Q964" i="1"/>
  <c r="R963" i="1"/>
  <c r="Q963" i="1"/>
  <c r="R962" i="1"/>
  <c r="Q962" i="1"/>
  <c r="R961" i="1"/>
  <c r="Q961" i="1"/>
  <c r="R960" i="1"/>
  <c r="Q960" i="1"/>
  <c r="S960" i="1" s="1"/>
  <c r="T960" i="1" s="1"/>
  <c r="R959" i="1"/>
  <c r="Q959" i="1"/>
  <c r="R958" i="1"/>
  <c r="Q958" i="1"/>
  <c r="R957" i="1"/>
  <c r="Q957" i="1"/>
  <c r="R956" i="1"/>
  <c r="Q956" i="1"/>
  <c r="R955" i="1"/>
  <c r="Q955" i="1"/>
  <c r="R954" i="1"/>
  <c r="Q954" i="1"/>
  <c r="S954" i="1" s="1"/>
  <c r="T954" i="1" s="1"/>
  <c r="R953" i="1"/>
  <c r="Q953" i="1"/>
  <c r="R952" i="1"/>
  <c r="Q952" i="1"/>
  <c r="R951" i="1"/>
  <c r="Q951" i="1"/>
  <c r="R950" i="1"/>
  <c r="Q950" i="1"/>
  <c r="R949" i="1"/>
  <c r="Q949" i="1"/>
  <c r="R948" i="1"/>
  <c r="Q948" i="1"/>
  <c r="R947" i="1"/>
  <c r="Q947" i="1"/>
  <c r="R946" i="1"/>
  <c r="Q946" i="1"/>
  <c r="R945" i="1"/>
  <c r="Q945" i="1"/>
  <c r="R944" i="1"/>
  <c r="Q944" i="1"/>
  <c r="R943" i="1"/>
  <c r="Q943" i="1"/>
  <c r="R942" i="1"/>
  <c r="Q942" i="1"/>
  <c r="S942" i="1" s="1"/>
  <c r="T942" i="1" s="1"/>
  <c r="R941" i="1"/>
  <c r="Q941" i="1"/>
  <c r="R940" i="1"/>
  <c r="Q940" i="1"/>
  <c r="R939" i="1"/>
  <c r="Q939" i="1"/>
  <c r="R938" i="1"/>
  <c r="Q938" i="1"/>
  <c r="R937" i="1"/>
  <c r="Q937" i="1"/>
  <c r="R936" i="1"/>
  <c r="Q936" i="1"/>
  <c r="S936" i="1" s="1"/>
  <c r="T936" i="1" s="1"/>
  <c r="R935" i="1"/>
  <c r="Q935" i="1"/>
  <c r="R934" i="1"/>
  <c r="Q934" i="1"/>
  <c r="R933" i="1"/>
  <c r="Q933" i="1"/>
  <c r="R932" i="1"/>
  <c r="Q932" i="1"/>
  <c r="R931" i="1"/>
  <c r="Q931" i="1"/>
  <c r="R930" i="1"/>
  <c r="Q930" i="1"/>
  <c r="S930" i="1" s="1"/>
  <c r="T930" i="1" s="1"/>
  <c r="R929" i="1"/>
  <c r="Q929" i="1"/>
  <c r="R928" i="1"/>
  <c r="Q928" i="1"/>
  <c r="R927" i="1"/>
  <c r="Q927" i="1"/>
  <c r="R926" i="1"/>
  <c r="Q926" i="1"/>
  <c r="R925" i="1"/>
  <c r="Q925" i="1"/>
  <c r="R924" i="1"/>
  <c r="Q924" i="1"/>
  <c r="S924" i="1" s="1"/>
  <c r="T924" i="1" s="1"/>
  <c r="R923" i="1"/>
  <c r="Q923" i="1"/>
  <c r="R922" i="1"/>
  <c r="Q922" i="1"/>
  <c r="R921" i="1"/>
  <c r="Q921" i="1"/>
  <c r="R920" i="1"/>
  <c r="Q920" i="1"/>
  <c r="R919" i="1"/>
  <c r="Q919" i="1"/>
  <c r="R918" i="1"/>
  <c r="Q918" i="1"/>
  <c r="S918" i="1" s="1"/>
  <c r="T918" i="1" s="1"/>
  <c r="R917" i="1"/>
  <c r="Q917" i="1"/>
  <c r="R916" i="1"/>
  <c r="Q916" i="1"/>
  <c r="R915" i="1"/>
  <c r="Q915" i="1"/>
  <c r="R914" i="1"/>
  <c r="Q914" i="1"/>
  <c r="R913" i="1"/>
  <c r="Q913" i="1"/>
  <c r="R912" i="1"/>
  <c r="Q912" i="1"/>
  <c r="S912" i="1" s="1"/>
  <c r="T912" i="1" s="1"/>
  <c r="R911" i="1"/>
  <c r="Q911" i="1"/>
  <c r="R910" i="1"/>
  <c r="Q910" i="1"/>
  <c r="R909" i="1"/>
  <c r="Q909" i="1"/>
  <c r="R908" i="1"/>
  <c r="Q908" i="1"/>
  <c r="R907" i="1"/>
  <c r="Q907" i="1"/>
  <c r="R906" i="1"/>
  <c r="Q906" i="1"/>
  <c r="S906" i="1" s="1"/>
  <c r="T906" i="1" s="1"/>
  <c r="R905" i="1"/>
  <c r="Q905" i="1"/>
  <c r="R904" i="1"/>
  <c r="Q904" i="1"/>
  <c r="R903" i="1"/>
  <c r="Q903" i="1"/>
  <c r="R902" i="1"/>
  <c r="Q902" i="1"/>
  <c r="R901" i="1"/>
  <c r="Q901" i="1"/>
  <c r="R900" i="1"/>
  <c r="Q900" i="1"/>
  <c r="R899" i="1"/>
  <c r="Q899" i="1"/>
  <c r="R898" i="1"/>
  <c r="Q898" i="1"/>
  <c r="R897" i="1"/>
  <c r="Q897" i="1"/>
  <c r="R896" i="1"/>
  <c r="Q896" i="1"/>
  <c r="R895" i="1"/>
  <c r="Q895" i="1"/>
  <c r="R894" i="1"/>
  <c r="Q894" i="1"/>
  <c r="S894" i="1" s="1"/>
  <c r="T894" i="1" s="1"/>
  <c r="R893" i="1"/>
  <c r="Q893" i="1"/>
  <c r="R892" i="1"/>
  <c r="Q892" i="1"/>
  <c r="R891" i="1"/>
  <c r="Q891" i="1"/>
  <c r="R890" i="1"/>
  <c r="Q890" i="1"/>
  <c r="R889" i="1"/>
  <c r="Q889" i="1"/>
  <c r="R888" i="1"/>
  <c r="Q888" i="1"/>
  <c r="S888" i="1" s="1"/>
  <c r="T888" i="1" s="1"/>
  <c r="R887" i="1"/>
  <c r="Q887" i="1"/>
  <c r="R886" i="1"/>
  <c r="Q886" i="1"/>
  <c r="R885" i="1"/>
  <c r="Q885" i="1"/>
  <c r="R884" i="1"/>
  <c r="Q884" i="1"/>
  <c r="R883" i="1"/>
  <c r="Q883" i="1"/>
  <c r="R882" i="1"/>
  <c r="Q882" i="1"/>
  <c r="S882" i="1" s="1"/>
  <c r="T882" i="1" s="1"/>
  <c r="R881" i="1"/>
  <c r="Q881" i="1"/>
  <c r="R880" i="1"/>
  <c r="Q880" i="1"/>
  <c r="R879" i="1"/>
  <c r="Q879" i="1"/>
  <c r="R878" i="1"/>
  <c r="Q878" i="1"/>
  <c r="R877" i="1"/>
  <c r="Q877" i="1"/>
  <c r="R876" i="1"/>
  <c r="Q876" i="1"/>
  <c r="S876" i="1" s="1"/>
  <c r="T876" i="1" s="1"/>
  <c r="R875" i="1"/>
  <c r="Q875" i="1"/>
  <c r="R874" i="1"/>
  <c r="Q874" i="1"/>
  <c r="R873" i="1"/>
  <c r="Q873" i="1"/>
  <c r="R872" i="1"/>
  <c r="Q872" i="1"/>
  <c r="R871" i="1"/>
  <c r="Q871" i="1"/>
  <c r="R870" i="1"/>
  <c r="Q870" i="1"/>
  <c r="S870" i="1" s="1"/>
  <c r="T870" i="1" s="1"/>
  <c r="R869" i="1"/>
  <c r="Q869" i="1"/>
  <c r="R868" i="1"/>
  <c r="Q868" i="1"/>
  <c r="R867" i="1"/>
  <c r="Q867" i="1"/>
  <c r="R866" i="1"/>
  <c r="Q866" i="1"/>
  <c r="R865" i="1"/>
  <c r="Q865" i="1"/>
  <c r="R864" i="1"/>
  <c r="Q864" i="1"/>
  <c r="S864" i="1" s="1"/>
  <c r="T864" i="1" s="1"/>
  <c r="R863" i="1"/>
  <c r="Q863" i="1"/>
  <c r="R862" i="1"/>
  <c r="Q862" i="1"/>
  <c r="R861" i="1"/>
  <c r="Q861" i="1"/>
  <c r="R860" i="1"/>
  <c r="Q860" i="1"/>
  <c r="R859" i="1"/>
  <c r="Q859" i="1"/>
  <c r="R858" i="1"/>
  <c r="Q858" i="1"/>
  <c r="R857" i="1"/>
  <c r="Q857" i="1"/>
  <c r="R856" i="1"/>
  <c r="Q856" i="1"/>
  <c r="R855" i="1"/>
  <c r="Q855" i="1"/>
  <c r="R854" i="1"/>
  <c r="Q854" i="1"/>
  <c r="R853" i="1"/>
  <c r="Q853" i="1"/>
  <c r="R852" i="1"/>
  <c r="Q852" i="1"/>
  <c r="S852" i="1" s="1"/>
  <c r="T852" i="1" s="1"/>
  <c r="R851" i="1"/>
  <c r="Q851" i="1"/>
  <c r="R850" i="1"/>
  <c r="Q850" i="1"/>
  <c r="R849" i="1"/>
  <c r="Q849" i="1"/>
  <c r="R848" i="1"/>
  <c r="Q848" i="1"/>
  <c r="R847" i="1"/>
  <c r="Q847" i="1"/>
  <c r="R846" i="1"/>
  <c r="Q846" i="1"/>
  <c r="R845" i="1"/>
  <c r="Q845" i="1"/>
  <c r="R844" i="1"/>
  <c r="Q844" i="1"/>
  <c r="R843" i="1"/>
  <c r="Q843" i="1"/>
  <c r="R842" i="1"/>
  <c r="Q842" i="1"/>
  <c r="R841" i="1"/>
  <c r="Q841" i="1"/>
  <c r="R840" i="1"/>
  <c r="Q840" i="1"/>
  <c r="S840" i="1" s="1"/>
  <c r="T840" i="1" s="1"/>
  <c r="R839" i="1"/>
  <c r="Q839" i="1"/>
  <c r="R838" i="1"/>
  <c r="Q838" i="1"/>
  <c r="R837" i="1"/>
  <c r="Q837" i="1"/>
  <c r="R836" i="1"/>
  <c r="Q836" i="1"/>
  <c r="R835" i="1"/>
  <c r="Q835" i="1"/>
  <c r="R834" i="1"/>
  <c r="Q834" i="1"/>
  <c r="R833" i="1"/>
  <c r="Q833" i="1"/>
  <c r="R832" i="1"/>
  <c r="Q832" i="1"/>
  <c r="R831" i="1"/>
  <c r="Q831" i="1"/>
  <c r="R830" i="1"/>
  <c r="Q830" i="1"/>
  <c r="R829" i="1"/>
  <c r="Q829" i="1"/>
  <c r="R828" i="1"/>
  <c r="Q828" i="1"/>
  <c r="S828" i="1" s="1"/>
  <c r="T828" i="1" s="1"/>
  <c r="R827" i="1"/>
  <c r="Q827" i="1"/>
  <c r="R826" i="1"/>
  <c r="Q826" i="1"/>
  <c r="R825" i="1"/>
  <c r="Q825" i="1"/>
  <c r="R824" i="1"/>
  <c r="Q824" i="1"/>
  <c r="R823" i="1"/>
  <c r="Q823" i="1"/>
  <c r="R822" i="1"/>
  <c r="Q822" i="1"/>
  <c r="R821" i="1"/>
  <c r="Q821" i="1"/>
  <c r="R820" i="1"/>
  <c r="Q820" i="1"/>
  <c r="R819" i="1"/>
  <c r="Q819" i="1"/>
  <c r="R818" i="1"/>
  <c r="Q818" i="1"/>
  <c r="R817" i="1"/>
  <c r="Q817" i="1"/>
  <c r="R816" i="1"/>
  <c r="Q816" i="1"/>
  <c r="S816" i="1" s="1"/>
  <c r="T816" i="1" s="1"/>
  <c r="R815" i="1"/>
  <c r="Q815" i="1"/>
  <c r="R814" i="1"/>
  <c r="Q814" i="1"/>
  <c r="R813" i="1"/>
  <c r="Q813" i="1"/>
  <c r="R812" i="1"/>
  <c r="Q812" i="1"/>
  <c r="R811" i="1"/>
  <c r="Q811" i="1"/>
  <c r="R810" i="1"/>
  <c r="Q810" i="1"/>
  <c r="S810" i="1" s="1"/>
  <c r="T810" i="1" s="1"/>
  <c r="R809" i="1"/>
  <c r="Q809" i="1"/>
  <c r="R808" i="1"/>
  <c r="Q808" i="1"/>
  <c r="R807" i="1"/>
  <c r="Q807" i="1"/>
  <c r="R806" i="1"/>
  <c r="Q806" i="1"/>
  <c r="R805" i="1"/>
  <c r="Q805" i="1"/>
  <c r="R804" i="1"/>
  <c r="Q804" i="1"/>
  <c r="S804" i="1" s="1"/>
  <c r="T804" i="1" s="1"/>
  <c r="R803" i="1"/>
  <c r="Q803" i="1"/>
  <c r="R802" i="1"/>
  <c r="Q802" i="1"/>
  <c r="R801" i="1"/>
  <c r="Q801" i="1"/>
  <c r="R800" i="1"/>
  <c r="Q800" i="1"/>
  <c r="R799" i="1"/>
  <c r="Q799" i="1"/>
  <c r="R798" i="1"/>
  <c r="Q798" i="1"/>
  <c r="S798" i="1" s="1"/>
  <c r="T798" i="1" s="1"/>
  <c r="R797" i="1"/>
  <c r="Q797" i="1"/>
  <c r="R796" i="1"/>
  <c r="Q796" i="1"/>
  <c r="R795" i="1"/>
  <c r="Q795" i="1"/>
  <c r="R794" i="1"/>
  <c r="Q794" i="1"/>
  <c r="R793" i="1"/>
  <c r="Q793" i="1"/>
  <c r="R792" i="1"/>
  <c r="Q792" i="1"/>
  <c r="R791" i="1"/>
  <c r="Q791" i="1"/>
  <c r="R790" i="1"/>
  <c r="Q790" i="1"/>
  <c r="R789" i="1"/>
  <c r="Q789" i="1"/>
  <c r="R788" i="1"/>
  <c r="Q788" i="1"/>
  <c r="R787" i="1"/>
  <c r="Q787" i="1"/>
  <c r="R786" i="1"/>
  <c r="Q786" i="1"/>
  <c r="S786" i="1" s="1"/>
  <c r="T786" i="1" s="1"/>
  <c r="R785" i="1"/>
  <c r="Q785" i="1"/>
  <c r="R784" i="1"/>
  <c r="Q784" i="1"/>
  <c r="R783" i="1"/>
  <c r="Q783" i="1"/>
  <c r="R782" i="1"/>
  <c r="Q782" i="1"/>
  <c r="R781" i="1"/>
  <c r="Q781" i="1"/>
  <c r="R780" i="1"/>
  <c r="Q780" i="1"/>
  <c r="R779" i="1"/>
  <c r="Q779" i="1"/>
  <c r="R778" i="1"/>
  <c r="Q778" i="1"/>
  <c r="R777" i="1"/>
  <c r="Q777" i="1"/>
  <c r="R776" i="1"/>
  <c r="Q776" i="1"/>
  <c r="R775" i="1"/>
  <c r="Q775" i="1"/>
  <c r="R774" i="1"/>
  <c r="Q774" i="1"/>
  <c r="S774" i="1" s="1"/>
  <c r="T774" i="1" s="1"/>
  <c r="R773" i="1"/>
  <c r="Q773" i="1"/>
  <c r="R772" i="1"/>
  <c r="Q772" i="1"/>
  <c r="R771" i="1"/>
  <c r="Q771" i="1"/>
  <c r="R770" i="1"/>
  <c r="Q770" i="1"/>
  <c r="R769" i="1"/>
  <c r="Q769" i="1"/>
  <c r="R768" i="1"/>
  <c r="Q768" i="1"/>
  <c r="S768" i="1" s="1"/>
  <c r="T768" i="1" s="1"/>
  <c r="R767" i="1"/>
  <c r="Q767" i="1"/>
  <c r="R766" i="1"/>
  <c r="Q766" i="1"/>
  <c r="R765" i="1"/>
  <c r="Q765" i="1"/>
  <c r="R764" i="1"/>
  <c r="Q764" i="1"/>
  <c r="R763" i="1"/>
  <c r="Q763" i="1"/>
  <c r="R762" i="1"/>
  <c r="Q762" i="1"/>
  <c r="R761" i="1"/>
  <c r="Q761" i="1"/>
  <c r="R760" i="1"/>
  <c r="Q760" i="1"/>
  <c r="R759" i="1"/>
  <c r="Q759" i="1"/>
  <c r="R758" i="1"/>
  <c r="Q758" i="1"/>
  <c r="R757" i="1"/>
  <c r="Q757" i="1"/>
  <c r="R756" i="1"/>
  <c r="Q756" i="1"/>
  <c r="S756" i="1" s="1"/>
  <c r="T756" i="1" s="1"/>
  <c r="R755" i="1"/>
  <c r="Q755" i="1"/>
  <c r="R754" i="1"/>
  <c r="Q754" i="1"/>
  <c r="R753" i="1"/>
  <c r="Q753" i="1"/>
  <c r="R752" i="1"/>
  <c r="Q752" i="1"/>
  <c r="R751" i="1"/>
  <c r="Q751" i="1"/>
  <c r="R750" i="1"/>
  <c r="Q750" i="1"/>
  <c r="S750" i="1" s="1"/>
  <c r="T750" i="1" s="1"/>
  <c r="R749" i="1"/>
  <c r="Q749" i="1"/>
  <c r="R748" i="1"/>
  <c r="Q748" i="1"/>
  <c r="R747" i="1"/>
  <c r="Q747" i="1"/>
  <c r="R746" i="1"/>
  <c r="Q746" i="1"/>
  <c r="R745" i="1"/>
  <c r="Q745" i="1"/>
  <c r="R744" i="1"/>
  <c r="Q744" i="1"/>
  <c r="S744" i="1" s="1"/>
  <c r="T744" i="1" s="1"/>
  <c r="R743" i="1"/>
  <c r="Q743" i="1"/>
  <c r="R742" i="1"/>
  <c r="Q742" i="1"/>
  <c r="R741" i="1"/>
  <c r="Q741" i="1"/>
  <c r="R740" i="1"/>
  <c r="Q740" i="1"/>
  <c r="R739" i="1"/>
  <c r="Q739" i="1"/>
  <c r="R738" i="1"/>
  <c r="Q738" i="1"/>
  <c r="S738" i="1" s="1"/>
  <c r="T738" i="1" s="1"/>
  <c r="R737" i="1"/>
  <c r="Q737" i="1"/>
  <c r="R736" i="1"/>
  <c r="Q736" i="1"/>
  <c r="R735" i="1"/>
  <c r="Q735" i="1"/>
  <c r="R734" i="1"/>
  <c r="Q734" i="1"/>
  <c r="R733" i="1"/>
  <c r="Q733" i="1"/>
  <c r="R732" i="1"/>
  <c r="Q732" i="1"/>
  <c r="S732" i="1" s="1"/>
  <c r="T732" i="1" s="1"/>
  <c r="R731" i="1"/>
  <c r="Q731" i="1"/>
  <c r="R730" i="1"/>
  <c r="Q730" i="1"/>
  <c r="R729" i="1"/>
  <c r="Q729" i="1"/>
  <c r="R728" i="1"/>
  <c r="Q728" i="1"/>
  <c r="R727" i="1"/>
  <c r="Q727" i="1"/>
  <c r="R726" i="1"/>
  <c r="Q726" i="1"/>
  <c r="S726" i="1" s="1"/>
  <c r="T726" i="1" s="1"/>
  <c r="R725" i="1"/>
  <c r="Q725" i="1"/>
  <c r="R724" i="1"/>
  <c r="Q724" i="1"/>
  <c r="R723" i="1"/>
  <c r="Q723" i="1"/>
  <c r="R722" i="1"/>
  <c r="Q722" i="1"/>
  <c r="R721" i="1"/>
  <c r="Q721" i="1"/>
  <c r="R720" i="1"/>
  <c r="Q720" i="1"/>
  <c r="R719" i="1"/>
  <c r="Q719" i="1"/>
  <c r="R718" i="1"/>
  <c r="Q718" i="1"/>
  <c r="R717" i="1"/>
  <c r="Q717" i="1"/>
  <c r="R716" i="1"/>
  <c r="Q716" i="1"/>
  <c r="R715" i="1"/>
  <c r="Q715" i="1"/>
  <c r="R714" i="1"/>
  <c r="Q714" i="1"/>
  <c r="S714" i="1" s="1"/>
  <c r="T714" i="1" s="1"/>
  <c r="R713" i="1"/>
  <c r="Q713" i="1"/>
  <c r="R712" i="1"/>
  <c r="Q712" i="1"/>
  <c r="R711" i="1"/>
  <c r="Q711" i="1"/>
  <c r="R710" i="1"/>
  <c r="Q710" i="1"/>
  <c r="R709" i="1"/>
  <c r="Q709" i="1"/>
  <c r="R708" i="1"/>
  <c r="Q708" i="1"/>
  <c r="S708" i="1" s="1"/>
  <c r="T708" i="1" s="1"/>
  <c r="R707" i="1"/>
  <c r="Q707" i="1"/>
  <c r="R706" i="1"/>
  <c r="Q706" i="1"/>
  <c r="R705" i="1"/>
  <c r="Q705" i="1"/>
  <c r="R704" i="1"/>
  <c r="Q704" i="1"/>
  <c r="R703" i="1"/>
  <c r="Q703" i="1"/>
  <c r="R702" i="1"/>
  <c r="Q702" i="1"/>
  <c r="S702" i="1" s="1"/>
  <c r="T702" i="1" s="1"/>
  <c r="R701" i="1"/>
  <c r="Q701" i="1"/>
  <c r="R700" i="1"/>
  <c r="Q700" i="1"/>
  <c r="R699" i="1"/>
  <c r="Q699" i="1"/>
  <c r="R698" i="1"/>
  <c r="Q698" i="1"/>
  <c r="R697" i="1"/>
  <c r="Q697" i="1"/>
  <c r="R696" i="1"/>
  <c r="Q696" i="1"/>
  <c r="S696" i="1" s="1"/>
  <c r="T696" i="1" s="1"/>
  <c r="R695" i="1"/>
  <c r="Q695" i="1"/>
  <c r="R694" i="1"/>
  <c r="Q694" i="1"/>
  <c r="R693" i="1"/>
  <c r="Q693" i="1"/>
  <c r="R692" i="1"/>
  <c r="Q692" i="1"/>
  <c r="R691" i="1"/>
  <c r="Q691" i="1"/>
  <c r="R690" i="1"/>
  <c r="Q690" i="1"/>
  <c r="S690" i="1" s="1"/>
  <c r="T690" i="1" s="1"/>
  <c r="R689" i="1"/>
  <c r="Q689" i="1"/>
  <c r="R688" i="1"/>
  <c r="Q688" i="1"/>
  <c r="R687" i="1"/>
  <c r="Q687" i="1"/>
  <c r="R686" i="1"/>
  <c r="Q686" i="1"/>
  <c r="R685" i="1"/>
  <c r="Q685" i="1"/>
  <c r="R684" i="1"/>
  <c r="Q684" i="1"/>
  <c r="S684" i="1" s="1"/>
  <c r="T684" i="1" s="1"/>
  <c r="R683" i="1"/>
  <c r="Q683" i="1"/>
  <c r="R682" i="1"/>
  <c r="Q682" i="1"/>
  <c r="R681" i="1"/>
  <c r="Q681" i="1"/>
  <c r="R680" i="1"/>
  <c r="Q680" i="1"/>
  <c r="R679" i="1"/>
  <c r="Q679" i="1"/>
  <c r="R678" i="1"/>
  <c r="Q678" i="1"/>
  <c r="S678" i="1" s="1"/>
  <c r="T678" i="1" s="1"/>
  <c r="R677" i="1"/>
  <c r="Q677" i="1"/>
  <c r="R676" i="1"/>
  <c r="Q676" i="1"/>
  <c r="R675" i="1"/>
  <c r="Q675" i="1"/>
  <c r="R674" i="1"/>
  <c r="Q674" i="1"/>
  <c r="R673" i="1"/>
  <c r="Q673" i="1"/>
  <c r="R672" i="1"/>
  <c r="Q672" i="1"/>
  <c r="S672" i="1" s="1"/>
  <c r="T672" i="1" s="1"/>
  <c r="R671" i="1"/>
  <c r="Q671" i="1"/>
  <c r="R670" i="1"/>
  <c r="Q670" i="1"/>
  <c r="R669" i="1"/>
  <c r="Q669" i="1"/>
  <c r="R668" i="1"/>
  <c r="Q668" i="1"/>
  <c r="R667" i="1"/>
  <c r="Q667" i="1"/>
  <c r="R666" i="1"/>
  <c r="Q666" i="1"/>
  <c r="S666" i="1" s="1"/>
  <c r="T666" i="1" s="1"/>
  <c r="R665" i="1"/>
  <c r="Q665" i="1"/>
  <c r="R664" i="1"/>
  <c r="Q664" i="1"/>
  <c r="R663" i="1"/>
  <c r="Q663" i="1"/>
  <c r="R662" i="1"/>
  <c r="Q662" i="1"/>
  <c r="R661" i="1"/>
  <c r="Q661" i="1"/>
  <c r="R660" i="1"/>
  <c r="Q660" i="1"/>
  <c r="S660" i="1" s="1"/>
  <c r="T660" i="1" s="1"/>
  <c r="R659" i="1"/>
  <c r="Q659" i="1"/>
  <c r="R658" i="1"/>
  <c r="Q658" i="1"/>
  <c r="R657" i="1"/>
  <c r="Q657" i="1"/>
  <c r="R656" i="1"/>
  <c r="Q656" i="1"/>
  <c r="R655" i="1"/>
  <c r="Q655" i="1"/>
  <c r="R654" i="1"/>
  <c r="Q654" i="1"/>
  <c r="S654" i="1" s="1"/>
  <c r="T654" i="1" s="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S636" i="1" s="1"/>
  <c r="T636" i="1" s="1"/>
  <c r="R635" i="1"/>
  <c r="Q635" i="1"/>
  <c r="R634" i="1"/>
  <c r="Q634" i="1"/>
  <c r="R633" i="1"/>
  <c r="Q633" i="1"/>
  <c r="R632" i="1"/>
  <c r="Q632" i="1"/>
  <c r="R631" i="1"/>
  <c r="Q631" i="1"/>
  <c r="R630" i="1"/>
  <c r="Q630" i="1"/>
  <c r="S630" i="1" s="1"/>
  <c r="T630" i="1" s="1"/>
  <c r="R629" i="1"/>
  <c r="Q629" i="1"/>
  <c r="R628" i="1"/>
  <c r="Q628" i="1"/>
  <c r="R627" i="1"/>
  <c r="Q627" i="1"/>
  <c r="R626" i="1"/>
  <c r="Q626" i="1"/>
  <c r="R625" i="1"/>
  <c r="Q625" i="1"/>
  <c r="R624" i="1"/>
  <c r="Q624" i="1"/>
  <c r="S624" i="1" s="1"/>
  <c r="T624" i="1" s="1"/>
  <c r="R623" i="1"/>
  <c r="Q623" i="1"/>
  <c r="R622" i="1"/>
  <c r="Q622" i="1"/>
  <c r="R621" i="1"/>
  <c r="Q621" i="1"/>
  <c r="R620" i="1"/>
  <c r="Q620" i="1"/>
  <c r="R619" i="1"/>
  <c r="Q619" i="1"/>
  <c r="R618" i="1"/>
  <c r="Q618" i="1"/>
  <c r="S618" i="1" s="1"/>
  <c r="T618" i="1" s="1"/>
  <c r="R617" i="1"/>
  <c r="Q617" i="1"/>
  <c r="R616" i="1"/>
  <c r="Q616" i="1"/>
  <c r="R615" i="1"/>
  <c r="Q615" i="1"/>
  <c r="R614" i="1"/>
  <c r="Q614" i="1"/>
  <c r="R613" i="1"/>
  <c r="Q613" i="1"/>
  <c r="R612" i="1"/>
  <c r="Q612" i="1"/>
  <c r="S612" i="1" s="1"/>
  <c r="T612" i="1" s="1"/>
  <c r="R611" i="1"/>
  <c r="Q611" i="1"/>
  <c r="R610" i="1"/>
  <c r="Q610" i="1"/>
  <c r="R609" i="1"/>
  <c r="Q609" i="1"/>
  <c r="R608" i="1"/>
  <c r="Q608" i="1"/>
  <c r="R607" i="1"/>
  <c r="Q607" i="1"/>
  <c r="R606" i="1"/>
  <c r="Q606" i="1"/>
  <c r="S606" i="1" s="1"/>
  <c r="T606" i="1" s="1"/>
  <c r="R605" i="1"/>
  <c r="Q605" i="1"/>
  <c r="R604" i="1"/>
  <c r="Q604" i="1"/>
  <c r="R603" i="1"/>
  <c r="Q603" i="1"/>
  <c r="R602" i="1"/>
  <c r="Q602" i="1"/>
  <c r="R601" i="1"/>
  <c r="Q601" i="1"/>
  <c r="R600" i="1"/>
  <c r="Q600" i="1"/>
  <c r="S600" i="1" s="1"/>
  <c r="T600" i="1" s="1"/>
  <c r="R599" i="1"/>
  <c r="Q599" i="1"/>
  <c r="R598" i="1"/>
  <c r="Q598" i="1"/>
  <c r="R597" i="1"/>
  <c r="Q597" i="1"/>
  <c r="R596" i="1"/>
  <c r="Q596" i="1"/>
  <c r="R595" i="1"/>
  <c r="Q595" i="1"/>
  <c r="R594" i="1"/>
  <c r="Q594" i="1"/>
  <c r="S594" i="1" s="1"/>
  <c r="T594" i="1" s="1"/>
  <c r="R593" i="1"/>
  <c r="Q593" i="1"/>
  <c r="R592" i="1"/>
  <c r="Q592" i="1"/>
  <c r="R591" i="1"/>
  <c r="Q591" i="1"/>
  <c r="R590" i="1"/>
  <c r="Q590" i="1"/>
  <c r="R589" i="1"/>
  <c r="Q589" i="1"/>
  <c r="R588" i="1"/>
  <c r="Q588" i="1"/>
  <c r="S588" i="1" s="1"/>
  <c r="T588" i="1" s="1"/>
  <c r="R587" i="1"/>
  <c r="Q587" i="1"/>
  <c r="R586" i="1"/>
  <c r="Q586" i="1"/>
  <c r="R585" i="1"/>
  <c r="Q585" i="1"/>
  <c r="R584" i="1"/>
  <c r="Q584" i="1"/>
  <c r="R583" i="1"/>
  <c r="Q583" i="1"/>
  <c r="R582" i="1"/>
  <c r="Q582" i="1"/>
  <c r="S582" i="1" s="1"/>
  <c r="T582" i="1" s="1"/>
  <c r="R581" i="1"/>
  <c r="Q581" i="1"/>
  <c r="R580" i="1"/>
  <c r="Q580" i="1"/>
  <c r="R579" i="1"/>
  <c r="Q579" i="1"/>
  <c r="R578" i="1"/>
  <c r="Q578" i="1"/>
  <c r="R577" i="1"/>
  <c r="Q577" i="1"/>
  <c r="R576" i="1"/>
  <c r="Q576" i="1"/>
  <c r="R575" i="1"/>
  <c r="Q575" i="1"/>
  <c r="R574" i="1"/>
  <c r="Q574" i="1"/>
  <c r="R573" i="1"/>
  <c r="Q573" i="1"/>
  <c r="R572" i="1"/>
  <c r="Q572" i="1"/>
  <c r="R571" i="1"/>
  <c r="Q571" i="1"/>
  <c r="R570" i="1"/>
  <c r="Q570" i="1"/>
  <c r="S570" i="1" s="1"/>
  <c r="T570" i="1" s="1"/>
  <c r="R569" i="1"/>
  <c r="Q569" i="1"/>
  <c r="R568" i="1"/>
  <c r="Q568" i="1"/>
  <c r="R567" i="1"/>
  <c r="Q567" i="1"/>
  <c r="R566" i="1"/>
  <c r="Q566" i="1"/>
  <c r="R565" i="1"/>
  <c r="Q565" i="1"/>
  <c r="R564" i="1"/>
  <c r="Q564" i="1"/>
  <c r="S564" i="1" s="1"/>
  <c r="T564" i="1" s="1"/>
  <c r="R563" i="1"/>
  <c r="Q563" i="1"/>
  <c r="R562" i="1"/>
  <c r="Q562" i="1"/>
  <c r="R561" i="1"/>
  <c r="Q561" i="1"/>
  <c r="R560" i="1"/>
  <c r="Q560" i="1"/>
  <c r="R559" i="1"/>
  <c r="Q559" i="1"/>
  <c r="R558" i="1"/>
  <c r="Q558" i="1"/>
  <c r="S558" i="1" s="1"/>
  <c r="T558" i="1" s="1"/>
  <c r="R557" i="1"/>
  <c r="Q557" i="1"/>
  <c r="R556" i="1"/>
  <c r="Q556" i="1"/>
  <c r="R555" i="1"/>
  <c r="Q555" i="1"/>
  <c r="R554" i="1"/>
  <c r="Q554" i="1"/>
  <c r="R553" i="1"/>
  <c r="Q553" i="1"/>
  <c r="R552" i="1"/>
  <c r="Q552" i="1"/>
  <c r="S552" i="1" s="1"/>
  <c r="T552" i="1" s="1"/>
  <c r="R551" i="1"/>
  <c r="Q551" i="1"/>
  <c r="R550" i="1"/>
  <c r="Q550" i="1"/>
  <c r="R549" i="1"/>
  <c r="Q549" i="1"/>
  <c r="R548" i="1"/>
  <c r="Q548" i="1"/>
  <c r="R547" i="1"/>
  <c r="Q547" i="1"/>
  <c r="R546" i="1"/>
  <c r="Q546" i="1"/>
  <c r="S546" i="1" s="1"/>
  <c r="T546" i="1" s="1"/>
  <c r="R545" i="1"/>
  <c r="Q545" i="1"/>
  <c r="R544" i="1"/>
  <c r="Q544" i="1"/>
  <c r="R543" i="1"/>
  <c r="Q543" i="1"/>
  <c r="R542" i="1"/>
  <c r="Q542" i="1"/>
  <c r="R541" i="1"/>
  <c r="Q541" i="1"/>
  <c r="R540" i="1"/>
  <c r="Q540" i="1"/>
  <c r="R539" i="1"/>
  <c r="Q539" i="1"/>
  <c r="R538" i="1"/>
  <c r="Q538" i="1"/>
  <c r="R537" i="1"/>
  <c r="Q537" i="1"/>
  <c r="R536" i="1"/>
  <c r="Q536" i="1"/>
  <c r="R535" i="1"/>
  <c r="Q535" i="1"/>
  <c r="R534" i="1"/>
  <c r="Q534" i="1"/>
  <c r="S534" i="1" s="1"/>
  <c r="T534" i="1" s="1"/>
  <c r="R533" i="1"/>
  <c r="Q533" i="1"/>
  <c r="R532" i="1"/>
  <c r="Q532" i="1"/>
  <c r="R531" i="1"/>
  <c r="Q531" i="1"/>
  <c r="R530" i="1"/>
  <c r="Q530" i="1"/>
  <c r="R529" i="1"/>
  <c r="Q529" i="1"/>
  <c r="R528" i="1"/>
  <c r="Q528" i="1"/>
  <c r="S528" i="1" s="1"/>
  <c r="T528" i="1" s="1"/>
  <c r="R527" i="1"/>
  <c r="Q527" i="1"/>
  <c r="R526" i="1"/>
  <c r="Q526" i="1"/>
  <c r="R525" i="1"/>
  <c r="Q525" i="1"/>
  <c r="R524" i="1"/>
  <c r="Q524" i="1"/>
  <c r="R523" i="1"/>
  <c r="Q523" i="1"/>
  <c r="R522" i="1"/>
  <c r="Q522" i="1"/>
  <c r="S522" i="1" s="1"/>
  <c r="T522" i="1" s="1"/>
  <c r="R521" i="1"/>
  <c r="Q521" i="1"/>
  <c r="R520" i="1"/>
  <c r="Q520" i="1"/>
  <c r="R519" i="1"/>
  <c r="Q519" i="1"/>
  <c r="R518" i="1"/>
  <c r="Q518" i="1"/>
  <c r="R517" i="1"/>
  <c r="Q517" i="1"/>
  <c r="R516" i="1"/>
  <c r="Q516" i="1"/>
  <c r="S516" i="1" s="1"/>
  <c r="T516" i="1" s="1"/>
  <c r="R515" i="1"/>
  <c r="Q515" i="1"/>
  <c r="R514" i="1"/>
  <c r="Q514" i="1"/>
  <c r="R513" i="1"/>
  <c r="Q513" i="1"/>
  <c r="R512" i="1"/>
  <c r="Q512" i="1"/>
  <c r="R511" i="1"/>
  <c r="Q511" i="1"/>
  <c r="R510" i="1"/>
  <c r="Q510" i="1"/>
  <c r="S510" i="1" s="1"/>
  <c r="T510" i="1" s="1"/>
  <c r="R509" i="1"/>
  <c r="Q509" i="1"/>
  <c r="R508" i="1"/>
  <c r="Q508" i="1"/>
  <c r="R507" i="1"/>
  <c r="Q507" i="1"/>
  <c r="R506" i="1"/>
  <c r="Q506" i="1"/>
  <c r="R505" i="1"/>
  <c r="Q505" i="1"/>
  <c r="R504" i="1"/>
  <c r="Q504" i="1"/>
  <c r="S504" i="1" s="1"/>
  <c r="T504" i="1" s="1"/>
  <c r="R503" i="1"/>
  <c r="Q503" i="1"/>
  <c r="R502" i="1"/>
  <c r="Q502" i="1"/>
  <c r="R501" i="1"/>
  <c r="Q501" i="1"/>
  <c r="R500" i="1"/>
  <c r="Q500" i="1"/>
  <c r="R499" i="1"/>
  <c r="Q499" i="1"/>
  <c r="R498" i="1"/>
  <c r="Q498" i="1"/>
  <c r="S498" i="1" s="1"/>
  <c r="T498" i="1" s="1"/>
  <c r="R497" i="1"/>
  <c r="Q497" i="1"/>
  <c r="R496" i="1"/>
  <c r="Q496" i="1"/>
  <c r="R495" i="1"/>
  <c r="Q495" i="1"/>
  <c r="R494" i="1"/>
  <c r="Q494" i="1"/>
  <c r="R493" i="1"/>
  <c r="Q493" i="1"/>
  <c r="R492" i="1"/>
  <c r="Q492" i="1"/>
  <c r="S492" i="1" s="1"/>
  <c r="T492" i="1" s="1"/>
  <c r="R491" i="1"/>
  <c r="Q491" i="1"/>
  <c r="R490" i="1"/>
  <c r="Q490" i="1"/>
  <c r="R489" i="1"/>
  <c r="Q489" i="1"/>
  <c r="R488" i="1"/>
  <c r="Q488" i="1"/>
  <c r="R487" i="1"/>
  <c r="Q487" i="1"/>
  <c r="R486" i="1"/>
  <c r="Q486" i="1"/>
  <c r="S486" i="1" s="1"/>
  <c r="T486" i="1" s="1"/>
  <c r="R485" i="1"/>
  <c r="Q485" i="1"/>
  <c r="R484" i="1"/>
  <c r="Q484" i="1"/>
  <c r="R483" i="1"/>
  <c r="Q483" i="1"/>
  <c r="R482" i="1"/>
  <c r="Q482" i="1"/>
  <c r="R481" i="1"/>
  <c r="Q481" i="1"/>
  <c r="R480" i="1"/>
  <c r="Q480" i="1"/>
  <c r="S480" i="1" s="1"/>
  <c r="T480" i="1" s="1"/>
  <c r="R479" i="1"/>
  <c r="Q479" i="1"/>
  <c r="R478" i="1"/>
  <c r="Q478" i="1"/>
  <c r="R477" i="1"/>
  <c r="Q477" i="1"/>
  <c r="R476" i="1"/>
  <c r="Q476" i="1"/>
  <c r="R475" i="1"/>
  <c r="Q475" i="1"/>
  <c r="R474" i="1"/>
  <c r="Q474" i="1"/>
  <c r="S474" i="1" s="1"/>
  <c r="T474" i="1" s="1"/>
  <c r="R473" i="1"/>
  <c r="Q473" i="1"/>
  <c r="R472" i="1"/>
  <c r="Q472" i="1"/>
  <c r="R471" i="1"/>
  <c r="Q471" i="1"/>
  <c r="R470" i="1"/>
  <c r="Q470" i="1"/>
  <c r="R469" i="1"/>
  <c r="Q469" i="1"/>
  <c r="R468" i="1"/>
  <c r="Q468" i="1"/>
  <c r="S468" i="1" s="1"/>
  <c r="T468" i="1" s="1"/>
  <c r="R467" i="1"/>
  <c r="Q467" i="1"/>
  <c r="R466" i="1"/>
  <c r="Q466" i="1"/>
  <c r="R465" i="1"/>
  <c r="Q465" i="1"/>
  <c r="R464" i="1"/>
  <c r="Q464" i="1"/>
  <c r="R463" i="1"/>
  <c r="Q463" i="1"/>
  <c r="R462" i="1"/>
  <c r="Q462" i="1"/>
  <c r="S462" i="1" s="1"/>
  <c r="T462" i="1" s="1"/>
  <c r="R461" i="1"/>
  <c r="Q461" i="1"/>
  <c r="R460" i="1"/>
  <c r="Q460" i="1"/>
  <c r="R459" i="1"/>
  <c r="Q459" i="1"/>
  <c r="R458" i="1"/>
  <c r="Q458" i="1"/>
  <c r="R457" i="1"/>
  <c r="Q457" i="1"/>
  <c r="R456" i="1"/>
  <c r="Q456" i="1"/>
  <c r="S456" i="1" s="1"/>
  <c r="T456" i="1" s="1"/>
  <c r="R455" i="1"/>
  <c r="Q455" i="1"/>
  <c r="R454" i="1"/>
  <c r="Q454" i="1"/>
  <c r="R453" i="1"/>
  <c r="Q453" i="1"/>
  <c r="R452" i="1"/>
  <c r="Q452" i="1"/>
  <c r="R451" i="1"/>
  <c r="Q451" i="1"/>
  <c r="R450" i="1"/>
  <c r="Q450" i="1"/>
  <c r="S450" i="1" s="1"/>
  <c r="T450" i="1" s="1"/>
  <c r="R449" i="1"/>
  <c r="Q449" i="1"/>
  <c r="R448" i="1"/>
  <c r="Q448" i="1"/>
  <c r="R447" i="1"/>
  <c r="Q447" i="1"/>
  <c r="R446" i="1"/>
  <c r="Q446" i="1"/>
  <c r="R445" i="1"/>
  <c r="Q445" i="1"/>
  <c r="R444" i="1"/>
  <c r="Q444" i="1"/>
  <c r="S444" i="1" s="1"/>
  <c r="T444" i="1" s="1"/>
  <c r="R443" i="1"/>
  <c r="Q443" i="1"/>
  <c r="R442" i="1"/>
  <c r="Q442" i="1"/>
  <c r="R441" i="1"/>
  <c r="Q441" i="1"/>
  <c r="R440" i="1"/>
  <c r="Q440" i="1"/>
  <c r="R439" i="1"/>
  <c r="Q439" i="1"/>
  <c r="R438" i="1"/>
  <c r="Q438" i="1"/>
  <c r="S438" i="1" s="1"/>
  <c r="T438" i="1" s="1"/>
  <c r="R437" i="1"/>
  <c r="Q437" i="1"/>
  <c r="R436" i="1"/>
  <c r="Q436" i="1"/>
  <c r="R435" i="1"/>
  <c r="Q435" i="1"/>
  <c r="R434" i="1"/>
  <c r="Q434" i="1"/>
  <c r="R433" i="1"/>
  <c r="Q433" i="1"/>
  <c r="R432" i="1"/>
  <c r="Q432" i="1"/>
  <c r="S432" i="1" s="1"/>
  <c r="T432" i="1" s="1"/>
  <c r="R431" i="1"/>
  <c r="Q431" i="1"/>
  <c r="R430" i="1"/>
  <c r="Q430" i="1"/>
  <c r="R429" i="1"/>
  <c r="Q429" i="1"/>
  <c r="R428" i="1"/>
  <c r="Q428" i="1"/>
  <c r="R427" i="1"/>
  <c r="Q427" i="1"/>
  <c r="R426" i="1"/>
  <c r="Q426" i="1"/>
  <c r="S426" i="1" s="1"/>
  <c r="T426" i="1" s="1"/>
  <c r="R425" i="1"/>
  <c r="Q425" i="1"/>
  <c r="R424" i="1"/>
  <c r="Q424" i="1"/>
  <c r="R423" i="1"/>
  <c r="Q423" i="1"/>
  <c r="R422" i="1"/>
  <c r="Q422" i="1"/>
  <c r="R421" i="1"/>
  <c r="Q421" i="1"/>
  <c r="R420" i="1"/>
  <c r="Q420" i="1"/>
  <c r="S420" i="1" s="1"/>
  <c r="T420" i="1" s="1"/>
  <c r="R419" i="1"/>
  <c r="Q419" i="1"/>
  <c r="R418" i="1"/>
  <c r="Q418" i="1"/>
  <c r="R417" i="1"/>
  <c r="Q417" i="1"/>
  <c r="R416" i="1"/>
  <c r="Q416" i="1"/>
  <c r="R415" i="1"/>
  <c r="Q415" i="1"/>
  <c r="R414" i="1"/>
  <c r="Q414" i="1"/>
  <c r="S414" i="1" s="1"/>
  <c r="T414" i="1" s="1"/>
  <c r="R413" i="1"/>
  <c r="Q413" i="1"/>
  <c r="R412" i="1"/>
  <c r="Q412" i="1"/>
  <c r="R411" i="1"/>
  <c r="Q411" i="1"/>
  <c r="R410" i="1"/>
  <c r="Q410" i="1"/>
  <c r="R409" i="1"/>
  <c r="Q409" i="1"/>
  <c r="R408" i="1"/>
  <c r="Q408" i="1"/>
  <c r="R407" i="1"/>
  <c r="Q407" i="1"/>
  <c r="R406" i="1"/>
  <c r="Q406" i="1"/>
  <c r="R405" i="1"/>
  <c r="Q405" i="1"/>
  <c r="R404" i="1"/>
  <c r="Q404" i="1"/>
  <c r="R403" i="1"/>
  <c r="Q403" i="1"/>
  <c r="R402" i="1"/>
  <c r="Q402" i="1"/>
  <c r="S402" i="1" s="1"/>
  <c r="T402" i="1" s="1"/>
  <c r="R401" i="1"/>
  <c r="Q401" i="1"/>
  <c r="R400" i="1"/>
  <c r="Q400" i="1"/>
  <c r="R399" i="1"/>
  <c r="Q399" i="1"/>
  <c r="R398" i="1"/>
  <c r="Q398" i="1"/>
  <c r="R397" i="1"/>
  <c r="Q397" i="1"/>
  <c r="R396" i="1"/>
  <c r="Q396" i="1"/>
  <c r="R395" i="1"/>
  <c r="Q395" i="1"/>
  <c r="R394" i="1"/>
  <c r="Q394" i="1"/>
  <c r="R393" i="1"/>
  <c r="Q393" i="1"/>
  <c r="R392" i="1"/>
  <c r="Q392" i="1"/>
  <c r="R391" i="1"/>
  <c r="Q391" i="1"/>
  <c r="R390" i="1"/>
  <c r="Q390" i="1"/>
  <c r="S390" i="1" s="1"/>
  <c r="T390" i="1" s="1"/>
  <c r="R389" i="1"/>
  <c r="Q389" i="1"/>
  <c r="R388" i="1"/>
  <c r="Q388" i="1"/>
  <c r="R387" i="1"/>
  <c r="Q387" i="1"/>
  <c r="R386" i="1"/>
  <c r="Q386" i="1"/>
  <c r="R385" i="1"/>
  <c r="Q385" i="1"/>
  <c r="R384" i="1"/>
  <c r="Q384" i="1"/>
  <c r="S384" i="1" s="1"/>
  <c r="T384" i="1" s="1"/>
  <c r="R383" i="1"/>
  <c r="Q383" i="1"/>
  <c r="R382" i="1"/>
  <c r="Q382" i="1"/>
  <c r="R381" i="1"/>
  <c r="Q381" i="1"/>
  <c r="R380" i="1"/>
  <c r="Q380" i="1"/>
  <c r="R379" i="1"/>
  <c r="Q379" i="1"/>
  <c r="R378" i="1"/>
  <c r="Q378" i="1"/>
  <c r="S378" i="1" s="1"/>
  <c r="T378" i="1" s="1"/>
  <c r="R377" i="1"/>
  <c r="Q377" i="1"/>
  <c r="R376" i="1"/>
  <c r="Q376" i="1"/>
  <c r="R375" i="1"/>
  <c r="Q375" i="1"/>
  <c r="R374" i="1"/>
  <c r="Q374" i="1"/>
  <c r="R373" i="1"/>
  <c r="Q373" i="1"/>
  <c r="R372" i="1"/>
  <c r="Q372" i="1"/>
  <c r="S372" i="1" s="1"/>
  <c r="T372" i="1" s="1"/>
  <c r="R371" i="1"/>
  <c r="Q371" i="1"/>
  <c r="R370" i="1"/>
  <c r="Q370" i="1"/>
  <c r="R369" i="1"/>
  <c r="Q369" i="1"/>
  <c r="R368" i="1"/>
  <c r="Q368" i="1"/>
  <c r="R367" i="1"/>
  <c r="Q367" i="1"/>
  <c r="R366" i="1"/>
  <c r="Q366" i="1"/>
  <c r="R365" i="1"/>
  <c r="Q365" i="1"/>
  <c r="R364" i="1"/>
  <c r="Q364" i="1"/>
  <c r="R363" i="1"/>
  <c r="Q363" i="1"/>
  <c r="R362" i="1"/>
  <c r="Q362" i="1"/>
  <c r="R361" i="1"/>
  <c r="Q361" i="1"/>
  <c r="R360" i="1"/>
  <c r="Q360" i="1"/>
  <c r="S360" i="1" s="1"/>
  <c r="T360" i="1" s="1"/>
  <c r="R359" i="1"/>
  <c r="Q359" i="1"/>
  <c r="R358" i="1"/>
  <c r="Q358" i="1"/>
  <c r="R357" i="1"/>
  <c r="Q357" i="1"/>
  <c r="R356" i="1"/>
  <c r="Q356" i="1"/>
  <c r="R355" i="1"/>
  <c r="Q355" i="1"/>
  <c r="R354" i="1"/>
  <c r="Q354" i="1"/>
  <c r="S354" i="1" s="1"/>
  <c r="T354" i="1" s="1"/>
  <c r="R353" i="1"/>
  <c r="Q353" i="1"/>
  <c r="R352" i="1"/>
  <c r="Q352" i="1"/>
  <c r="R351" i="1"/>
  <c r="Q351" i="1"/>
  <c r="R350" i="1"/>
  <c r="Q350" i="1"/>
  <c r="R349" i="1"/>
  <c r="Q349" i="1"/>
  <c r="R348" i="1"/>
  <c r="Q348" i="1"/>
  <c r="S348" i="1" s="1"/>
  <c r="T348" i="1" s="1"/>
  <c r="R347" i="1"/>
  <c r="Q347" i="1"/>
  <c r="R346" i="1"/>
  <c r="Q346" i="1"/>
  <c r="R345" i="1"/>
  <c r="Q345" i="1"/>
  <c r="R344" i="1"/>
  <c r="Q344" i="1"/>
  <c r="R343" i="1"/>
  <c r="Q343" i="1"/>
  <c r="R342" i="1"/>
  <c r="Q342" i="1"/>
  <c r="S342" i="1" s="1"/>
  <c r="T342" i="1" s="1"/>
  <c r="R341" i="1"/>
  <c r="Q341" i="1"/>
  <c r="R340" i="1"/>
  <c r="Q340" i="1"/>
  <c r="R339" i="1"/>
  <c r="Q339" i="1"/>
  <c r="R338" i="1"/>
  <c r="Q338" i="1"/>
  <c r="R337" i="1"/>
  <c r="Q337" i="1"/>
  <c r="R336" i="1"/>
  <c r="Q336" i="1"/>
  <c r="S336" i="1" s="1"/>
  <c r="T336" i="1" s="1"/>
  <c r="R335" i="1"/>
  <c r="Q335" i="1"/>
  <c r="R334" i="1"/>
  <c r="Q334" i="1"/>
  <c r="R333" i="1"/>
  <c r="Q333" i="1"/>
  <c r="R332" i="1"/>
  <c r="Q332" i="1"/>
  <c r="R331" i="1"/>
  <c r="Q331" i="1"/>
  <c r="R330" i="1"/>
  <c r="Q330" i="1"/>
  <c r="S330" i="1" s="1"/>
  <c r="T330" i="1" s="1"/>
  <c r="R329" i="1"/>
  <c r="Q329" i="1"/>
  <c r="R328" i="1"/>
  <c r="Q328" i="1"/>
  <c r="R327" i="1"/>
  <c r="Q327" i="1"/>
  <c r="R326" i="1"/>
  <c r="Q326" i="1"/>
  <c r="R325" i="1"/>
  <c r="Q325" i="1"/>
  <c r="R324" i="1"/>
  <c r="Q324" i="1"/>
  <c r="S324" i="1" s="1"/>
  <c r="T324" i="1" s="1"/>
  <c r="R323" i="1"/>
  <c r="Q323" i="1"/>
  <c r="R322" i="1"/>
  <c r="Q322" i="1"/>
  <c r="R321" i="1"/>
  <c r="Q321" i="1"/>
  <c r="R320" i="1"/>
  <c r="Q320" i="1"/>
  <c r="R319" i="1"/>
  <c r="Q319" i="1"/>
  <c r="R318" i="1"/>
  <c r="Q318" i="1"/>
  <c r="S318" i="1" s="1"/>
  <c r="T318" i="1" s="1"/>
  <c r="R317" i="1"/>
  <c r="Q317" i="1"/>
  <c r="R316" i="1"/>
  <c r="Q316" i="1"/>
  <c r="R315" i="1"/>
  <c r="Q315" i="1"/>
  <c r="R314" i="1"/>
  <c r="Q314" i="1"/>
  <c r="R313" i="1"/>
  <c r="Q313" i="1"/>
  <c r="R312" i="1"/>
  <c r="Q312" i="1"/>
  <c r="S312" i="1" s="1"/>
  <c r="T312" i="1" s="1"/>
  <c r="R311" i="1"/>
  <c r="Q311" i="1"/>
  <c r="R310" i="1"/>
  <c r="Q310" i="1"/>
  <c r="R309" i="1"/>
  <c r="Q309" i="1"/>
  <c r="R308" i="1"/>
  <c r="Q308" i="1"/>
  <c r="R307" i="1"/>
  <c r="Q307" i="1"/>
  <c r="R306" i="1"/>
  <c r="Q306" i="1"/>
  <c r="S306" i="1" s="1"/>
  <c r="T306" i="1" s="1"/>
  <c r="R305" i="1"/>
  <c r="Q305" i="1"/>
  <c r="R304" i="1"/>
  <c r="Q304" i="1"/>
  <c r="R303" i="1"/>
  <c r="Q303" i="1"/>
  <c r="R302" i="1"/>
  <c r="Q302" i="1"/>
  <c r="R301" i="1"/>
  <c r="Q301" i="1"/>
  <c r="R300" i="1"/>
  <c r="Q300" i="1"/>
  <c r="R299" i="1"/>
  <c r="Q299" i="1"/>
  <c r="R298" i="1"/>
  <c r="Q298" i="1"/>
  <c r="R297" i="1"/>
  <c r="Q297" i="1"/>
  <c r="R296" i="1"/>
  <c r="Q296" i="1"/>
  <c r="R295" i="1"/>
  <c r="Q295" i="1"/>
  <c r="R294" i="1"/>
  <c r="Q294" i="1"/>
  <c r="S294" i="1" s="1"/>
  <c r="T294" i="1" s="1"/>
  <c r="R293" i="1"/>
  <c r="Q293" i="1"/>
  <c r="R292" i="1"/>
  <c r="Q292" i="1"/>
  <c r="R291" i="1"/>
  <c r="Q291" i="1"/>
  <c r="R290" i="1"/>
  <c r="Q290" i="1"/>
  <c r="R289" i="1"/>
  <c r="Q289" i="1"/>
  <c r="R288" i="1"/>
  <c r="Q288" i="1"/>
  <c r="S288" i="1" s="1"/>
  <c r="T288" i="1" s="1"/>
  <c r="R287" i="1"/>
  <c r="Q287" i="1"/>
  <c r="R286" i="1"/>
  <c r="Q286" i="1"/>
  <c r="R285" i="1"/>
  <c r="Q285" i="1"/>
  <c r="R284" i="1"/>
  <c r="Q284" i="1"/>
  <c r="R283" i="1"/>
  <c r="Q283" i="1"/>
  <c r="R282" i="1"/>
  <c r="Q282" i="1"/>
  <c r="S282" i="1" s="1"/>
  <c r="T282" i="1" s="1"/>
  <c r="R281" i="1"/>
  <c r="Q281" i="1"/>
  <c r="R280" i="1"/>
  <c r="Q280" i="1"/>
  <c r="R279" i="1"/>
  <c r="Q279" i="1"/>
  <c r="R278" i="1"/>
  <c r="Q278" i="1"/>
  <c r="R277" i="1"/>
  <c r="Q277" i="1"/>
  <c r="R276" i="1"/>
  <c r="Q276" i="1"/>
  <c r="S276" i="1" s="1"/>
  <c r="T276" i="1" s="1"/>
  <c r="R275" i="1"/>
  <c r="Q275" i="1"/>
  <c r="R274" i="1"/>
  <c r="Q274" i="1"/>
  <c r="R273" i="1"/>
  <c r="Q273" i="1"/>
  <c r="R272" i="1"/>
  <c r="Q272" i="1"/>
  <c r="R271" i="1"/>
  <c r="Q271" i="1"/>
  <c r="R270" i="1"/>
  <c r="Q270" i="1"/>
  <c r="R269" i="1"/>
  <c r="Q269" i="1"/>
  <c r="R268" i="1"/>
  <c r="Q268" i="1"/>
  <c r="R267" i="1"/>
  <c r="Q267" i="1"/>
  <c r="R266" i="1"/>
  <c r="Q266" i="1"/>
  <c r="R265" i="1"/>
  <c r="Q265" i="1"/>
  <c r="R264" i="1"/>
  <c r="Q264" i="1"/>
  <c r="S264" i="1" s="1"/>
  <c r="T264" i="1" s="1"/>
  <c r="R263" i="1"/>
  <c r="Q263" i="1"/>
  <c r="R262" i="1"/>
  <c r="Q262" i="1"/>
  <c r="R261" i="1"/>
  <c r="Q261" i="1"/>
  <c r="R260" i="1"/>
  <c r="Q260" i="1"/>
  <c r="R259" i="1"/>
  <c r="Q259" i="1"/>
  <c r="R258" i="1"/>
  <c r="Q258" i="1"/>
  <c r="S258" i="1" s="1"/>
  <c r="T258" i="1" s="1"/>
  <c r="R257" i="1"/>
  <c r="Q257" i="1"/>
  <c r="R256" i="1"/>
  <c r="Q256" i="1"/>
  <c r="R255" i="1"/>
  <c r="Q255" i="1"/>
  <c r="R254" i="1"/>
  <c r="Q254" i="1"/>
  <c r="R253" i="1"/>
  <c r="Q253" i="1"/>
  <c r="R252" i="1"/>
  <c r="Q252" i="1"/>
  <c r="S252" i="1" s="1"/>
  <c r="T252" i="1" s="1"/>
  <c r="R251" i="1"/>
  <c r="Q251" i="1"/>
  <c r="R250" i="1"/>
  <c r="Q250" i="1"/>
  <c r="R249" i="1"/>
  <c r="Q249" i="1"/>
  <c r="R248" i="1"/>
  <c r="Q248" i="1"/>
  <c r="R247" i="1"/>
  <c r="Q247" i="1"/>
  <c r="R246" i="1"/>
  <c r="Q246" i="1"/>
  <c r="S246" i="1" s="1"/>
  <c r="T246" i="1" s="1"/>
  <c r="R245" i="1"/>
  <c r="Q245" i="1"/>
  <c r="R244" i="1"/>
  <c r="Q244" i="1"/>
  <c r="R243" i="1"/>
  <c r="Q243" i="1"/>
  <c r="R242" i="1"/>
  <c r="Q242" i="1"/>
  <c r="R241" i="1"/>
  <c r="Q241" i="1"/>
  <c r="R240" i="1"/>
  <c r="Q240" i="1"/>
  <c r="S240" i="1" s="1"/>
  <c r="T240" i="1" s="1"/>
  <c r="R239" i="1"/>
  <c r="Q239" i="1"/>
  <c r="R238" i="1"/>
  <c r="Q238" i="1"/>
  <c r="R237" i="1"/>
  <c r="Q237" i="1"/>
  <c r="R236" i="1"/>
  <c r="Q236" i="1"/>
  <c r="R235" i="1"/>
  <c r="Q235" i="1"/>
  <c r="R234" i="1"/>
  <c r="Q234" i="1"/>
  <c r="S234" i="1" s="1"/>
  <c r="T234" i="1" s="1"/>
  <c r="R233" i="1"/>
  <c r="Q233" i="1"/>
  <c r="R232" i="1"/>
  <c r="Q232" i="1"/>
  <c r="R231" i="1"/>
  <c r="Q231" i="1"/>
  <c r="R230" i="1"/>
  <c r="Q230" i="1"/>
  <c r="R229" i="1"/>
  <c r="Q229" i="1"/>
  <c r="R228" i="1"/>
  <c r="Q228" i="1"/>
  <c r="S228" i="1" s="1"/>
  <c r="T228" i="1" s="1"/>
  <c r="R227" i="1"/>
  <c r="Q227" i="1"/>
  <c r="R226" i="1"/>
  <c r="Q226" i="1"/>
  <c r="R225" i="1"/>
  <c r="Q225" i="1"/>
  <c r="R224" i="1"/>
  <c r="Q224" i="1"/>
  <c r="R223" i="1"/>
  <c r="Q223" i="1"/>
  <c r="R222" i="1"/>
  <c r="Q222" i="1"/>
  <c r="S222" i="1" s="1"/>
  <c r="T222" i="1" s="1"/>
  <c r="R221" i="1"/>
  <c r="Q221" i="1"/>
  <c r="R220" i="1"/>
  <c r="Q220" i="1"/>
  <c r="R219" i="1"/>
  <c r="Q219" i="1"/>
  <c r="R218" i="1"/>
  <c r="Q218" i="1"/>
  <c r="R217" i="1"/>
  <c r="Q217" i="1"/>
  <c r="R216" i="1"/>
  <c r="Q216" i="1"/>
  <c r="S216" i="1" s="1"/>
  <c r="T216" i="1" s="1"/>
  <c r="R215" i="1"/>
  <c r="Q215" i="1"/>
  <c r="R214" i="1"/>
  <c r="Q214" i="1"/>
  <c r="R213" i="1"/>
  <c r="Q213" i="1"/>
  <c r="R212" i="1"/>
  <c r="Q212" i="1"/>
  <c r="R211" i="1"/>
  <c r="Q211" i="1"/>
  <c r="R210" i="1"/>
  <c r="Q210" i="1"/>
  <c r="S210" i="1" s="1"/>
  <c r="T210" i="1" s="1"/>
  <c r="R209" i="1"/>
  <c r="Q209" i="1"/>
  <c r="R208" i="1"/>
  <c r="Q208" i="1"/>
  <c r="R207" i="1"/>
  <c r="Q207" i="1"/>
  <c r="R206" i="1"/>
  <c r="Q206" i="1"/>
  <c r="R205" i="1"/>
  <c r="Q205" i="1"/>
  <c r="R204" i="1"/>
  <c r="Q204" i="1"/>
  <c r="S204" i="1" s="1"/>
  <c r="T204" i="1" s="1"/>
  <c r="R203" i="1"/>
  <c r="Q203" i="1"/>
  <c r="R202" i="1"/>
  <c r="Q202" i="1"/>
  <c r="R201" i="1"/>
  <c r="Q201" i="1"/>
  <c r="R200" i="1"/>
  <c r="Q200" i="1"/>
  <c r="R199" i="1"/>
  <c r="Q199" i="1"/>
  <c r="R198" i="1"/>
  <c r="Q198" i="1"/>
  <c r="S198" i="1" s="1"/>
  <c r="T198" i="1" s="1"/>
  <c r="R197" i="1"/>
  <c r="Q197" i="1"/>
  <c r="R196" i="1"/>
  <c r="Q196" i="1"/>
  <c r="R195" i="1"/>
  <c r="Q195" i="1"/>
  <c r="R194" i="1"/>
  <c r="Q194" i="1"/>
  <c r="R193" i="1"/>
  <c r="Q193" i="1"/>
  <c r="R192" i="1"/>
  <c r="Q192" i="1"/>
  <c r="S192" i="1" s="1"/>
  <c r="T192" i="1" s="1"/>
  <c r="R191" i="1"/>
  <c r="Q191" i="1"/>
  <c r="R190" i="1"/>
  <c r="Q190" i="1"/>
  <c r="R189" i="1"/>
  <c r="Q189" i="1"/>
  <c r="R188" i="1"/>
  <c r="Q188" i="1"/>
  <c r="R187" i="1"/>
  <c r="Q187" i="1"/>
  <c r="R186" i="1"/>
  <c r="Q186" i="1"/>
  <c r="S186" i="1" s="1"/>
  <c r="T186" i="1" s="1"/>
  <c r="R185" i="1"/>
  <c r="Q185" i="1"/>
  <c r="R184" i="1"/>
  <c r="Q184" i="1"/>
  <c r="R183" i="1"/>
  <c r="Q183" i="1"/>
  <c r="R182" i="1"/>
  <c r="Q182" i="1"/>
  <c r="R181" i="1"/>
  <c r="Q181" i="1"/>
  <c r="R180" i="1"/>
  <c r="Q180" i="1"/>
  <c r="R179" i="1"/>
  <c r="Q179" i="1"/>
  <c r="R178" i="1"/>
  <c r="Q178" i="1"/>
  <c r="R177" i="1"/>
  <c r="Q177" i="1"/>
  <c r="R176" i="1"/>
  <c r="Q176" i="1"/>
  <c r="R175" i="1"/>
  <c r="Q175" i="1"/>
  <c r="R174" i="1"/>
  <c r="Q174" i="1"/>
  <c r="S174" i="1" s="1"/>
  <c r="T174" i="1" s="1"/>
  <c r="R173" i="1"/>
  <c r="Q173" i="1"/>
  <c r="R172" i="1"/>
  <c r="Q172" i="1"/>
  <c r="R171" i="1"/>
  <c r="Q171" i="1"/>
  <c r="R170" i="1"/>
  <c r="Q170" i="1"/>
  <c r="R169" i="1"/>
  <c r="Q169" i="1"/>
  <c r="R168" i="1"/>
  <c r="Q168" i="1"/>
  <c r="R167" i="1"/>
  <c r="Q167" i="1"/>
  <c r="R166" i="1"/>
  <c r="Q166" i="1"/>
  <c r="R165" i="1"/>
  <c r="Q165" i="1"/>
  <c r="R164" i="1"/>
  <c r="Q164" i="1"/>
  <c r="R163" i="1"/>
  <c r="Q163" i="1"/>
  <c r="R162" i="1"/>
  <c r="Q162" i="1"/>
  <c r="S162" i="1" s="1"/>
  <c r="T162" i="1" s="1"/>
  <c r="R161" i="1"/>
  <c r="Q161" i="1"/>
  <c r="R160" i="1"/>
  <c r="Q160" i="1"/>
  <c r="R159" i="1"/>
  <c r="Q159" i="1"/>
  <c r="R158" i="1"/>
  <c r="Q158" i="1"/>
  <c r="R157" i="1"/>
  <c r="Q157" i="1"/>
  <c r="R156" i="1"/>
  <c r="Q156" i="1"/>
  <c r="S156" i="1" s="1"/>
  <c r="T156" i="1" s="1"/>
  <c r="R155" i="1"/>
  <c r="Q155" i="1"/>
  <c r="R154" i="1"/>
  <c r="Q154" i="1"/>
  <c r="R153" i="1"/>
  <c r="Q153" i="1"/>
  <c r="R152" i="1"/>
  <c r="Q152" i="1"/>
  <c r="R151" i="1"/>
  <c r="Q151" i="1"/>
  <c r="R150" i="1"/>
  <c r="Q150" i="1"/>
  <c r="S150" i="1" s="1"/>
  <c r="T150" i="1" s="1"/>
  <c r="R149" i="1"/>
  <c r="Q149" i="1"/>
  <c r="R148" i="1"/>
  <c r="Q148" i="1"/>
  <c r="R147" i="1"/>
  <c r="Q147" i="1"/>
  <c r="R146" i="1"/>
  <c r="Q146" i="1"/>
  <c r="R145" i="1"/>
  <c r="Q145" i="1"/>
  <c r="R144" i="1"/>
  <c r="Q144" i="1"/>
  <c r="S144" i="1" s="1"/>
  <c r="T144" i="1" s="1"/>
  <c r="R143" i="1"/>
  <c r="Q143" i="1"/>
  <c r="R142" i="1"/>
  <c r="Q142" i="1"/>
  <c r="R141" i="1"/>
  <c r="Q141" i="1"/>
  <c r="R140" i="1"/>
  <c r="Q140" i="1"/>
  <c r="R139" i="1"/>
  <c r="Q139" i="1"/>
  <c r="R138" i="1"/>
  <c r="Q138" i="1"/>
  <c r="S138" i="1" s="1"/>
  <c r="T138" i="1" s="1"/>
  <c r="R137" i="1"/>
  <c r="Q137" i="1"/>
  <c r="R136" i="1"/>
  <c r="Q136" i="1"/>
  <c r="R135" i="1"/>
  <c r="Q135" i="1"/>
  <c r="R134" i="1"/>
  <c r="Q134" i="1"/>
  <c r="R133" i="1"/>
  <c r="Q133" i="1"/>
  <c r="R132" i="1"/>
  <c r="Q132" i="1"/>
  <c r="S132" i="1" s="1"/>
  <c r="T132" i="1" s="1"/>
  <c r="R131" i="1"/>
  <c r="Q131" i="1"/>
  <c r="R130" i="1"/>
  <c r="Q130" i="1"/>
  <c r="R129" i="1"/>
  <c r="Q129" i="1"/>
  <c r="R128" i="1"/>
  <c r="Q128" i="1"/>
  <c r="R127" i="1"/>
  <c r="Q127" i="1"/>
  <c r="R126" i="1"/>
  <c r="Q126" i="1"/>
  <c r="S126" i="1" s="1"/>
  <c r="T126" i="1" s="1"/>
  <c r="R125" i="1"/>
  <c r="Q125" i="1"/>
  <c r="R124" i="1"/>
  <c r="Q124" i="1"/>
  <c r="R123" i="1"/>
  <c r="Q123" i="1"/>
  <c r="R122" i="1"/>
  <c r="Q122" i="1"/>
  <c r="R121" i="1"/>
  <c r="Q121" i="1"/>
  <c r="R120" i="1"/>
  <c r="Q120" i="1"/>
  <c r="S120" i="1" s="1"/>
  <c r="T120" i="1" s="1"/>
  <c r="R119" i="1"/>
  <c r="Q119" i="1"/>
  <c r="R118" i="1"/>
  <c r="Q118" i="1"/>
  <c r="R117" i="1"/>
  <c r="Q117" i="1"/>
  <c r="R116" i="1"/>
  <c r="Q116" i="1"/>
  <c r="R115" i="1"/>
  <c r="Q115" i="1"/>
  <c r="R114" i="1"/>
  <c r="Q114" i="1"/>
  <c r="S114" i="1" s="1"/>
  <c r="T114" i="1" s="1"/>
  <c r="R113" i="1"/>
  <c r="Q113" i="1"/>
  <c r="R112" i="1"/>
  <c r="Q112" i="1"/>
  <c r="R111" i="1"/>
  <c r="Q111" i="1"/>
  <c r="R110" i="1"/>
  <c r="Q110" i="1"/>
  <c r="R109" i="1"/>
  <c r="Q109" i="1"/>
  <c r="R108" i="1"/>
  <c r="Q108" i="1"/>
  <c r="S108" i="1" s="1"/>
  <c r="T108" i="1" s="1"/>
  <c r="R107" i="1"/>
  <c r="Q107" i="1"/>
  <c r="R106" i="1"/>
  <c r="Q106" i="1"/>
  <c r="R105" i="1"/>
  <c r="Q105" i="1"/>
  <c r="R104" i="1"/>
  <c r="Q104" i="1"/>
  <c r="R103" i="1"/>
  <c r="Q103" i="1"/>
  <c r="R102" i="1"/>
  <c r="Q102" i="1"/>
  <c r="S102" i="1" s="1"/>
  <c r="T102" i="1" s="1"/>
  <c r="R101" i="1"/>
  <c r="Q101" i="1"/>
  <c r="R100" i="1"/>
  <c r="Q100" i="1"/>
  <c r="R99" i="1"/>
  <c r="Q99" i="1"/>
  <c r="R98" i="1"/>
  <c r="Q98" i="1"/>
  <c r="R97" i="1"/>
  <c r="Q97" i="1"/>
  <c r="R96" i="1"/>
  <c r="Q96" i="1"/>
  <c r="S96" i="1" s="1"/>
  <c r="T96" i="1" s="1"/>
  <c r="R95" i="1"/>
  <c r="Q95" i="1"/>
  <c r="R94" i="1"/>
  <c r="Q94" i="1"/>
  <c r="R93" i="1"/>
  <c r="Q93" i="1"/>
  <c r="R92" i="1"/>
  <c r="Q92" i="1"/>
  <c r="R91" i="1"/>
  <c r="Q91" i="1"/>
  <c r="R90" i="1"/>
  <c r="Q90" i="1"/>
  <c r="S90" i="1" s="1"/>
  <c r="T90" i="1" s="1"/>
  <c r="R89" i="1"/>
  <c r="Q89" i="1"/>
  <c r="R88" i="1"/>
  <c r="Q88" i="1"/>
  <c r="R87" i="1"/>
  <c r="Q87" i="1"/>
  <c r="R86" i="1"/>
  <c r="Q86" i="1"/>
  <c r="R85" i="1"/>
  <c r="Q85" i="1"/>
  <c r="R84" i="1"/>
  <c r="Q84" i="1"/>
  <c r="S84" i="1" s="1"/>
  <c r="T84" i="1" s="1"/>
  <c r="R83" i="1"/>
  <c r="Q83" i="1"/>
  <c r="R82" i="1"/>
  <c r="Q82" i="1"/>
  <c r="R81" i="1"/>
  <c r="Q81" i="1"/>
  <c r="R80" i="1"/>
  <c r="Q80" i="1"/>
  <c r="R79" i="1"/>
  <c r="Q79" i="1"/>
  <c r="R78" i="1"/>
  <c r="Q78" i="1"/>
  <c r="S78" i="1" s="1"/>
  <c r="T78" i="1" s="1"/>
  <c r="R77" i="1"/>
  <c r="Q77" i="1"/>
  <c r="R76" i="1"/>
  <c r="Q76" i="1"/>
  <c r="R75" i="1"/>
  <c r="Q75" i="1"/>
  <c r="R74" i="1"/>
  <c r="Q74" i="1"/>
  <c r="R73" i="1"/>
  <c r="Q73" i="1"/>
  <c r="R72" i="1"/>
  <c r="Q72" i="1"/>
  <c r="S72" i="1" s="1"/>
  <c r="T72" i="1" s="1"/>
  <c r="R71" i="1"/>
  <c r="Q71" i="1"/>
  <c r="R70" i="1"/>
  <c r="Q70" i="1"/>
  <c r="R69" i="1"/>
  <c r="Q69" i="1"/>
  <c r="R68" i="1"/>
  <c r="Q68" i="1"/>
  <c r="R67" i="1"/>
  <c r="Q67" i="1"/>
  <c r="R66" i="1"/>
  <c r="Q66" i="1"/>
  <c r="S66" i="1" s="1"/>
  <c r="T66" i="1" s="1"/>
  <c r="R65" i="1"/>
  <c r="Q65" i="1"/>
  <c r="R64" i="1"/>
  <c r="Q64" i="1"/>
  <c r="R63" i="1"/>
  <c r="Q63" i="1"/>
  <c r="R62" i="1"/>
  <c r="Q62" i="1"/>
  <c r="R61" i="1"/>
  <c r="Q61" i="1"/>
  <c r="R60" i="1"/>
  <c r="Q60" i="1"/>
  <c r="S60" i="1" s="1"/>
  <c r="T60" i="1" s="1"/>
  <c r="R59" i="1"/>
  <c r="Q59" i="1"/>
  <c r="R58" i="1"/>
  <c r="Q58" i="1"/>
  <c r="R57" i="1"/>
  <c r="Q57" i="1"/>
  <c r="R56" i="1"/>
  <c r="Q56" i="1"/>
  <c r="R55" i="1"/>
  <c r="Q55" i="1"/>
  <c r="R54" i="1"/>
  <c r="Q54" i="1"/>
  <c r="R53" i="1"/>
  <c r="Q53" i="1"/>
  <c r="R52" i="1"/>
  <c r="Q52" i="1"/>
  <c r="R51" i="1"/>
  <c r="Q51" i="1"/>
  <c r="R50" i="1"/>
  <c r="Q50" i="1"/>
  <c r="R49" i="1"/>
  <c r="Q49" i="1"/>
  <c r="R48" i="1"/>
  <c r="Q48" i="1"/>
  <c r="S48" i="1" s="1"/>
  <c r="T48" i="1" s="1"/>
  <c r="R47" i="1"/>
  <c r="Q47" i="1"/>
  <c r="R46" i="1"/>
  <c r="Q46" i="1"/>
  <c r="R45" i="1"/>
  <c r="Q45" i="1"/>
  <c r="R44" i="1"/>
  <c r="Q44" i="1"/>
  <c r="R43" i="1"/>
  <c r="Q43" i="1"/>
  <c r="R42" i="1"/>
  <c r="Q42" i="1"/>
  <c r="S42" i="1" s="1"/>
  <c r="T42" i="1" s="1"/>
  <c r="R41" i="1"/>
  <c r="Q41" i="1"/>
  <c r="R40" i="1"/>
  <c r="Q40" i="1"/>
  <c r="R39" i="1"/>
  <c r="Q39" i="1"/>
  <c r="R38" i="1"/>
  <c r="Q38" i="1"/>
  <c r="R37" i="1"/>
  <c r="Q37" i="1"/>
  <c r="R36" i="1"/>
  <c r="Q36" i="1"/>
  <c r="S36" i="1" s="1"/>
  <c r="T36" i="1" s="1"/>
  <c r="R35" i="1"/>
  <c r="Q35" i="1"/>
  <c r="R34" i="1"/>
  <c r="Q34" i="1"/>
  <c r="R33" i="1"/>
  <c r="Q33" i="1"/>
  <c r="R32" i="1"/>
  <c r="Q32" i="1"/>
  <c r="R31" i="1"/>
  <c r="Q31" i="1"/>
  <c r="R30" i="1"/>
  <c r="Q30" i="1"/>
  <c r="S30" i="1" s="1"/>
  <c r="T30" i="1" s="1"/>
  <c r="R29" i="1"/>
  <c r="Q29" i="1"/>
  <c r="R28" i="1"/>
  <c r="Q28" i="1"/>
  <c r="R27" i="1"/>
  <c r="Q27" i="1"/>
  <c r="R26" i="1"/>
  <c r="Q26" i="1"/>
  <c r="R25" i="1"/>
  <c r="Q25" i="1"/>
  <c r="R24" i="1"/>
  <c r="Q24" i="1"/>
  <c r="S24" i="1" s="1"/>
  <c r="T24" i="1" s="1"/>
  <c r="R23" i="1"/>
  <c r="Q23" i="1"/>
  <c r="R22" i="1"/>
  <c r="Q22" i="1"/>
  <c r="R21" i="1"/>
  <c r="Q21" i="1"/>
  <c r="R20" i="1"/>
  <c r="Q20" i="1"/>
  <c r="R19" i="1"/>
  <c r="Q19" i="1"/>
  <c r="R18" i="1"/>
  <c r="Q18" i="1"/>
  <c r="S18" i="1" s="1"/>
  <c r="T18" i="1" s="1"/>
  <c r="R17" i="1"/>
  <c r="Q17" i="1"/>
  <c r="R16" i="1"/>
  <c r="Q16" i="1"/>
  <c r="R15" i="1"/>
  <c r="Q15" i="1"/>
  <c r="R14" i="1"/>
  <c r="Q14" i="1"/>
  <c r="R13" i="1"/>
  <c r="Q13" i="1"/>
  <c r="R12" i="1"/>
  <c r="Q12" i="1"/>
  <c r="S12" i="1" s="1"/>
  <c r="T12" i="1" s="1"/>
  <c r="R11" i="1"/>
  <c r="Q11" i="1"/>
  <c r="R10" i="1"/>
  <c r="Q10" i="1"/>
  <c r="R9" i="1"/>
  <c r="Q9" i="1"/>
  <c r="R8" i="1"/>
  <c r="Q8" i="1"/>
  <c r="R7" i="1"/>
  <c r="Q7" i="1"/>
  <c r="R6" i="1"/>
  <c r="Q6" i="1"/>
  <c r="S6" i="1" s="1"/>
  <c r="T6" i="1" s="1"/>
  <c r="R5" i="1"/>
  <c r="Q5" i="1"/>
  <c r="R4" i="1"/>
  <c r="Q4" i="1"/>
  <c r="S7" i="1" l="1"/>
  <c r="T7" i="1" s="1"/>
  <c r="S13" i="1"/>
  <c r="T13" i="1" s="1"/>
  <c r="S19" i="1"/>
  <c r="T19" i="1" s="1"/>
  <c r="S25" i="1"/>
  <c r="T25" i="1" s="1"/>
  <c r="S31" i="1"/>
  <c r="T31" i="1" s="1"/>
  <c r="S43" i="1"/>
  <c r="T43" i="1" s="1"/>
  <c r="S49" i="1"/>
  <c r="T49" i="1" s="1"/>
  <c r="S55" i="1"/>
  <c r="T55" i="1" s="1"/>
  <c r="S61" i="1"/>
  <c r="T61" i="1" s="1"/>
  <c r="S67" i="1"/>
  <c r="T67" i="1" s="1"/>
  <c r="S73" i="1"/>
  <c r="T73" i="1" s="1"/>
  <c r="S79" i="1"/>
  <c r="T79" i="1" s="1"/>
  <c r="S85" i="1"/>
  <c r="T85" i="1" s="1"/>
  <c r="S91" i="1"/>
  <c r="T91" i="1" s="1"/>
  <c r="S97" i="1"/>
  <c r="T97" i="1" s="1"/>
  <c r="S109" i="1"/>
  <c r="T109" i="1" s="1"/>
  <c r="S115" i="1"/>
  <c r="T115" i="1" s="1"/>
  <c r="S121" i="1"/>
  <c r="T121" i="1" s="1"/>
  <c r="S127" i="1"/>
  <c r="T127" i="1" s="1"/>
  <c r="S133" i="1"/>
  <c r="T133" i="1" s="1"/>
  <c r="S139" i="1"/>
  <c r="T139" i="1" s="1"/>
  <c r="S145" i="1"/>
  <c r="T145" i="1" s="1"/>
  <c r="S151" i="1"/>
  <c r="T151" i="1" s="1"/>
  <c r="S157" i="1"/>
  <c r="T157" i="1" s="1"/>
  <c r="S169" i="1"/>
  <c r="T169" i="1" s="1"/>
  <c r="S175" i="1"/>
  <c r="T175" i="1" s="1"/>
  <c r="S181" i="1"/>
  <c r="T181" i="1" s="1"/>
  <c r="S187" i="1"/>
  <c r="T187" i="1" s="1"/>
  <c r="S193" i="1"/>
  <c r="T193" i="1" s="1"/>
  <c r="S199" i="1"/>
  <c r="T199" i="1" s="1"/>
  <c r="S205" i="1"/>
  <c r="T205" i="1" s="1"/>
  <c r="S211" i="1"/>
  <c r="T211" i="1" s="1"/>
  <c r="S217" i="1"/>
  <c r="T217" i="1" s="1"/>
  <c r="S223" i="1"/>
  <c r="T223" i="1" s="1"/>
  <c r="S229" i="1"/>
  <c r="T229" i="1" s="1"/>
  <c r="S235" i="1"/>
  <c r="T235" i="1" s="1"/>
  <c r="S241" i="1"/>
  <c r="T241" i="1" s="1"/>
  <c r="S247" i="1"/>
  <c r="T247" i="1" s="1"/>
  <c r="S259" i="1"/>
  <c r="T259" i="1" s="1"/>
  <c r="S271" i="1"/>
  <c r="T271" i="1" s="1"/>
  <c r="S277" i="1"/>
  <c r="T277" i="1" s="1"/>
  <c r="S283" i="1"/>
  <c r="T283" i="1" s="1"/>
  <c r="S289" i="1"/>
  <c r="T289" i="1" s="1"/>
  <c r="S295" i="1"/>
  <c r="T295" i="1" s="1"/>
  <c r="S307" i="1"/>
  <c r="T307" i="1" s="1"/>
  <c r="S313" i="1"/>
  <c r="T313" i="1" s="1"/>
  <c r="S319" i="1"/>
  <c r="T319" i="1" s="1"/>
  <c r="S325" i="1"/>
  <c r="T325" i="1" s="1"/>
  <c r="S337" i="1"/>
  <c r="T337" i="1" s="1"/>
  <c r="S343" i="1"/>
  <c r="T343" i="1" s="1"/>
  <c r="S349" i="1"/>
  <c r="T349" i="1" s="1"/>
  <c r="S355" i="1"/>
  <c r="T355" i="1" s="1"/>
  <c r="S361" i="1"/>
  <c r="T361" i="1" s="1"/>
  <c r="S367" i="1"/>
  <c r="T367" i="1" s="1"/>
  <c r="S373" i="1"/>
  <c r="T373" i="1" s="1"/>
  <c r="S385" i="1"/>
  <c r="T385" i="1" s="1"/>
  <c r="S391" i="1"/>
  <c r="T391" i="1" s="1"/>
  <c r="S403" i="1"/>
  <c r="T403" i="1" s="1"/>
  <c r="S409" i="1"/>
  <c r="T409" i="1" s="1"/>
  <c r="S415" i="1"/>
  <c r="T415" i="1" s="1"/>
  <c r="S421" i="1"/>
  <c r="T421" i="1" s="1"/>
  <c r="S427" i="1"/>
  <c r="T427" i="1" s="1"/>
  <c r="S433" i="1"/>
  <c r="T433" i="1" s="1"/>
  <c r="S439" i="1"/>
  <c r="T439" i="1" s="1"/>
  <c r="S445" i="1"/>
  <c r="T445" i="1" s="1"/>
  <c r="S451" i="1"/>
  <c r="T451" i="1" s="1"/>
  <c r="S457" i="1"/>
  <c r="T457" i="1" s="1"/>
  <c r="S463" i="1"/>
  <c r="T463" i="1" s="1"/>
  <c r="S469" i="1"/>
  <c r="T469" i="1" s="1"/>
  <c r="S475" i="1"/>
  <c r="T475" i="1" s="1"/>
  <c r="S481" i="1"/>
  <c r="T481" i="1" s="1"/>
  <c r="S487" i="1"/>
  <c r="T487" i="1" s="1"/>
  <c r="S493" i="1"/>
  <c r="T493" i="1" s="1"/>
  <c r="S499" i="1"/>
  <c r="T499" i="1" s="1"/>
  <c r="S505" i="1"/>
  <c r="T505" i="1" s="1"/>
  <c r="S517" i="1"/>
  <c r="T517" i="1" s="1"/>
  <c r="S523" i="1"/>
  <c r="T523" i="1" s="1"/>
  <c r="S529" i="1"/>
  <c r="T529" i="1" s="1"/>
  <c r="S535" i="1"/>
  <c r="T535" i="1" s="1"/>
  <c r="S541" i="1"/>
  <c r="T541" i="1" s="1"/>
  <c r="S547" i="1"/>
  <c r="T547" i="1" s="1"/>
  <c r="S553" i="1"/>
  <c r="T553" i="1" s="1"/>
  <c r="S559" i="1"/>
  <c r="T559" i="1" s="1"/>
  <c r="S565" i="1"/>
  <c r="T565" i="1" s="1"/>
  <c r="S571" i="1"/>
  <c r="T571" i="1" s="1"/>
  <c r="S577" i="1"/>
  <c r="T577" i="1" s="1"/>
  <c r="S583" i="1"/>
  <c r="T583" i="1" s="1"/>
  <c r="S595" i="1"/>
  <c r="T595" i="1" s="1"/>
  <c r="S601" i="1"/>
  <c r="T601" i="1" s="1"/>
  <c r="S607" i="1"/>
  <c r="T607" i="1" s="1"/>
  <c r="S613" i="1"/>
  <c r="T613" i="1" s="1"/>
  <c r="S619" i="1"/>
  <c r="T619" i="1" s="1"/>
  <c r="S625" i="1"/>
  <c r="T625" i="1" s="1"/>
  <c r="S631" i="1"/>
  <c r="T631" i="1" s="1"/>
  <c r="S637" i="1"/>
  <c r="T637" i="1" s="1"/>
  <c r="S643" i="1"/>
  <c r="T643" i="1" s="1"/>
  <c r="S649" i="1"/>
  <c r="T649" i="1" s="1"/>
  <c r="S655" i="1"/>
  <c r="T655" i="1" s="1"/>
  <c r="S667" i="1"/>
  <c r="T667" i="1" s="1"/>
  <c r="S673" i="1"/>
  <c r="T673" i="1" s="1"/>
  <c r="S679" i="1"/>
  <c r="T679" i="1" s="1"/>
  <c r="S685" i="1"/>
  <c r="T685" i="1" s="1"/>
  <c r="S691" i="1"/>
  <c r="T691" i="1" s="1"/>
  <c r="S697" i="1"/>
  <c r="T697" i="1" s="1"/>
  <c r="S703" i="1"/>
  <c r="T703" i="1" s="1"/>
  <c r="S709" i="1"/>
  <c r="T709" i="1" s="1"/>
  <c r="S715" i="1"/>
  <c r="T715" i="1" s="1"/>
  <c r="S721" i="1"/>
  <c r="T721" i="1" s="1"/>
  <c r="S733" i="1"/>
  <c r="T733" i="1" s="1"/>
  <c r="S739" i="1"/>
  <c r="T739" i="1" s="1"/>
  <c r="S745" i="1"/>
  <c r="T745" i="1" s="1"/>
  <c r="S751" i="1"/>
  <c r="T751" i="1" s="1"/>
  <c r="S769" i="1"/>
  <c r="T769" i="1" s="1"/>
  <c r="S775" i="1"/>
  <c r="T775" i="1" s="1"/>
  <c r="S781" i="1"/>
  <c r="T781" i="1" s="1"/>
  <c r="S787" i="1"/>
  <c r="T787" i="1" s="1"/>
  <c r="S793" i="1"/>
  <c r="T793" i="1" s="1"/>
  <c r="S799" i="1"/>
  <c r="T799" i="1" s="1"/>
  <c r="S805" i="1"/>
  <c r="T805" i="1" s="1"/>
  <c r="S829" i="1"/>
  <c r="T829" i="1" s="1"/>
  <c r="S835" i="1"/>
  <c r="T835" i="1" s="1"/>
  <c r="S841" i="1"/>
  <c r="T841" i="1" s="1"/>
  <c r="S847" i="1"/>
  <c r="T847" i="1" s="1"/>
  <c r="S853" i="1"/>
  <c r="T853" i="1" s="1"/>
  <c r="S859" i="1"/>
  <c r="T859" i="1" s="1"/>
  <c r="S865" i="1"/>
  <c r="T865" i="1" s="1"/>
  <c r="S877" i="1"/>
  <c r="T877" i="1" s="1"/>
  <c r="S883" i="1"/>
  <c r="T883" i="1" s="1"/>
  <c r="S889" i="1"/>
  <c r="T889" i="1" s="1"/>
  <c r="S895" i="1"/>
  <c r="T895" i="1" s="1"/>
  <c r="S901" i="1"/>
  <c r="T901" i="1" s="1"/>
  <c r="S907" i="1"/>
  <c r="T907" i="1" s="1"/>
  <c r="S913" i="1"/>
  <c r="T913" i="1" s="1"/>
  <c r="S919" i="1"/>
  <c r="T919" i="1" s="1"/>
  <c r="S925" i="1"/>
  <c r="T925" i="1" s="1"/>
  <c r="S931" i="1"/>
  <c r="T931" i="1" s="1"/>
  <c r="S937" i="1"/>
  <c r="T937" i="1" s="1"/>
  <c r="S943" i="1"/>
  <c r="T943" i="1" s="1"/>
  <c r="S949" i="1"/>
  <c r="T949" i="1" s="1"/>
  <c r="S955" i="1"/>
  <c r="T955" i="1" s="1"/>
  <c r="S961" i="1"/>
  <c r="T961" i="1" s="1"/>
  <c r="S967" i="1"/>
  <c r="T967" i="1" s="1"/>
  <c r="S973" i="1"/>
  <c r="T973" i="1" s="1"/>
  <c r="S979" i="1"/>
  <c r="T979" i="1" s="1"/>
  <c r="S991" i="1"/>
  <c r="T991" i="1" s="1"/>
  <c r="S997" i="1"/>
  <c r="T997" i="1" s="1"/>
  <c r="S1003" i="1"/>
  <c r="T1003" i="1" s="1"/>
  <c r="S1009" i="1"/>
  <c r="T1009" i="1" s="1"/>
  <c r="S1015" i="1"/>
  <c r="T1015" i="1" s="1"/>
  <c r="S1021" i="1"/>
  <c r="T1021" i="1" s="1"/>
  <c r="S1027" i="1"/>
  <c r="T1027" i="1" s="1"/>
  <c r="S1033" i="1"/>
  <c r="T1033" i="1" s="1"/>
  <c r="S1039" i="1"/>
  <c r="T1039" i="1" s="1"/>
  <c r="S1045" i="1"/>
  <c r="T1045" i="1" s="1"/>
  <c r="S1057" i="1"/>
  <c r="T1057" i="1" s="1"/>
  <c r="S1069" i="1"/>
  <c r="T1069" i="1" s="1"/>
  <c r="S1075" i="1"/>
  <c r="T1075" i="1" s="1"/>
  <c r="S1081" i="1"/>
  <c r="T1081" i="1" s="1"/>
  <c r="S1093" i="1"/>
  <c r="T1093" i="1" s="1"/>
  <c r="S1099" i="1"/>
  <c r="T1099" i="1" s="1"/>
  <c r="S1105" i="1"/>
  <c r="T1105" i="1" s="1"/>
  <c r="S1111" i="1"/>
  <c r="T1111" i="1" s="1"/>
  <c r="S1117" i="1"/>
  <c r="T1117" i="1" s="1"/>
  <c r="S1123" i="1"/>
  <c r="T1123" i="1" s="1"/>
  <c r="S1135" i="1"/>
  <c r="T1135" i="1" s="1"/>
  <c r="S1141" i="1"/>
  <c r="T1141" i="1" s="1"/>
  <c r="S1147" i="1"/>
  <c r="T1147" i="1" s="1"/>
  <c r="S1153" i="1"/>
  <c r="T1153" i="1" s="1"/>
  <c r="S1159" i="1"/>
  <c r="T1159" i="1" s="1"/>
  <c r="S1165" i="1"/>
  <c r="T1165" i="1" s="1"/>
  <c r="S1177" i="1"/>
  <c r="T1177" i="1" s="1"/>
  <c r="S1189" i="1"/>
  <c r="T1189" i="1" s="1"/>
  <c r="S1195" i="1"/>
  <c r="T1195" i="1" s="1"/>
  <c r="S1201" i="1"/>
  <c r="T1201" i="1" s="1"/>
  <c r="S1213" i="1"/>
  <c r="T1213" i="1" s="1"/>
  <c r="S1219" i="1"/>
  <c r="T1219" i="1" s="1"/>
  <c r="S1225" i="1"/>
  <c r="T1225" i="1" s="1"/>
  <c r="S1231" i="1"/>
  <c r="T1231" i="1" s="1"/>
  <c r="S1237" i="1"/>
  <c r="T1237" i="1" s="1"/>
  <c r="S1243" i="1"/>
  <c r="T1243" i="1" s="1"/>
  <c r="S1249" i="1"/>
  <c r="T1249" i="1" s="1"/>
  <c r="S1255" i="1"/>
  <c r="T1255" i="1" s="1"/>
  <c r="S1261" i="1"/>
  <c r="T1261" i="1" s="1"/>
  <c r="S1267" i="1"/>
  <c r="T1267" i="1" s="1"/>
  <c r="S1273" i="1"/>
  <c r="T1273" i="1" s="1"/>
  <c r="S1279" i="1"/>
  <c r="T1279" i="1" s="1"/>
  <c r="S1285" i="1"/>
  <c r="T1285" i="1" s="1"/>
  <c r="S1291" i="1"/>
  <c r="T1291" i="1" s="1"/>
  <c r="S1297" i="1"/>
  <c r="T1297" i="1" s="1"/>
  <c r="S1303" i="1"/>
  <c r="T1303" i="1" s="1"/>
  <c r="S1309" i="1"/>
  <c r="T1309" i="1" s="1"/>
  <c r="S1315" i="1"/>
  <c r="T1315" i="1" s="1"/>
  <c r="S1321" i="1"/>
  <c r="T1321" i="1" s="1"/>
  <c r="S1327" i="1"/>
  <c r="T1327" i="1" s="1"/>
  <c r="S1339" i="1"/>
  <c r="T1339" i="1" s="1"/>
  <c r="S1345" i="1"/>
  <c r="T1345" i="1" s="1"/>
  <c r="S1351" i="1"/>
  <c r="T1351" i="1" s="1"/>
  <c r="S1357" i="1"/>
  <c r="T1357" i="1" s="1"/>
  <c r="S1363" i="1"/>
  <c r="T1363" i="1" s="1"/>
  <c r="S1369" i="1"/>
  <c r="T1369" i="1" s="1"/>
  <c r="S1375" i="1"/>
  <c r="T1375" i="1" s="1"/>
  <c r="S1381" i="1"/>
  <c r="T1381" i="1" s="1"/>
  <c r="S1399" i="1"/>
  <c r="T1399" i="1" s="1"/>
  <c r="S1411" i="1"/>
  <c r="T1411" i="1" s="1"/>
  <c r="S1417" i="1"/>
  <c r="T1417" i="1" s="1"/>
  <c r="S1423" i="1"/>
  <c r="T1423" i="1" s="1"/>
  <c r="S1429" i="1"/>
  <c r="T1429" i="1" s="1"/>
  <c r="S1435" i="1"/>
  <c r="T1435" i="1" s="1"/>
  <c r="S1441" i="1"/>
  <c r="T1441" i="1" s="1"/>
  <c r="S1447" i="1"/>
  <c r="T1447" i="1" s="1"/>
  <c r="S1453" i="1"/>
  <c r="T1453" i="1" s="1"/>
  <c r="S1459" i="1"/>
  <c r="T1459" i="1" s="1"/>
  <c r="S1465" i="1"/>
  <c r="T1465" i="1" s="1"/>
  <c r="S1471" i="1"/>
  <c r="T1471" i="1" s="1"/>
  <c r="S1477" i="1"/>
  <c r="T1477" i="1" s="1"/>
  <c r="S1483" i="1"/>
  <c r="T1483" i="1" s="1"/>
  <c r="S1489" i="1"/>
  <c r="T1489" i="1" s="1"/>
  <c r="S1495" i="1"/>
  <c r="T1495" i="1" s="1"/>
  <c r="S1501" i="1"/>
  <c r="T1501" i="1" s="1"/>
  <c r="S1507" i="1"/>
  <c r="T1507" i="1" s="1"/>
  <c r="S1513" i="1"/>
  <c r="T1513" i="1" s="1"/>
  <c r="S1525" i="1"/>
  <c r="T1525" i="1" s="1"/>
  <c r="S1537" i="1"/>
  <c r="T1537" i="1" s="1"/>
  <c r="S1543" i="1"/>
  <c r="T1543" i="1" s="1"/>
  <c r="S1549" i="1"/>
  <c r="T1549" i="1" s="1"/>
  <c r="S1555" i="1"/>
  <c r="T1555" i="1" s="1"/>
  <c r="S1561" i="1"/>
  <c r="T1561" i="1" s="1"/>
  <c r="S1567" i="1"/>
  <c r="T1567" i="1" s="1"/>
  <c r="S1573" i="1"/>
  <c r="T1573" i="1" s="1"/>
  <c r="S1579" i="1"/>
  <c r="T1579" i="1" s="1"/>
  <c r="S1585" i="1"/>
  <c r="T1585" i="1" s="1"/>
  <c r="S1591" i="1"/>
  <c r="T1591" i="1" s="1"/>
  <c r="S1597" i="1"/>
  <c r="T1597" i="1" s="1"/>
  <c r="S1603" i="1"/>
  <c r="T1603" i="1" s="1"/>
  <c r="S1609" i="1"/>
  <c r="T1609" i="1" s="1"/>
  <c r="S1615" i="1"/>
  <c r="T1615" i="1" s="1"/>
  <c r="S1627" i="1"/>
  <c r="T1627" i="1" s="1"/>
  <c r="S1633" i="1"/>
  <c r="T1633" i="1" s="1"/>
  <c r="S1639" i="1"/>
  <c r="T1639" i="1" s="1"/>
  <c r="S1645" i="1"/>
  <c r="T1645" i="1" s="1"/>
  <c r="S1651" i="1"/>
  <c r="T1651" i="1" s="1"/>
  <c r="S1657" i="1"/>
  <c r="T1657" i="1" s="1"/>
  <c r="S1663" i="1"/>
  <c r="T1663" i="1" s="1"/>
  <c r="S1669" i="1"/>
  <c r="T1669" i="1" s="1"/>
  <c r="S1675" i="1"/>
  <c r="T1675" i="1" s="1"/>
  <c r="S1681" i="1"/>
  <c r="T1681" i="1" s="1"/>
  <c r="S1687" i="1"/>
  <c r="T1687" i="1" s="1"/>
  <c r="S1693" i="1"/>
  <c r="T1693" i="1" s="1"/>
  <c r="S1699" i="1"/>
  <c r="T1699" i="1" s="1"/>
  <c r="S1705" i="1"/>
  <c r="T1705" i="1" s="1"/>
  <c r="S1711" i="1"/>
  <c r="T1711" i="1" s="1"/>
  <c r="S1717" i="1"/>
  <c r="T1717" i="1" s="1"/>
  <c r="S1723" i="1"/>
  <c r="T1723" i="1" s="1"/>
  <c r="S1729" i="1"/>
  <c r="T1729" i="1" s="1"/>
  <c r="S1735" i="1"/>
  <c r="T1735" i="1" s="1"/>
  <c r="S1741" i="1"/>
  <c r="T1741" i="1" s="1"/>
  <c r="S1759" i="1"/>
  <c r="T1759" i="1" s="1"/>
  <c r="S1765" i="1"/>
  <c r="T1765" i="1" s="1"/>
  <c r="S1777" i="1"/>
  <c r="T1777" i="1" s="1"/>
  <c r="S1783" i="1"/>
  <c r="T1783" i="1" s="1"/>
  <c r="S1789" i="1"/>
  <c r="T1789" i="1" s="1"/>
  <c r="S1795" i="1"/>
  <c r="T1795" i="1" s="1"/>
  <c r="S1801" i="1"/>
  <c r="T1801" i="1" s="1"/>
  <c r="S1807" i="1"/>
  <c r="T1807" i="1" s="1"/>
  <c r="S1819" i="1"/>
  <c r="T1819" i="1" s="1"/>
  <c r="S1825" i="1"/>
  <c r="T1825" i="1" s="1"/>
  <c r="S1831" i="1"/>
  <c r="T1831" i="1" s="1"/>
  <c r="S1837" i="1"/>
  <c r="T1837" i="1" s="1"/>
  <c r="S1843" i="1"/>
  <c r="T1843" i="1" s="1"/>
  <c r="S1849" i="1"/>
  <c r="T1849" i="1" s="1"/>
  <c r="S1855" i="1"/>
  <c r="T1855" i="1" s="1"/>
  <c r="S1861" i="1"/>
  <c r="T1861" i="1" s="1"/>
  <c r="S1873" i="1"/>
  <c r="T1873" i="1" s="1"/>
  <c r="S1879" i="1"/>
  <c r="T1879" i="1" s="1"/>
  <c r="S1885" i="1"/>
  <c r="T1885" i="1" s="1"/>
  <c r="S1891" i="1"/>
  <c r="T1891" i="1" s="1"/>
  <c r="S1897" i="1"/>
  <c r="T1897" i="1" s="1"/>
  <c r="S1903" i="1"/>
  <c r="T1903" i="1" s="1"/>
  <c r="S1909" i="1"/>
  <c r="T1909" i="1" s="1"/>
  <c r="S1915" i="1"/>
  <c r="T1915" i="1" s="1"/>
  <c r="S1921" i="1"/>
  <c r="T1921" i="1" s="1"/>
  <c r="S1927" i="1"/>
  <c r="T1927" i="1" s="1"/>
  <c r="S1933" i="1"/>
  <c r="T1933" i="1" s="1"/>
  <c r="S1939" i="1"/>
  <c r="T1939" i="1" s="1"/>
  <c r="S1945" i="1"/>
  <c r="T1945" i="1" s="1"/>
  <c r="S1951" i="1"/>
  <c r="T1951" i="1" s="1"/>
  <c r="S1963" i="1"/>
  <c r="T1963" i="1" s="1"/>
  <c r="S1969" i="1"/>
  <c r="T1969" i="1" s="1"/>
  <c r="S1975" i="1"/>
  <c r="T1975" i="1" s="1"/>
  <c r="S1981" i="1"/>
  <c r="T1981" i="1" s="1"/>
  <c r="S1987" i="1"/>
  <c r="T1987" i="1" s="1"/>
  <c r="S1993" i="1"/>
  <c r="T1993" i="1" s="1"/>
  <c r="S1999" i="1"/>
  <c r="T1999" i="1" s="1"/>
  <c r="S2005" i="1"/>
  <c r="T2005" i="1" s="1"/>
  <c r="S2011" i="1"/>
  <c r="T2011" i="1" s="1"/>
  <c r="S2023" i="1"/>
  <c r="T2023" i="1" s="1"/>
  <c r="S2029" i="1"/>
  <c r="T2029" i="1" s="1"/>
  <c r="S2035" i="1"/>
  <c r="T2035" i="1" s="1"/>
  <c r="S2041" i="1"/>
  <c r="T2041" i="1" s="1"/>
  <c r="S2047" i="1"/>
  <c r="T2047" i="1" s="1"/>
  <c r="S2053" i="1"/>
  <c r="T2053" i="1" s="1"/>
  <c r="S2065" i="1"/>
  <c r="T2065" i="1" s="1"/>
  <c r="S2077" i="1"/>
  <c r="T2077" i="1" s="1"/>
  <c r="S2083" i="1"/>
  <c r="T2083" i="1" s="1"/>
  <c r="S2095" i="1"/>
  <c r="T2095" i="1" s="1"/>
  <c r="S2107" i="1"/>
  <c r="T2107" i="1" s="1"/>
  <c r="S2119" i="1"/>
  <c r="T2119" i="1" s="1"/>
  <c r="S2125" i="1"/>
  <c r="T2125" i="1" s="1"/>
  <c r="S2131" i="1"/>
  <c r="T2131" i="1" s="1"/>
  <c r="S2143" i="1"/>
  <c r="T2143" i="1" s="1"/>
  <c r="S2149" i="1"/>
  <c r="T2149" i="1" s="1"/>
  <c r="S2155" i="1"/>
  <c r="T2155" i="1" s="1"/>
  <c r="S2161" i="1"/>
  <c r="T2161" i="1" s="1"/>
  <c r="S2167" i="1"/>
  <c r="T2167" i="1" s="1"/>
  <c r="S2173" i="1"/>
  <c r="T2173" i="1" s="1"/>
  <c r="S2179" i="1"/>
  <c r="T2179" i="1" s="1"/>
  <c r="S2185" i="1"/>
  <c r="T2185" i="1" s="1"/>
  <c r="S2197" i="1"/>
  <c r="T2197" i="1" s="1"/>
  <c r="S2203" i="1"/>
  <c r="T2203" i="1" s="1"/>
  <c r="S2209" i="1"/>
  <c r="T2209" i="1" s="1"/>
  <c r="S2215" i="1"/>
  <c r="T2215" i="1" s="1"/>
  <c r="S2221" i="1"/>
  <c r="T2221" i="1" s="1"/>
  <c r="S2239" i="1"/>
  <c r="T2239" i="1" s="1"/>
  <c r="S2251" i="1"/>
  <c r="T2251" i="1" s="1"/>
  <c r="S2257" i="1"/>
  <c r="T2257" i="1" s="1"/>
  <c r="S2263" i="1"/>
  <c r="T2263" i="1" s="1"/>
  <c r="S2269" i="1"/>
  <c r="T2269" i="1" s="1"/>
  <c r="S2275" i="1"/>
  <c r="T2275" i="1" s="1"/>
  <c r="S2281" i="1"/>
  <c r="T2281" i="1" s="1"/>
  <c r="S2287" i="1"/>
  <c r="T2287" i="1" s="1"/>
  <c r="S2299" i="1"/>
  <c r="T2299" i="1" s="1"/>
  <c r="S2305" i="1"/>
  <c r="T2305" i="1" s="1"/>
  <c r="S2311" i="1"/>
  <c r="T2311" i="1" s="1"/>
  <c r="S2317" i="1"/>
  <c r="T2317" i="1" s="1"/>
  <c r="S2323" i="1"/>
  <c r="T2323" i="1" s="1"/>
  <c r="S2329" i="1"/>
  <c r="T2329" i="1" s="1"/>
  <c r="S2335" i="1"/>
  <c r="T2335" i="1" s="1"/>
  <c r="S2341" i="1"/>
  <c r="T2341" i="1" s="1"/>
  <c r="S2347" i="1"/>
  <c r="T2347" i="1" s="1"/>
  <c r="S2353" i="1"/>
  <c r="T2353" i="1" s="1"/>
  <c r="S2359" i="1"/>
  <c r="T2359" i="1" s="1"/>
  <c r="S2365" i="1"/>
  <c r="T2365" i="1" s="1"/>
  <c r="S2371" i="1"/>
  <c r="T2371" i="1" s="1"/>
  <c r="S2377" i="1"/>
  <c r="T2377" i="1" s="1"/>
  <c r="S2383" i="1"/>
  <c r="T2383" i="1" s="1"/>
  <c r="S2389" i="1"/>
  <c r="T2389" i="1" s="1"/>
  <c r="S2395" i="1"/>
  <c r="T2395" i="1" s="1"/>
  <c r="S2401" i="1"/>
  <c r="T2401" i="1" s="1"/>
  <c r="S2407" i="1"/>
  <c r="T2407" i="1" s="1"/>
  <c r="S2413" i="1"/>
  <c r="T2413" i="1" s="1"/>
  <c r="S2419" i="1"/>
  <c r="T2419" i="1" s="1"/>
  <c r="S2431" i="1"/>
  <c r="T2431" i="1" s="1"/>
  <c r="S2437" i="1"/>
  <c r="T2437" i="1" s="1"/>
  <c r="S2449" i="1"/>
  <c r="T2449" i="1" s="1"/>
  <c r="S2455" i="1"/>
  <c r="T2455" i="1" s="1"/>
  <c r="S2461" i="1"/>
  <c r="T2461" i="1" s="1"/>
  <c r="S2467" i="1"/>
  <c r="T2467" i="1" s="1"/>
  <c r="S2473" i="1"/>
  <c r="T2473" i="1" s="1"/>
  <c r="S2479" i="1"/>
  <c r="T2479" i="1" s="1"/>
  <c r="S2497" i="1"/>
  <c r="T2497" i="1" s="1"/>
  <c r="S2503" i="1"/>
  <c r="T2503" i="1" s="1"/>
  <c r="S2509" i="1"/>
  <c r="T2509" i="1" s="1"/>
  <c r="S2515" i="1"/>
  <c r="T2515" i="1" s="1"/>
  <c r="S2527" i="1"/>
  <c r="T2527" i="1" s="1"/>
  <c r="S2533" i="1"/>
  <c r="T2533" i="1" s="1"/>
  <c r="S2539" i="1"/>
  <c r="T2539" i="1" s="1"/>
  <c r="S2545" i="1"/>
  <c r="T2545" i="1" s="1"/>
  <c r="S2557" i="1"/>
  <c r="T2557" i="1" s="1"/>
  <c r="S2563" i="1"/>
  <c r="T2563" i="1" s="1"/>
  <c r="S2569" i="1"/>
  <c r="T2569" i="1" s="1"/>
  <c r="S2575" i="1"/>
  <c r="T2575" i="1" s="1"/>
  <c r="S2581" i="1"/>
  <c r="T2581" i="1" s="1"/>
  <c r="S2587" i="1"/>
  <c r="T2587" i="1" s="1"/>
  <c r="S2593" i="1"/>
  <c r="T2593" i="1" s="1"/>
  <c r="S2599" i="1"/>
  <c r="T2599" i="1" s="1"/>
  <c r="S2611" i="1"/>
  <c r="T2611" i="1" s="1"/>
  <c r="S2617" i="1"/>
  <c r="T2617" i="1" s="1"/>
  <c r="S2623" i="1"/>
  <c r="T2623" i="1" s="1"/>
  <c r="S2629" i="1"/>
  <c r="T2629" i="1" s="1"/>
  <c r="S2635" i="1"/>
  <c r="T2635" i="1" s="1"/>
  <c r="S2641" i="1"/>
  <c r="T2641" i="1" s="1"/>
  <c r="S2647" i="1"/>
  <c r="T2647" i="1" s="1"/>
  <c r="S2653" i="1"/>
  <c r="T2653" i="1" s="1"/>
  <c r="S2659" i="1"/>
  <c r="T2659" i="1" s="1"/>
  <c r="S2665" i="1"/>
  <c r="T2665" i="1" s="1"/>
  <c r="S2671" i="1"/>
  <c r="T2671" i="1" s="1"/>
  <c r="S2677" i="1"/>
  <c r="T2677" i="1" s="1"/>
  <c r="S2683" i="1"/>
  <c r="T2683" i="1" s="1"/>
  <c r="S2689" i="1"/>
  <c r="T2689" i="1" s="1"/>
  <c r="S2695" i="1"/>
  <c r="T2695" i="1" s="1"/>
  <c r="S2701" i="1"/>
  <c r="T2701" i="1" s="1"/>
  <c r="S2707" i="1"/>
  <c r="T2707" i="1" s="1"/>
  <c r="S5" i="1"/>
  <c r="T5" i="1" s="1"/>
  <c r="S11" i="1"/>
  <c r="T11" i="1" s="1"/>
  <c r="S17" i="1"/>
  <c r="T17" i="1" s="1"/>
  <c r="S23" i="1"/>
  <c r="T23" i="1" s="1"/>
  <c r="S29" i="1"/>
  <c r="T29" i="1" s="1"/>
  <c r="S35" i="1"/>
  <c r="T35" i="1" s="1"/>
  <c r="S41" i="1"/>
  <c r="T41" i="1" s="1"/>
  <c r="S47" i="1"/>
  <c r="T47" i="1" s="1"/>
  <c r="S53" i="1"/>
  <c r="T53" i="1" s="1"/>
  <c r="S59" i="1"/>
  <c r="T59" i="1" s="1"/>
  <c r="S65" i="1"/>
  <c r="T65" i="1" s="1"/>
  <c r="S71" i="1"/>
  <c r="T71" i="1" s="1"/>
  <c r="S77" i="1"/>
  <c r="T77" i="1" s="1"/>
  <c r="S89" i="1"/>
  <c r="T89" i="1" s="1"/>
  <c r="S95" i="1"/>
  <c r="T95" i="1" s="1"/>
  <c r="S101" i="1"/>
  <c r="T101" i="1" s="1"/>
  <c r="S107" i="1"/>
  <c r="T107" i="1" s="1"/>
  <c r="S113" i="1"/>
  <c r="T113" i="1" s="1"/>
  <c r="S119" i="1"/>
  <c r="T119" i="1" s="1"/>
  <c r="S125" i="1"/>
  <c r="T125" i="1" s="1"/>
  <c r="S131" i="1"/>
  <c r="T131" i="1" s="1"/>
  <c r="S137" i="1"/>
  <c r="T137" i="1" s="1"/>
  <c r="S143" i="1"/>
  <c r="T143" i="1" s="1"/>
  <c r="S149" i="1"/>
  <c r="T149" i="1" s="1"/>
  <c r="S155" i="1"/>
  <c r="T155" i="1" s="1"/>
  <c r="S161" i="1"/>
  <c r="T161" i="1" s="1"/>
  <c r="S173" i="1"/>
  <c r="T173" i="1" s="1"/>
  <c r="S179" i="1"/>
  <c r="T179" i="1" s="1"/>
  <c r="S185" i="1"/>
  <c r="T185" i="1" s="1"/>
  <c r="S191" i="1"/>
  <c r="T191" i="1" s="1"/>
  <c r="S197" i="1"/>
  <c r="T197" i="1" s="1"/>
  <c r="S203" i="1"/>
  <c r="T203" i="1" s="1"/>
  <c r="S209" i="1"/>
  <c r="T209" i="1" s="1"/>
  <c r="S215" i="1"/>
  <c r="T215" i="1" s="1"/>
  <c r="S221" i="1"/>
  <c r="T221" i="1" s="1"/>
  <c r="S233" i="1"/>
  <c r="T233" i="1" s="1"/>
  <c r="S239" i="1"/>
  <c r="T239" i="1" s="1"/>
  <c r="S245" i="1"/>
  <c r="T245" i="1" s="1"/>
  <c r="S251" i="1"/>
  <c r="T251" i="1" s="1"/>
  <c r="S257" i="1"/>
  <c r="T257" i="1" s="1"/>
  <c r="S269" i="1"/>
  <c r="T269" i="1" s="1"/>
  <c r="S275" i="1"/>
  <c r="T275" i="1" s="1"/>
  <c r="S281" i="1"/>
  <c r="T281" i="1" s="1"/>
  <c r="S287" i="1"/>
  <c r="T287" i="1" s="1"/>
  <c r="S293" i="1"/>
  <c r="T293" i="1" s="1"/>
  <c r="S305" i="1"/>
  <c r="T305" i="1" s="1"/>
  <c r="S311" i="1"/>
  <c r="T311" i="1" s="1"/>
  <c r="S317" i="1"/>
  <c r="T317" i="1" s="1"/>
  <c r="S323" i="1"/>
  <c r="T323" i="1" s="1"/>
  <c r="S329" i="1"/>
  <c r="T329" i="1" s="1"/>
  <c r="S341" i="1"/>
  <c r="T341" i="1" s="1"/>
  <c r="S353" i="1"/>
  <c r="T353" i="1" s="1"/>
  <c r="S359" i="1"/>
  <c r="T359" i="1" s="1"/>
  <c r="S365" i="1"/>
  <c r="T365" i="1" s="1"/>
  <c r="S371" i="1"/>
  <c r="T371" i="1" s="1"/>
  <c r="S377" i="1"/>
  <c r="T377" i="1" s="1"/>
  <c r="S383" i="1"/>
  <c r="T383" i="1" s="1"/>
  <c r="S389" i="1"/>
  <c r="T389" i="1" s="1"/>
  <c r="S395" i="1"/>
  <c r="T395" i="1" s="1"/>
  <c r="S401" i="1"/>
  <c r="T401" i="1" s="1"/>
  <c r="S407" i="1"/>
  <c r="T407" i="1" s="1"/>
  <c r="S413" i="1"/>
  <c r="T413" i="1" s="1"/>
  <c r="S419" i="1"/>
  <c r="T419" i="1" s="1"/>
  <c r="S425" i="1"/>
  <c r="T425" i="1" s="1"/>
  <c r="S431" i="1"/>
  <c r="T431" i="1" s="1"/>
  <c r="S443" i="1"/>
  <c r="T443" i="1" s="1"/>
  <c r="S449" i="1"/>
  <c r="T449" i="1" s="1"/>
  <c r="S455" i="1"/>
  <c r="T455" i="1" s="1"/>
  <c r="S461" i="1"/>
  <c r="T461" i="1" s="1"/>
  <c r="S467" i="1"/>
  <c r="T467" i="1" s="1"/>
  <c r="S473" i="1"/>
  <c r="T473" i="1" s="1"/>
  <c r="S479" i="1"/>
  <c r="T479" i="1" s="1"/>
  <c r="S485" i="1"/>
  <c r="T485" i="1" s="1"/>
  <c r="S491" i="1"/>
  <c r="T491" i="1" s="1"/>
  <c r="S497" i="1"/>
  <c r="T497" i="1" s="1"/>
  <c r="S503" i="1"/>
  <c r="T503" i="1" s="1"/>
  <c r="S509" i="1"/>
  <c r="T509" i="1" s="1"/>
  <c r="S515" i="1"/>
  <c r="T515" i="1" s="1"/>
  <c r="S521" i="1"/>
  <c r="T521" i="1" s="1"/>
  <c r="S527" i="1"/>
  <c r="T527" i="1" s="1"/>
  <c r="S533" i="1"/>
  <c r="T533" i="1" s="1"/>
  <c r="S539" i="1"/>
  <c r="T539" i="1" s="1"/>
  <c r="S545" i="1"/>
  <c r="T545" i="1" s="1"/>
  <c r="S551" i="1"/>
  <c r="T551" i="1" s="1"/>
  <c r="S557" i="1"/>
  <c r="T557" i="1" s="1"/>
  <c r="S563" i="1"/>
  <c r="T563" i="1" s="1"/>
  <c r="S569" i="1"/>
  <c r="T569" i="1" s="1"/>
  <c r="S575" i="1"/>
  <c r="T575" i="1" s="1"/>
  <c r="S581" i="1"/>
  <c r="T581" i="1" s="1"/>
  <c r="S587" i="1"/>
  <c r="T587" i="1" s="1"/>
  <c r="S593" i="1"/>
  <c r="T593" i="1" s="1"/>
  <c r="S599" i="1"/>
  <c r="T599" i="1" s="1"/>
  <c r="S605" i="1"/>
  <c r="T605" i="1" s="1"/>
  <c r="S611" i="1"/>
  <c r="T611" i="1" s="1"/>
  <c r="S617" i="1"/>
  <c r="T617" i="1" s="1"/>
  <c r="S623" i="1"/>
  <c r="T623" i="1" s="1"/>
  <c r="S629" i="1"/>
  <c r="T629" i="1" s="1"/>
  <c r="S635" i="1"/>
  <c r="T635" i="1" s="1"/>
  <c r="S641" i="1"/>
  <c r="T641" i="1" s="1"/>
  <c r="S647" i="1"/>
  <c r="T647" i="1" s="1"/>
  <c r="S653" i="1"/>
  <c r="T653" i="1" s="1"/>
  <c r="S659" i="1"/>
  <c r="T659" i="1" s="1"/>
  <c r="S665" i="1"/>
  <c r="T665" i="1" s="1"/>
  <c r="S671" i="1"/>
  <c r="T671" i="1" s="1"/>
  <c r="S689" i="1"/>
  <c r="T689" i="1" s="1"/>
  <c r="S695" i="1"/>
  <c r="T695" i="1" s="1"/>
  <c r="S701" i="1"/>
  <c r="T701" i="1" s="1"/>
  <c r="S707" i="1"/>
  <c r="T707" i="1" s="1"/>
  <c r="S713" i="1"/>
  <c r="T713" i="1" s="1"/>
  <c r="S725" i="1"/>
  <c r="T725" i="1" s="1"/>
  <c r="S731" i="1"/>
  <c r="T731" i="1" s="1"/>
  <c r="S737" i="1"/>
  <c r="T737" i="1" s="1"/>
  <c r="S743" i="1"/>
  <c r="T743" i="1" s="1"/>
  <c r="S749" i="1"/>
  <c r="T749" i="1" s="1"/>
  <c r="S755" i="1"/>
  <c r="T755" i="1" s="1"/>
  <c r="S761" i="1"/>
  <c r="T761" i="1" s="1"/>
  <c r="S767" i="1"/>
  <c r="T767" i="1" s="1"/>
  <c r="S773" i="1"/>
  <c r="T773" i="1" s="1"/>
  <c r="S779" i="1"/>
  <c r="T779" i="1" s="1"/>
  <c r="S785" i="1"/>
  <c r="T785" i="1" s="1"/>
  <c r="S797" i="1"/>
  <c r="T797" i="1" s="1"/>
  <c r="S809" i="1"/>
  <c r="T809" i="1" s="1"/>
  <c r="S815" i="1"/>
  <c r="T815" i="1" s="1"/>
  <c r="S821" i="1"/>
  <c r="T821" i="1" s="1"/>
  <c r="S827" i="1"/>
  <c r="T827" i="1" s="1"/>
  <c r="S833" i="1"/>
  <c r="T833" i="1" s="1"/>
  <c r="S839" i="1"/>
  <c r="T839" i="1" s="1"/>
  <c r="S845" i="1"/>
  <c r="T845" i="1" s="1"/>
  <c r="S851" i="1"/>
  <c r="T851" i="1" s="1"/>
  <c r="S863" i="1"/>
  <c r="T863" i="1" s="1"/>
  <c r="S869" i="1"/>
  <c r="T869" i="1" s="1"/>
  <c r="S875" i="1"/>
  <c r="T875" i="1" s="1"/>
  <c r="S881" i="1"/>
  <c r="T881" i="1" s="1"/>
  <c r="S887" i="1"/>
  <c r="T887" i="1" s="1"/>
  <c r="S893" i="1"/>
  <c r="T893" i="1" s="1"/>
  <c r="S899" i="1"/>
  <c r="T899" i="1" s="1"/>
  <c r="S905" i="1"/>
  <c r="T905" i="1" s="1"/>
  <c r="S917" i="1"/>
  <c r="T917" i="1" s="1"/>
  <c r="S929" i="1"/>
  <c r="T929" i="1" s="1"/>
  <c r="S935" i="1"/>
  <c r="T935" i="1" s="1"/>
  <c r="S941" i="1"/>
  <c r="T941" i="1" s="1"/>
  <c r="S947" i="1"/>
  <c r="T947" i="1" s="1"/>
  <c r="S959" i="1"/>
  <c r="T959" i="1" s="1"/>
  <c r="S965" i="1"/>
  <c r="T965" i="1" s="1"/>
  <c r="S971" i="1"/>
  <c r="T971" i="1" s="1"/>
  <c r="S977" i="1"/>
  <c r="T977" i="1" s="1"/>
  <c r="S983" i="1"/>
  <c r="T983" i="1" s="1"/>
  <c r="S989" i="1"/>
  <c r="T989" i="1" s="1"/>
  <c r="S995" i="1"/>
  <c r="T995" i="1" s="1"/>
  <c r="S1007" i="1"/>
  <c r="T1007" i="1" s="1"/>
  <c r="S1013" i="1"/>
  <c r="T1013" i="1" s="1"/>
  <c r="S1019" i="1"/>
  <c r="T1019" i="1" s="1"/>
  <c r="S1025" i="1"/>
  <c r="T1025" i="1" s="1"/>
  <c r="S1031" i="1"/>
  <c r="T1031" i="1" s="1"/>
  <c r="S1037" i="1"/>
  <c r="T1037" i="1" s="1"/>
  <c r="S1043" i="1"/>
  <c r="T1043" i="1" s="1"/>
  <c r="S1049" i="1"/>
  <c r="T1049" i="1" s="1"/>
  <c r="S1055" i="1"/>
  <c r="T1055" i="1" s="1"/>
  <c r="S1061" i="1"/>
  <c r="T1061" i="1" s="1"/>
  <c r="S1067" i="1"/>
  <c r="T1067" i="1" s="1"/>
  <c r="S1073" i="1"/>
  <c r="T1073" i="1" s="1"/>
  <c r="S1079" i="1"/>
  <c r="T1079" i="1" s="1"/>
  <c r="S1085" i="1"/>
  <c r="T1085" i="1" s="1"/>
  <c r="S1097" i="1"/>
  <c r="T1097" i="1" s="1"/>
  <c r="S1103" i="1"/>
  <c r="T1103" i="1" s="1"/>
  <c r="S1109" i="1"/>
  <c r="T1109" i="1" s="1"/>
  <c r="S1115" i="1"/>
  <c r="T1115" i="1" s="1"/>
  <c r="S1127" i="1"/>
  <c r="T1127" i="1" s="1"/>
  <c r="S1133" i="1"/>
  <c r="T1133" i="1" s="1"/>
  <c r="S1139" i="1"/>
  <c r="T1139" i="1" s="1"/>
  <c r="S1151" i="1"/>
  <c r="T1151" i="1" s="1"/>
  <c r="S1157" i="1"/>
  <c r="T1157" i="1" s="1"/>
  <c r="S1163" i="1"/>
  <c r="T1163" i="1" s="1"/>
  <c r="S1169" i="1"/>
  <c r="T1169" i="1" s="1"/>
  <c r="S1181" i="1"/>
  <c r="T1181" i="1" s="1"/>
  <c r="S1199" i="1"/>
  <c r="T1199" i="1" s="1"/>
  <c r="S1211" i="1"/>
  <c r="T1211" i="1" s="1"/>
  <c r="S1217" i="1"/>
  <c r="T1217" i="1" s="1"/>
  <c r="S1223" i="1"/>
  <c r="T1223" i="1" s="1"/>
  <c r="S1229" i="1"/>
  <c r="T1229" i="1" s="1"/>
  <c r="S1235" i="1"/>
  <c r="T1235" i="1" s="1"/>
  <c r="S1241" i="1"/>
  <c r="T1241" i="1" s="1"/>
  <c r="S1247" i="1"/>
  <c r="T1247" i="1" s="1"/>
  <c r="S1253" i="1"/>
  <c r="T1253" i="1" s="1"/>
  <c r="S1259" i="1"/>
  <c r="T1259" i="1" s="1"/>
  <c r="S1265" i="1"/>
  <c r="T1265" i="1" s="1"/>
  <c r="S1271" i="1"/>
  <c r="T1271" i="1" s="1"/>
  <c r="S1277" i="1"/>
  <c r="T1277" i="1" s="1"/>
  <c r="S1295" i="1"/>
  <c r="T1295" i="1" s="1"/>
  <c r="S1301" i="1"/>
  <c r="T1301" i="1" s="1"/>
  <c r="S1307" i="1"/>
  <c r="T1307" i="1" s="1"/>
  <c r="S1319" i="1"/>
  <c r="T1319" i="1" s="1"/>
  <c r="S1325" i="1"/>
  <c r="T1325" i="1" s="1"/>
  <c r="S1331" i="1"/>
  <c r="T1331" i="1" s="1"/>
  <c r="S1337" i="1"/>
  <c r="T1337" i="1" s="1"/>
  <c r="S1343" i="1"/>
  <c r="T1343" i="1" s="1"/>
  <c r="S1349" i="1"/>
  <c r="T1349" i="1" s="1"/>
  <c r="S1361" i="1"/>
  <c r="T1361" i="1" s="1"/>
  <c r="S1367" i="1"/>
  <c r="T1367" i="1" s="1"/>
  <c r="S1373" i="1"/>
  <c r="T1373" i="1" s="1"/>
  <c r="S1379" i="1"/>
  <c r="T1379" i="1" s="1"/>
  <c r="S1385" i="1"/>
  <c r="T1385" i="1" s="1"/>
  <c r="S1391" i="1"/>
  <c r="T1391" i="1" s="1"/>
  <c r="S1397" i="1"/>
  <c r="T1397" i="1" s="1"/>
  <c r="S1409" i="1"/>
  <c r="T1409" i="1" s="1"/>
  <c r="S1415" i="1"/>
  <c r="T1415" i="1" s="1"/>
  <c r="S1421" i="1"/>
  <c r="T1421" i="1" s="1"/>
  <c r="S1433" i="1"/>
  <c r="T1433" i="1" s="1"/>
  <c r="S1439" i="1"/>
  <c r="T1439" i="1" s="1"/>
  <c r="S1445" i="1"/>
  <c r="T1445" i="1" s="1"/>
  <c r="S1451" i="1"/>
  <c r="T1451" i="1" s="1"/>
  <c r="S1457" i="1"/>
  <c r="T1457" i="1" s="1"/>
  <c r="S1463" i="1"/>
  <c r="T1463" i="1" s="1"/>
  <c r="S1469" i="1"/>
  <c r="T1469" i="1" s="1"/>
  <c r="S1475" i="1"/>
  <c r="T1475" i="1" s="1"/>
  <c r="S1487" i="1"/>
  <c r="T1487" i="1" s="1"/>
  <c r="S1493" i="1"/>
  <c r="T1493" i="1" s="1"/>
  <c r="S1499" i="1"/>
  <c r="T1499" i="1" s="1"/>
  <c r="S1505" i="1"/>
  <c r="T1505" i="1" s="1"/>
  <c r="S1511" i="1"/>
  <c r="T1511" i="1" s="1"/>
  <c r="S1529" i="1"/>
  <c r="T1529" i="1" s="1"/>
  <c r="S1535" i="1"/>
  <c r="T1535" i="1" s="1"/>
  <c r="S1541" i="1"/>
  <c r="T1541" i="1" s="1"/>
  <c r="S1547" i="1"/>
  <c r="T1547" i="1" s="1"/>
  <c r="S1553" i="1"/>
  <c r="T1553" i="1" s="1"/>
  <c r="S1559" i="1"/>
  <c r="T1559" i="1" s="1"/>
  <c r="S1565" i="1"/>
  <c r="T1565" i="1" s="1"/>
  <c r="S1571" i="1"/>
  <c r="T1571" i="1" s="1"/>
  <c r="S1577" i="1"/>
  <c r="T1577" i="1" s="1"/>
  <c r="S1583" i="1"/>
  <c r="T1583" i="1" s="1"/>
  <c r="S1595" i="1"/>
  <c r="T1595" i="1" s="1"/>
  <c r="S1601" i="1"/>
  <c r="T1601" i="1" s="1"/>
  <c r="S1607" i="1"/>
  <c r="T1607" i="1" s="1"/>
  <c r="S1613" i="1"/>
  <c r="T1613" i="1" s="1"/>
  <c r="S1619" i="1"/>
  <c r="T1619" i="1" s="1"/>
  <c r="S1625" i="1"/>
  <c r="T1625" i="1" s="1"/>
  <c r="S1631" i="1"/>
  <c r="T1631" i="1" s="1"/>
  <c r="S1637" i="1"/>
  <c r="T1637" i="1" s="1"/>
  <c r="S1643" i="1"/>
  <c r="T1643" i="1" s="1"/>
  <c r="S1649" i="1"/>
  <c r="T1649" i="1" s="1"/>
  <c r="S1655" i="1"/>
  <c r="T1655" i="1" s="1"/>
  <c r="S1661" i="1"/>
  <c r="T1661" i="1" s="1"/>
  <c r="S1667" i="1"/>
  <c r="T1667" i="1" s="1"/>
  <c r="S1673" i="1"/>
  <c r="T1673" i="1" s="1"/>
  <c r="S1679" i="1"/>
  <c r="T1679" i="1" s="1"/>
  <c r="S1685" i="1"/>
  <c r="T1685" i="1" s="1"/>
  <c r="S1691" i="1"/>
  <c r="T1691" i="1" s="1"/>
  <c r="S1703" i="1"/>
  <c r="T1703" i="1" s="1"/>
  <c r="S1715" i="1"/>
  <c r="T1715" i="1" s="1"/>
  <c r="S1721" i="1"/>
  <c r="T1721" i="1" s="1"/>
  <c r="S1727" i="1"/>
  <c r="T1727" i="1" s="1"/>
  <c r="S1733" i="1"/>
  <c r="T1733" i="1" s="1"/>
  <c r="S1739" i="1"/>
  <c r="T1739" i="1" s="1"/>
  <c r="S1745" i="1"/>
  <c r="T1745" i="1" s="1"/>
  <c r="S1751" i="1"/>
  <c r="T1751" i="1" s="1"/>
  <c r="S1763" i="1"/>
  <c r="T1763" i="1" s="1"/>
  <c r="S1769" i="1"/>
  <c r="T1769" i="1" s="1"/>
  <c r="S1775" i="1"/>
  <c r="T1775" i="1" s="1"/>
  <c r="S1781" i="1"/>
  <c r="T1781" i="1" s="1"/>
  <c r="S1793" i="1"/>
  <c r="T1793" i="1" s="1"/>
  <c r="S1799" i="1"/>
  <c r="T1799" i="1" s="1"/>
  <c r="S1805" i="1"/>
  <c r="T1805" i="1" s="1"/>
  <c r="S1811" i="1"/>
  <c r="T1811" i="1" s="1"/>
  <c r="S1817" i="1"/>
  <c r="T1817" i="1" s="1"/>
  <c r="S1823" i="1"/>
  <c r="T1823" i="1" s="1"/>
  <c r="S1829" i="1"/>
  <c r="T1829" i="1" s="1"/>
  <c r="S1835" i="1"/>
  <c r="T1835" i="1" s="1"/>
  <c r="S1841" i="1"/>
  <c r="T1841" i="1" s="1"/>
  <c r="S1847" i="1"/>
  <c r="T1847" i="1" s="1"/>
  <c r="S1859" i="1"/>
  <c r="T1859" i="1" s="1"/>
  <c r="S1865" i="1"/>
  <c r="T1865" i="1" s="1"/>
  <c r="S1877" i="1"/>
  <c r="T1877" i="1" s="1"/>
  <c r="S1889" i="1"/>
  <c r="T1889" i="1" s="1"/>
  <c r="S1895" i="1"/>
  <c r="T1895" i="1" s="1"/>
  <c r="S1901" i="1"/>
  <c r="T1901" i="1" s="1"/>
  <c r="S1907" i="1"/>
  <c r="T1907" i="1" s="1"/>
  <c r="S1913" i="1"/>
  <c r="T1913" i="1" s="1"/>
  <c r="S1925" i="1"/>
  <c r="T1925" i="1" s="1"/>
  <c r="S1937" i="1"/>
  <c r="T1937" i="1" s="1"/>
  <c r="S1943" i="1"/>
  <c r="T1943" i="1" s="1"/>
  <c r="S1949" i="1"/>
  <c r="T1949" i="1" s="1"/>
  <c r="S1955" i="1"/>
  <c r="T1955" i="1" s="1"/>
  <c r="S1961" i="1"/>
  <c r="T1961" i="1" s="1"/>
  <c r="S1967" i="1"/>
  <c r="T1967" i="1" s="1"/>
  <c r="S1973" i="1"/>
  <c r="T1973" i="1" s="1"/>
  <c r="S1979" i="1"/>
  <c r="T1979" i="1" s="1"/>
  <c r="S1985" i="1"/>
  <c r="T1985" i="1" s="1"/>
  <c r="S1991" i="1"/>
  <c r="T1991" i="1" s="1"/>
  <c r="S1997" i="1"/>
  <c r="T1997" i="1" s="1"/>
  <c r="S2003" i="1"/>
  <c r="T2003" i="1" s="1"/>
  <c r="S2009" i="1"/>
  <c r="T2009" i="1" s="1"/>
  <c r="S2015" i="1"/>
  <c r="T2015" i="1" s="1"/>
  <c r="S2027" i="1"/>
  <c r="T2027" i="1" s="1"/>
  <c r="S2033" i="1"/>
  <c r="T2033" i="1" s="1"/>
  <c r="S2039" i="1"/>
  <c r="T2039" i="1" s="1"/>
  <c r="S2045" i="1"/>
  <c r="T2045" i="1" s="1"/>
  <c r="S2051" i="1"/>
  <c r="T2051" i="1" s="1"/>
  <c r="S2057" i="1"/>
  <c r="T2057" i="1" s="1"/>
  <c r="S2063" i="1"/>
  <c r="T2063" i="1" s="1"/>
  <c r="S2069" i="1"/>
  <c r="T2069" i="1" s="1"/>
  <c r="S2081" i="1"/>
  <c r="T2081" i="1" s="1"/>
  <c r="S2087" i="1"/>
  <c r="T2087" i="1" s="1"/>
  <c r="S2093" i="1"/>
  <c r="T2093" i="1" s="1"/>
  <c r="S2099" i="1"/>
  <c r="T2099" i="1" s="1"/>
  <c r="S2105" i="1"/>
  <c r="T2105" i="1" s="1"/>
  <c r="S2111" i="1"/>
  <c r="T2111" i="1" s="1"/>
  <c r="S2123" i="1"/>
  <c r="T2123" i="1" s="1"/>
  <c r="S2135" i="1"/>
  <c r="T2135" i="1" s="1"/>
  <c r="S2141" i="1"/>
  <c r="T2141" i="1" s="1"/>
  <c r="S2147" i="1"/>
  <c r="T2147" i="1" s="1"/>
  <c r="S2153" i="1"/>
  <c r="T2153" i="1" s="1"/>
  <c r="S2159" i="1"/>
  <c r="T2159" i="1" s="1"/>
  <c r="S2171" i="1"/>
  <c r="T2171" i="1" s="1"/>
  <c r="S2177" i="1"/>
  <c r="T2177" i="1" s="1"/>
  <c r="S2183" i="1"/>
  <c r="T2183" i="1" s="1"/>
  <c r="S2189" i="1"/>
  <c r="T2189" i="1" s="1"/>
  <c r="S2195" i="1"/>
  <c r="T2195" i="1" s="1"/>
  <c r="S2201" i="1"/>
  <c r="T2201" i="1" s="1"/>
  <c r="S2207" i="1"/>
  <c r="T2207" i="1" s="1"/>
  <c r="S2213" i="1"/>
  <c r="T2213" i="1" s="1"/>
  <c r="S2219" i="1"/>
  <c r="T2219" i="1" s="1"/>
  <c r="S2225" i="1"/>
  <c r="T2225" i="1" s="1"/>
  <c r="S2237" i="1"/>
  <c r="T2237" i="1" s="1"/>
  <c r="S2243" i="1"/>
  <c r="T2243" i="1" s="1"/>
  <c r="S2249" i="1"/>
  <c r="T2249" i="1" s="1"/>
  <c r="S2255" i="1"/>
  <c r="T2255" i="1" s="1"/>
  <c r="S2261" i="1"/>
  <c r="T2261" i="1" s="1"/>
  <c r="S2267" i="1"/>
  <c r="T2267" i="1" s="1"/>
  <c r="S2273" i="1"/>
  <c r="T2273" i="1" s="1"/>
  <c r="S2279" i="1"/>
  <c r="T2279" i="1" s="1"/>
  <c r="S2285" i="1"/>
  <c r="T2285" i="1" s="1"/>
  <c r="S2291" i="1"/>
  <c r="T2291" i="1" s="1"/>
  <c r="S2297" i="1"/>
  <c r="T2297" i="1" s="1"/>
  <c r="S2303" i="1"/>
  <c r="T2303" i="1" s="1"/>
  <c r="S2309" i="1"/>
  <c r="T2309" i="1" s="1"/>
  <c r="S2315" i="1"/>
  <c r="T2315" i="1" s="1"/>
  <c r="S2321" i="1"/>
  <c r="T2321" i="1" s="1"/>
  <c r="S2327" i="1"/>
  <c r="T2327" i="1" s="1"/>
  <c r="S2333" i="1"/>
  <c r="T2333" i="1" s="1"/>
  <c r="S2339" i="1"/>
  <c r="T2339" i="1" s="1"/>
  <c r="S2345" i="1"/>
  <c r="T2345" i="1" s="1"/>
  <c r="S2357" i="1"/>
  <c r="T2357" i="1" s="1"/>
  <c r="S2363" i="1"/>
  <c r="T2363" i="1" s="1"/>
  <c r="S2369" i="1"/>
  <c r="T2369" i="1" s="1"/>
  <c r="S2375" i="1"/>
  <c r="T2375" i="1" s="1"/>
  <c r="S2381" i="1"/>
  <c r="T2381" i="1" s="1"/>
  <c r="S2393" i="1"/>
  <c r="T2393" i="1" s="1"/>
  <c r="S2399" i="1"/>
  <c r="T2399" i="1" s="1"/>
  <c r="S2405" i="1"/>
  <c r="T2405" i="1" s="1"/>
  <c r="S2417" i="1"/>
  <c r="T2417" i="1" s="1"/>
  <c r="S2423" i="1"/>
  <c r="T2423" i="1" s="1"/>
  <c r="S2429" i="1"/>
  <c r="T2429" i="1" s="1"/>
  <c r="S2441" i="1"/>
  <c r="T2441" i="1" s="1"/>
  <c r="S2447" i="1"/>
  <c r="T2447" i="1" s="1"/>
  <c r="S2453" i="1"/>
  <c r="T2453" i="1" s="1"/>
  <c r="S2459" i="1"/>
  <c r="T2459" i="1" s="1"/>
  <c r="S2471" i="1"/>
  <c r="T2471" i="1" s="1"/>
  <c r="S2477" i="1"/>
  <c r="T2477" i="1" s="1"/>
  <c r="S2483" i="1"/>
  <c r="T2483" i="1" s="1"/>
  <c r="S2489" i="1"/>
  <c r="T2489" i="1" s="1"/>
  <c r="S2495" i="1"/>
  <c r="T2495" i="1" s="1"/>
  <c r="S2501" i="1"/>
  <c r="T2501" i="1" s="1"/>
  <c r="S2507" i="1"/>
  <c r="T2507" i="1" s="1"/>
  <c r="S2513" i="1"/>
  <c r="T2513" i="1" s="1"/>
  <c r="S2519" i="1"/>
  <c r="T2519" i="1" s="1"/>
  <c r="S2531" i="1"/>
  <c r="T2531" i="1" s="1"/>
  <c r="S2537" i="1"/>
  <c r="T2537" i="1" s="1"/>
  <c r="S2543" i="1"/>
  <c r="T2543" i="1" s="1"/>
  <c r="S2549" i="1"/>
  <c r="T2549" i="1" s="1"/>
  <c r="S2555" i="1"/>
  <c r="T2555" i="1" s="1"/>
  <c r="S2561" i="1"/>
  <c r="T2561" i="1" s="1"/>
  <c r="S2567" i="1"/>
  <c r="T2567" i="1" s="1"/>
  <c r="S2573" i="1"/>
  <c r="T2573" i="1" s="1"/>
  <c r="S2579" i="1"/>
  <c r="T2579" i="1" s="1"/>
  <c r="S2585" i="1"/>
  <c r="T2585" i="1" s="1"/>
  <c r="S2591" i="1"/>
  <c r="T2591" i="1" s="1"/>
  <c r="S2597" i="1"/>
  <c r="T2597" i="1" s="1"/>
  <c r="S2603" i="1"/>
  <c r="T2603" i="1" s="1"/>
  <c r="S2609" i="1"/>
  <c r="T2609" i="1" s="1"/>
  <c r="S2615" i="1"/>
  <c r="T2615" i="1" s="1"/>
  <c r="S2621" i="1"/>
  <c r="T2621" i="1" s="1"/>
  <c r="S2627" i="1"/>
  <c r="T2627" i="1" s="1"/>
  <c r="S2633" i="1"/>
  <c r="T2633" i="1" s="1"/>
  <c r="S2639" i="1"/>
  <c r="T2639" i="1" s="1"/>
  <c r="S2645" i="1"/>
  <c r="T2645" i="1" s="1"/>
  <c r="S2651" i="1"/>
  <c r="T2651" i="1" s="1"/>
  <c r="S2657" i="1"/>
  <c r="T2657" i="1" s="1"/>
  <c r="S2663" i="1"/>
  <c r="T2663" i="1" s="1"/>
  <c r="S2669" i="1"/>
  <c r="T2669" i="1" s="1"/>
  <c r="S2675" i="1"/>
  <c r="T2675" i="1" s="1"/>
  <c r="S2681" i="1"/>
  <c r="T2681" i="1" s="1"/>
  <c r="S2687" i="1"/>
  <c r="T2687" i="1" s="1"/>
  <c r="S2693" i="1"/>
  <c r="T2693" i="1" s="1"/>
  <c r="S2699" i="1"/>
  <c r="T2699" i="1" s="1"/>
  <c r="S2705" i="1"/>
  <c r="T2705" i="1" s="1"/>
  <c r="S9" i="1"/>
  <c r="T9" i="1" s="1"/>
  <c r="S15" i="1"/>
  <c r="T15" i="1" s="1"/>
  <c r="S21" i="1"/>
  <c r="T21" i="1" s="1"/>
  <c r="S27" i="1"/>
  <c r="T27" i="1" s="1"/>
  <c r="S33" i="1"/>
  <c r="T33" i="1" s="1"/>
  <c r="S45" i="1"/>
  <c r="T45" i="1" s="1"/>
  <c r="S51" i="1"/>
  <c r="T51" i="1" s="1"/>
  <c r="S57" i="1"/>
  <c r="T57" i="1" s="1"/>
  <c r="S63" i="1"/>
  <c r="T63" i="1" s="1"/>
  <c r="S69" i="1"/>
  <c r="T69" i="1" s="1"/>
  <c r="S75" i="1"/>
  <c r="T75" i="1" s="1"/>
  <c r="S81" i="1"/>
  <c r="T81"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65" i="1"/>
  <c r="T165" i="1" s="1"/>
  <c r="S171" i="1"/>
  <c r="T171" i="1" s="1"/>
  <c r="S177" i="1"/>
  <c r="T177" i="1" s="1"/>
  <c r="S183" i="1"/>
  <c r="T183" i="1" s="1"/>
  <c r="S189" i="1"/>
  <c r="T189" i="1" s="1"/>
  <c r="S195" i="1"/>
  <c r="T195" i="1" s="1"/>
  <c r="S201" i="1"/>
  <c r="T201" i="1" s="1"/>
  <c r="S207" i="1"/>
  <c r="T207" i="1" s="1"/>
  <c r="S213" i="1"/>
  <c r="T213" i="1" s="1"/>
  <c r="S219" i="1"/>
  <c r="T219" i="1" s="1"/>
  <c r="S225" i="1"/>
  <c r="T225" i="1" s="1"/>
  <c r="S231" i="1"/>
  <c r="T231" i="1" s="1"/>
  <c r="S237" i="1"/>
  <c r="T237" i="1" s="1"/>
  <c r="S243" i="1"/>
  <c r="T243" i="1" s="1"/>
  <c r="S249" i="1"/>
  <c r="T249" i="1" s="1"/>
  <c r="S255" i="1"/>
  <c r="T255" i="1" s="1"/>
  <c r="S261" i="1"/>
  <c r="T261" i="1" s="1"/>
  <c r="S267" i="1"/>
  <c r="T267" i="1" s="1"/>
  <c r="S279" i="1"/>
  <c r="T279" i="1" s="1"/>
  <c r="S285" i="1"/>
  <c r="T285" i="1" s="1"/>
  <c r="S291" i="1"/>
  <c r="T291" i="1" s="1"/>
  <c r="S303" i="1"/>
  <c r="T303" i="1" s="1"/>
  <c r="S309" i="1"/>
  <c r="T309" i="1" s="1"/>
  <c r="S315" i="1"/>
  <c r="T315" i="1" s="1"/>
  <c r="S321" i="1"/>
  <c r="T321" i="1" s="1"/>
  <c r="S327" i="1"/>
  <c r="T327" i="1" s="1"/>
  <c r="S333" i="1"/>
  <c r="T333" i="1" s="1"/>
  <c r="S345" i="1"/>
  <c r="T345" i="1" s="1"/>
  <c r="S351" i="1"/>
  <c r="T351" i="1" s="1"/>
  <c r="S357" i="1"/>
  <c r="T357" i="1" s="1"/>
  <c r="S363" i="1"/>
  <c r="T363" i="1" s="1"/>
  <c r="S369" i="1"/>
  <c r="T369" i="1" s="1"/>
  <c r="S375" i="1"/>
  <c r="T375" i="1" s="1"/>
  <c r="S393" i="1"/>
  <c r="T393" i="1" s="1"/>
  <c r="S399" i="1"/>
  <c r="T399" i="1" s="1"/>
  <c r="S405" i="1"/>
  <c r="T405" i="1" s="1"/>
  <c r="S411" i="1"/>
  <c r="T411" i="1" s="1"/>
  <c r="S417" i="1"/>
  <c r="T417" i="1" s="1"/>
  <c r="S423" i="1"/>
  <c r="T423" i="1" s="1"/>
  <c r="S429" i="1"/>
  <c r="T429" i="1" s="1"/>
  <c r="S435" i="1"/>
  <c r="T435" i="1" s="1"/>
  <c r="S441" i="1"/>
  <c r="T441" i="1" s="1"/>
  <c r="S447" i="1"/>
  <c r="T447" i="1" s="1"/>
  <c r="S453" i="1"/>
  <c r="T453" i="1" s="1"/>
  <c r="S459" i="1"/>
  <c r="T459" i="1" s="1"/>
  <c r="S471" i="1"/>
  <c r="T471" i="1" s="1"/>
  <c r="S477" i="1"/>
  <c r="T477"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75" i="1"/>
  <c r="T675" i="1" s="1"/>
  <c r="S693" i="1"/>
  <c r="T693" i="1" s="1"/>
  <c r="S705" i="1"/>
  <c r="T705" i="1" s="1"/>
  <c r="S711" i="1"/>
  <c r="T711" i="1" s="1"/>
  <c r="S717" i="1"/>
  <c r="T717" i="1" s="1"/>
  <c r="S723" i="1"/>
  <c r="T723" i="1" s="1"/>
  <c r="S729" i="1"/>
  <c r="T729" i="1" s="1"/>
  <c r="S735" i="1"/>
  <c r="T735" i="1" s="1"/>
  <c r="S741" i="1"/>
  <c r="T741" i="1" s="1"/>
  <c r="S747" i="1"/>
  <c r="T747" i="1" s="1"/>
  <c r="S753" i="1"/>
  <c r="T753" i="1" s="1"/>
  <c r="S759" i="1"/>
  <c r="T759" i="1" s="1"/>
  <c r="S771" i="1"/>
  <c r="T771" i="1" s="1"/>
  <c r="S777" i="1"/>
  <c r="T777" i="1" s="1"/>
  <c r="S783" i="1"/>
  <c r="T783" i="1" s="1"/>
  <c r="S789" i="1"/>
  <c r="T789" i="1" s="1"/>
  <c r="S795" i="1"/>
  <c r="T795" i="1" s="1"/>
  <c r="S801" i="1"/>
  <c r="T801" i="1" s="1"/>
  <c r="S807" i="1"/>
  <c r="T807" i="1" s="1"/>
  <c r="S813" i="1"/>
  <c r="T813" i="1" s="1"/>
  <c r="S825" i="1"/>
  <c r="T825" i="1" s="1"/>
  <c r="S831" i="1"/>
  <c r="T831" i="1" s="1"/>
  <c r="S837" i="1"/>
  <c r="T837" i="1" s="1"/>
  <c r="S843" i="1"/>
  <c r="T843" i="1" s="1"/>
  <c r="S849" i="1"/>
  <c r="T849" i="1" s="1"/>
  <c r="S855" i="1"/>
  <c r="T855" i="1" s="1"/>
  <c r="S861" i="1"/>
  <c r="T861" i="1" s="1"/>
  <c r="S873" i="1"/>
  <c r="T873" i="1" s="1"/>
  <c r="S879" i="1"/>
  <c r="T879" i="1" s="1"/>
  <c r="S885" i="1"/>
  <c r="T885" i="1" s="1"/>
  <c r="S891" i="1"/>
  <c r="T891" i="1" s="1"/>
  <c r="S897" i="1"/>
  <c r="T897" i="1" s="1"/>
  <c r="S903" i="1"/>
  <c r="T903" i="1" s="1"/>
  <c r="S915" i="1"/>
  <c r="T915" i="1" s="1"/>
  <c r="S921" i="1"/>
  <c r="T921" i="1" s="1"/>
  <c r="S927" i="1"/>
  <c r="T927" i="1" s="1"/>
  <c r="S933" i="1"/>
  <c r="T933" i="1" s="1"/>
  <c r="S945" i="1"/>
  <c r="T945" i="1" s="1"/>
  <c r="S951" i="1"/>
  <c r="T951" i="1" s="1"/>
  <c r="S957" i="1"/>
  <c r="T957" i="1" s="1"/>
  <c r="S963" i="1"/>
  <c r="T963" i="1" s="1"/>
  <c r="S969" i="1"/>
  <c r="T969" i="1" s="1"/>
  <c r="S975" i="1"/>
  <c r="T975" i="1" s="1"/>
  <c r="S981" i="1"/>
  <c r="T981" i="1" s="1"/>
  <c r="S987" i="1"/>
  <c r="T987" i="1" s="1"/>
  <c r="S993" i="1"/>
  <c r="T993" i="1" s="1"/>
  <c r="S999" i="1"/>
  <c r="T999" i="1" s="1"/>
  <c r="S1005" i="1"/>
  <c r="T1005" i="1" s="1"/>
  <c r="S1011" i="1"/>
  <c r="T1011" i="1" s="1"/>
  <c r="S1017" i="1"/>
  <c r="T1017" i="1" s="1"/>
  <c r="S1029" i="1"/>
  <c r="T1029" i="1" s="1"/>
  <c r="S1041" i="1"/>
  <c r="T1041" i="1" s="1"/>
  <c r="S1053" i="1"/>
  <c r="T1053" i="1" s="1"/>
  <c r="S1065" i="1"/>
  <c r="T1065" i="1" s="1"/>
  <c r="S1071" i="1"/>
  <c r="T1071" i="1" s="1"/>
  <c r="S1077" i="1"/>
  <c r="T1077" i="1" s="1"/>
  <c r="S1083" i="1"/>
  <c r="T1083" i="1" s="1"/>
  <c r="S1089" i="1"/>
  <c r="T1089" i="1" s="1"/>
  <c r="S1101" i="1"/>
  <c r="T1101" i="1" s="1"/>
  <c r="S1107" i="1"/>
  <c r="T1107" i="1" s="1"/>
  <c r="S1113" i="1"/>
  <c r="T1113" i="1" s="1"/>
  <c r="S1119" i="1"/>
  <c r="T1119" i="1" s="1"/>
  <c r="S1125" i="1"/>
  <c r="T1125" i="1" s="1"/>
  <c r="S1131" i="1"/>
  <c r="T1131" i="1" s="1"/>
  <c r="S1137" i="1"/>
  <c r="T1137" i="1" s="1"/>
  <c r="S1143" i="1"/>
  <c r="T1143" i="1" s="1"/>
  <c r="S1155" i="1"/>
  <c r="T1155" i="1" s="1"/>
  <c r="S1161" i="1"/>
  <c r="T1161" i="1" s="1"/>
  <c r="S1167" i="1"/>
  <c r="T1167" i="1" s="1"/>
  <c r="S1173" i="1"/>
  <c r="T1173" i="1" s="1"/>
  <c r="S1179" i="1"/>
  <c r="T1179" i="1" s="1"/>
  <c r="S1185" i="1"/>
  <c r="T1185" i="1" s="1"/>
  <c r="S1191" i="1"/>
  <c r="T1191" i="1" s="1"/>
  <c r="S1197" i="1"/>
  <c r="T1197" i="1" s="1"/>
  <c r="S1203" i="1"/>
  <c r="T1203"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81" i="1"/>
  <c r="T1281" i="1" s="1"/>
  <c r="S1287" i="1"/>
  <c r="T1287" i="1" s="1"/>
  <c r="S1293" i="1"/>
  <c r="T1293" i="1" s="1"/>
  <c r="S1299" i="1"/>
  <c r="T1299" i="1" s="1"/>
  <c r="S1305" i="1"/>
  <c r="T1305" i="1" s="1"/>
  <c r="S1311" i="1"/>
  <c r="T1311" i="1" s="1"/>
  <c r="S1317" i="1"/>
  <c r="T1317" i="1" s="1"/>
  <c r="S1323" i="1"/>
  <c r="T1323" i="1" s="1"/>
  <c r="S1329" i="1"/>
  <c r="T1329" i="1" s="1"/>
  <c r="S1335" i="1"/>
  <c r="T1335" i="1" s="1"/>
  <c r="S1341" i="1"/>
  <c r="T1341" i="1" s="1"/>
  <c r="S1347" i="1"/>
  <c r="T1347" i="1" s="1"/>
  <c r="S1353" i="1"/>
  <c r="T1353" i="1" s="1"/>
  <c r="S1359" i="1"/>
  <c r="T1359" i="1" s="1"/>
  <c r="S1365" i="1"/>
  <c r="T1365" i="1" s="1"/>
  <c r="S1371" i="1"/>
  <c r="T1371" i="1" s="1"/>
  <c r="S1377" i="1"/>
  <c r="T1377" i="1" s="1"/>
  <c r="S1383" i="1"/>
  <c r="T1383" i="1" s="1"/>
  <c r="S1389" i="1"/>
  <c r="T1389" i="1" s="1"/>
  <c r="S1395" i="1"/>
  <c r="T1395" i="1" s="1"/>
  <c r="S1413" i="1"/>
  <c r="T1413" i="1" s="1"/>
  <c r="S1419" i="1"/>
  <c r="T1419" i="1" s="1"/>
  <c r="S1425" i="1"/>
  <c r="T1425" i="1" s="1"/>
  <c r="S1431" i="1"/>
  <c r="T1431" i="1" s="1"/>
  <c r="S1437" i="1"/>
  <c r="T1437" i="1" s="1"/>
  <c r="S1443" i="1"/>
  <c r="T1443" i="1" s="1"/>
  <c r="S1449" i="1"/>
  <c r="T1449" i="1" s="1"/>
  <c r="S1455" i="1"/>
  <c r="T1455" i="1" s="1"/>
  <c r="S1461" i="1"/>
  <c r="T1461" i="1" s="1"/>
  <c r="S1467" i="1"/>
  <c r="T1467" i="1" s="1"/>
  <c r="S1473" i="1"/>
  <c r="T1473" i="1" s="1"/>
  <c r="S1479" i="1"/>
  <c r="T1479" i="1" s="1"/>
  <c r="S1485" i="1"/>
  <c r="T1485" i="1" s="1"/>
  <c r="S1491" i="1"/>
  <c r="T1491" i="1" s="1"/>
  <c r="S1503" i="1"/>
  <c r="T1503" i="1" s="1"/>
  <c r="S1509" i="1"/>
  <c r="T1509" i="1" s="1"/>
  <c r="S1533" i="1"/>
  <c r="T1533" i="1" s="1"/>
  <c r="S1539" i="1"/>
  <c r="T1539" i="1" s="1"/>
  <c r="S1545" i="1"/>
  <c r="T1545" i="1" s="1"/>
  <c r="S1557" i="1"/>
  <c r="T1557" i="1" s="1"/>
  <c r="S1563" i="1"/>
  <c r="T1563" i="1" s="1"/>
  <c r="S1575" i="1"/>
  <c r="T1575" i="1" s="1"/>
  <c r="S1581" i="1"/>
  <c r="T1581" i="1" s="1"/>
  <c r="S1587" i="1"/>
  <c r="T1587"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695" i="1"/>
  <c r="T1695" i="1" s="1"/>
  <c r="S1707" i="1"/>
  <c r="T1707" i="1" s="1"/>
  <c r="S1713" i="1"/>
  <c r="T1713" i="1" s="1"/>
  <c r="S1731" i="1"/>
  <c r="T1731" i="1" s="1"/>
  <c r="S1737" i="1"/>
  <c r="T1737" i="1" s="1"/>
  <c r="S1749" i="1"/>
  <c r="T1749" i="1" s="1"/>
  <c r="S1755" i="1"/>
  <c r="T1755" i="1" s="1"/>
  <c r="S1761" i="1"/>
  <c r="T1761" i="1" s="1"/>
  <c r="S1767" i="1"/>
  <c r="T1767" i="1" s="1"/>
  <c r="S1773" i="1"/>
  <c r="T1773" i="1" s="1"/>
  <c r="S1779" i="1"/>
  <c r="T1779" i="1" s="1"/>
  <c r="S1785" i="1"/>
  <c r="T1785" i="1" s="1"/>
  <c r="S1791" i="1"/>
  <c r="T1791" i="1" s="1"/>
  <c r="S1797" i="1"/>
  <c r="T1797" i="1" s="1"/>
  <c r="S1803" i="1"/>
  <c r="T1803" i="1" s="1"/>
  <c r="S1809" i="1"/>
  <c r="T1809" i="1" s="1"/>
  <c r="S1815" i="1"/>
  <c r="T1815" i="1" s="1"/>
  <c r="S1821" i="1"/>
  <c r="T1821" i="1" s="1"/>
  <c r="S1839" i="1"/>
  <c r="T1839" i="1" s="1"/>
  <c r="S1845" i="1"/>
  <c r="T1845" i="1" s="1"/>
  <c r="S1857" i="1"/>
  <c r="T1857" i="1" s="1"/>
  <c r="S1863" i="1"/>
  <c r="T1863" i="1" s="1"/>
  <c r="S1869" i="1"/>
  <c r="T1869" i="1" s="1"/>
  <c r="S1875" i="1"/>
  <c r="T1875" i="1" s="1"/>
  <c r="S1887" i="1"/>
  <c r="T1887" i="1" s="1"/>
  <c r="S1893" i="1"/>
  <c r="T1893" i="1" s="1"/>
  <c r="S1899" i="1"/>
  <c r="T1899" i="1" s="1"/>
  <c r="S1911" i="1"/>
  <c r="T1911" i="1" s="1"/>
  <c r="S1923" i="1"/>
  <c r="T1923" i="1" s="1"/>
  <c r="S1929" i="1"/>
  <c r="T1929"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19" i="1"/>
  <c r="T2019"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15" i="1"/>
  <c r="T2115" i="1" s="1"/>
  <c r="S2121" i="1"/>
  <c r="T2121" i="1" s="1"/>
  <c r="S2127" i="1"/>
  <c r="T2127" i="1" s="1"/>
  <c r="S2133" i="1"/>
  <c r="T2133" i="1" s="1"/>
  <c r="S2139" i="1"/>
  <c r="T2139" i="1" s="1"/>
  <c r="S2145" i="1"/>
  <c r="T2145" i="1" s="1"/>
  <c r="S2151" i="1"/>
  <c r="T2151" i="1" s="1"/>
  <c r="S2157" i="1"/>
  <c r="T2157" i="1" s="1"/>
  <c r="S2163" i="1"/>
  <c r="T2163" i="1" s="1"/>
  <c r="S2169" i="1"/>
  <c r="T2169" i="1" s="1"/>
  <c r="S2175" i="1"/>
  <c r="T2175" i="1" s="1"/>
  <c r="S2181" i="1"/>
  <c r="T2181" i="1" s="1"/>
  <c r="S2187" i="1"/>
  <c r="T2187" i="1" s="1"/>
  <c r="S2193" i="1"/>
  <c r="T2193" i="1" s="1"/>
  <c r="S2199" i="1"/>
  <c r="T2199" i="1" s="1"/>
  <c r="S2205" i="1"/>
  <c r="T2205" i="1" s="1"/>
  <c r="S2211" i="1"/>
  <c r="T2211" i="1" s="1"/>
  <c r="S2223" i="1"/>
  <c r="T2223" i="1" s="1"/>
  <c r="S2229" i="1"/>
  <c r="T2229" i="1" s="1"/>
  <c r="S2235" i="1"/>
  <c r="T2235"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9" i="1"/>
  <c r="T2319" i="1" s="1"/>
  <c r="S2325" i="1"/>
  <c r="T2325" i="1" s="1"/>
  <c r="S2331" i="1"/>
  <c r="T2331" i="1" s="1"/>
  <c r="S2337" i="1"/>
  <c r="T2337" i="1" s="1"/>
  <c r="S2343" i="1"/>
  <c r="T2343" i="1" s="1"/>
  <c r="S2349" i="1"/>
  <c r="T2349" i="1" s="1"/>
  <c r="S2361" i="1"/>
  <c r="T2361" i="1" s="1"/>
  <c r="S2367" i="1"/>
  <c r="T2367" i="1" s="1"/>
  <c r="S2373" i="1"/>
  <c r="T2373" i="1" s="1"/>
  <c r="S2379" i="1"/>
  <c r="T2379" i="1" s="1"/>
  <c r="S2385" i="1"/>
  <c r="T2385" i="1" s="1"/>
  <c r="S2391" i="1"/>
  <c r="T2391" i="1" s="1"/>
  <c r="S2397" i="1"/>
  <c r="T2397" i="1" s="1"/>
  <c r="S2403" i="1"/>
  <c r="T2403" i="1" s="1"/>
  <c r="S2409" i="1"/>
  <c r="T2409" i="1" s="1"/>
  <c r="S2415" i="1"/>
  <c r="T2415" i="1" s="1"/>
  <c r="S2421" i="1"/>
  <c r="T2421" i="1" s="1"/>
  <c r="S2433" i="1"/>
  <c r="T2433" i="1" s="1"/>
  <c r="S2445" i="1"/>
  <c r="T2445" i="1" s="1"/>
  <c r="S2463" i="1"/>
  <c r="T2463" i="1" s="1"/>
  <c r="S2469" i="1"/>
  <c r="T2469" i="1" s="1"/>
  <c r="S2475" i="1"/>
  <c r="T2475" i="1" s="1"/>
  <c r="S2481" i="1"/>
  <c r="T2481" i="1" s="1"/>
  <c r="S2487" i="1"/>
  <c r="T2487" i="1" s="1"/>
  <c r="S2499" i="1"/>
  <c r="T2499" i="1" s="1"/>
  <c r="S2505" i="1"/>
  <c r="T2505" i="1" s="1"/>
  <c r="S2511" i="1"/>
  <c r="T2511" i="1" s="1"/>
  <c r="S2517" i="1"/>
  <c r="T2517" i="1" s="1"/>
  <c r="S2523" i="1"/>
  <c r="T2523" i="1" s="1"/>
  <c r="S2529" i="1"/>
  <c r="T2529" i="1" s="1"/>
  <c r="S2541" i="1"/>
  <c r="T2541" i="1" s="1"/>
  <c r="S2547" i="1"/>
  <c r="T2547" i="1" s="1"/>
  <c r="S2553" i="1"/>
  <c r="T2553" i="1" s="1"/>
  <c r="S2559" i="1"/>
  <c r="T2559" i="1" s="1"/>
  <c r="S2565" i="1"/>
  <c r="T2565" i="1" s="1"/>
  <c r="S2571" i="1"/>
  <c r="T2571" i="1" s="1"/>
  <c r="S2577" i="1"/>
  <c r="T2577"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2709" i="1"/>
  <c r="T2709" i="1" s="1"/>
  <c r="S8" i="1"/>
  <c r="T8" i="1" s="1"/>
  <c r="S14" i="1"/>
  <c r="T14" i="1" s="1"/>
  <c r="S20" i="1"/>
  <c r="T20" i="1" s="1"/>
  <c r="S26" i="1"/>
  <c r="T26" i="1" s="1"/>
  <c r="S32" i="1"/>
  <c r="T32" i="1" s="1"/>
  <c r="S38" i="1"/>
  <c r="T38" i="1" s="1"/>
  <c r="S50" i="1"/>
  <c r="T50" i="1" s="1"/>
  <c r="S56" i="1"/>
  <c r="T56" i="1" s="1"/>
  <c r="S62" i="1"/>
  <c r="T62"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18" i="1"/>
  <c r="T218"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6" i="1"/>
  <c r="T296" i="1" s="1"/>
  <c r="S302" i="1"/>
  <c r="T302" i="1" s="1"/>
  <c r="S308" i="1"/>
  <c r="T308"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48" i="1"/>
  <c r="T548" i="1" s="1"/>
  <c r="S554" i="1"/>
  <c r="T554" i="1" s="1"/>
  <c r="S560" i="1"/>
  <c r="T560" i="1" s="1"/>
  <c r="S566" i="1"/>
  <c r="T566" i="1" s="1"/>
  <c r="S572" i="1"/>
  <c r="T572" i="1" s="1"/>
  <c r="S578" i="1"/>
  <c r="T578" i="1" s="1"/>
  <c r="S584" i="1"/>
  <c r="T584" i="1" s="1"/>
  <c r="S590" i="1"/>
  <c r="T590" i="1" s="1"/>
  <c r="S596" i="1"/>
  <c r="T596" i="1" s="1"/>
  <c r="S602" i="1"/>
  <c r="T602" i="1" s="1"/>
  <c r="S608" i="1"/>
  <c r="T608" i="1" s="1"/>
  <c r="S620" i="1"/>
  <c r="T620" i="1" s="1"/>
  <c r="S626" i="1"/>
  <c r="T626" i="1" s="1"/>
  <c r="S632" i="1"/>
  <c r="T632" i="1" s="1"/>
  <c r="S638" i="1"/>
  <c r="T638" i="1" s="1"/>
  <c r="S650" i="1"/>
  <c r="T650" i="1" s="1"/>
  <c r="S656" i="1"/>
  <c r="T656" i="1" s="1"/>
  <c r="S662" i="1"/>
  <c r="T662" i="1" s="1"/>
  <c r="S668" i="1"/>
  <c r="T668" i="1" s="1"/>
  <c r="S680" i="1"/>
  <c r="T680" i="1" s="1"/>
  <c r="S686" i="1"/>
  <c r="T686" i="1" s="1"/>
  <c r="S698" i="1"/>
  <c r="T698" i="1" s="1"/>
  <c r="S704" i="1"/>
  <c r="T704" i="1" s="1"/>
  <c r="S734" i="1"/>
  <c r="T734" i="1" s="1"/>
  <c r="S746" i="1"/>
  <c r="T746" i="1" s="1"/>
  <c r="S752" i="1"/>
  <c r="T752" i="1" s="1"/>
  <c r="S758" i="1"/>
  <c r="T758" i="1" s="1"/>
  <c r="S770" i="1"/>
  <c r="T770" i="1" s="1"/>
  <c r="S776" i="1"/>
  <c r="T776" i="1" s="1"/>
  <c r="S782" i="1"/>
  <c r="T782" i="1" s="1"/>
  <c r="S788" i="1"/>
  <c r="T788" i="1" s="1"/>
  <c r="S794" i="1"/>
  <c r="T794" i="1" s="1"/>
  <c r="S800" i="1"/>
  <c r="T800" i="1" s="1"/>
  <c r="S806" i="1"/>
  <c r="T806" i="1" s="1"/>
  <c r="S818" i="1"/>
  <c r="T818" i="1" s="1"/>
  <c r="S824" i="1"/>
  <c r="T824" i="1" s="1"/>
  <c r="S830" i="1"/>
  <c r="T830" i="1" s="1"/>
  <c r="S836" i="1"/>
  <c r="T836" i="1" s="1"/>
  <c r="S842" i="1"/>
  <c r="T842" i="1" s="1"/>
  <c r="S848" i="1"/>
  <c r="T848" i="1" s="1"/>
  <c r="S854" i="1"/>
  <c r="T854" i="1" s="1"/>
  <c r="S860" i="1"/>
  <c r="T860" i="1" s="1"/>
  <c r="S866" i="1"/>
  <c r="T866" i="1" s="1"/>
  <c r="S872" i="1"/>
  <c r="T872" i="1" s="1"/>
  <c r="S878" i="1"/>
  <c r="T878" i="1" s="1"/>
  <c r="S884" i="1"/>
  <c r="T884" i="1" s="1"/>
  <c r="S890" i="1"/>
  <c r="T890" i="1" s="1"/>
  <c r="S896" i="1"/>
  <c r="T896" i="1" s="1"/>
  <c r="S902" i="1"/>
  <c r="T902" i="1" s="1"/>
  <c r="S908" i="1"/>
  <c r="T908" i="1" s="1"/>
  <c r="S914" i="1"/>
  <c r="T914" i="1" s="1"/>
  <c r="S920" i="1"/>
  <c r="T920" i="1" s="1"/>
  <c r="S926" i="1"/>
  <c r="T926" i="1" s="1"/>
  <c r="S932" i="1"/>
  <c r="T932" i="1" s="1"/>
  <c r="S938" i="1"/>
  <c r="T938" i="1" s="1"/>
  <c r="S944" i="1"/>
  <c r="T944" i="1" s="1"/>
  <c r="S950" i="1"/>
  <c r="T950" i="1" s="1"/>
  <c r="S956" i="1"/>
  <c r="T956" i="1" s="1"/>
  <c r="S962" i="1"/>
  <c r="T962" i="1" s="1"/>
  <c r="S974" i="1"/>
  <c r="T974" i="1" s="1"/>
  <c r="S980" i="1"/>
  <c r="T980" i="1" s="1"/>
  <c r="S986" i="1"/>
  <c r="T986" i="1" s="1"/>
  <c r="S998" i="1"/>
  <c r="T998" i="1" s="1"/>
  <c r="S1010" i="1"/>
  <c r="T1010" i="1" s="1"/>
  <c r="S1016" i="1"/>
  <c r="T1016" i="1" s="1"/>
  <c r="S1022" i="1"/>
  <c r="T1022" i="1" s="1"/>
  <c r="S1028" i="1"/>
  <c r="T1028" i="1" s="1"/>
  <c r="S1034" i="1"/>
  <c r="T1034" i="1" s="1"/>
  <c r="S1040" i="1"/>
  <c r="T1040" i="1" s="1"/>
  <c r="S1046" i="1"/>
  <c r="T1046" i="1" s="1"/>
  <c r="S1052" i="1"/>
  <c r="T1052" i="1" s="1"/>
  <c r="S1064" i="1"/>
  <c r="T1064" i="1" s="1"/>
  <c r="S1070" i="1"/>
  <c r="T1070" i="1" s="1"/>
  <c r="S1076" i="1"/>
  <c r="T1076" i="1" s="1"/>
  <c r="S1082" i="1"/>
  <c r="T1082" i="1" s="1"/>
  <c r="S1088" i="1"/>
  <c r="T1088" i="1" s="1"/>
  <c r="S1094" i="1"/>
  <c r="T1094" i="1" s="1"/>
  <c r="S1100" i="1"/>
  <c r="T1100" i="1" s="1"/>
  <c r="S1112" i="1"/>
  <c r="T1112" i="1" s="1"/>
  <c r="S1118" i="1"/>
  <c r="T1118" i="1" s="1"/>
  <c r="S1124" i="1"/>
  <c r="T1124" i="1" s="1"/>
  <c r="S1130" i="1"/>
  <c r="T1130" i="1" s="1"/>
  <c r="S1136" i="1"/>
  <c r="T1136" i="1" s="1"/>
  <c r="S1148" i="1"/>
  <c r="T1148" i="1" s="1"/>
  <c r="S1154" i="1"/>
  <c r="T1154" i="1" s="1"/>
  <c r="S1160" i="1"/>
  <c r="T1160" i="1" s="1"/>
  <c r="S1166" i="1"/>
  <c r="T1166" i="1" s="1"/>
  <c r="S1172" i="1"/>
  <c r="T1172" i="1" s="1"/>
  <c r="S1178" i="1"/>
  <c r="T1178" i="1" s="1"/>
  <c r="S1184" i="1"/>
  <c r="T1184" i="1" s="1"/>
  <c r="S1190" i="1"/>
  <c r="T1190" i="1" s="1"/>
  <c r="S1202" i="1"/>
  <c r="T1202" i="1" s="1"/>
  <c r="S1208" i="1"/>
  <c r="T1208" i="1" s="1"/>
  <c r="S1214" i="1"/>
  <c r="T1214" i="1" s="1"/>
  <c r="S1220" i="1"/>
  <c r="T1220" i="1" s="1"/>
  <c r="S1226" i="1"/>
  <c r="T1226" i="1" s="1"/>
  <c r="S1232" i="1"/>
  <c r="T1232" i="1" s="1"/>
  <c r="S1238" i="1"/>
  <c r="T1238" i="1" s="1"/>
  <c r="S1244" i="1"/>
  <c r="T1244" i="1" s="1"/>
  <c r="S1250" i="1"/>
  <c r="T1250" i="1" s="1"/>
  <c r="S1262" i="1"/>
  <c r="T1262" i="1" s="1"/>
  <c r="S1268" i="1"/>
  <c r="T1268" i="1" s="1"/>
  <c r="S1274" i="1"/>
  <c r="T1274" i="1" s="1"/>
  <c r="S1280" i="1"/>
  <c r="T1280" i="1" s="1"/>
  <c r="S1286" i="1"/>
  <c r="T1286" i="1" s="1"/>
  <c r="S1292" i="1"/>
  <c r="T1292" i="1" s="1"/>
  <c r="S1298" i="1"/>
  <c r="T1298" i="1" s="1"/>
  <c r="S1310" i="1"/>
  <c r="T1310" i="1" s="1"/>
  <c r="S1316" i="1"/>
  <c r="T1316" i="1" s="1"/>
  <c r="S1322" i="1"/>
  <c r="T1322" i="1" s="1"/>
  <c r="S1328" i="1"/>
  <c r="T1328" i="1" s="1"/>
  <c r="S1334" i="1"/>
  <c r="T1334"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8" i="1"/>
  <c r="T1418" i="1" s="1"/>
  <c r="S1430" i="1"/>
  <c r="T1430" i="1" s="1"/>
  <c r="S1436" i="1"/>
  <c r="T1436" i="1" s="1"/>
  <c r="S1442" i="1"/>
  <c r="T1442" i="1" s="1"/>
  <c r="S1448" i="1"/>
  <c r="T1448" i="1" s="1"/>
  <c r="S1454" i="1"/>
  <c r="T1454" i="1" s="1"/>
  <c r="S1460" i="1"/>
  <c r="T1460" i="1" s="1"/>
  <c r="S1466" i="1"/>
  <c r="T1466" i="1" s="1"/>
  <c r="S1472" i="1"/>
  <c r="T1472" i="1" s="1"/>
  <c r="S1484" i="1"/>
  <c r="T1484" i="1" s="1"/>
  <c r="S1490" i="1"/>
  <c r="T1490" i="1" s="1"/>
  <c r="S1496" i="1"/>
  <c r="T1496" i="1" s="1"/>
  <c r="S1502" i="1"/>
  <c r="T1502" i="1" s="1"/>
  <c r="S1508" i="1"/>
  <c r="T1508" i="1" s="1"/>
  <c r="S1514" i="1"/>
  <c r="T1514" i="1" s="1"/>
  <c r="S1520" i="1"/>
  <c r="T1520" i="1" s="1"/>
  <c r="S1526" i="1"/>
  <c r="T1526" i="1" s="1"/>
  <c r="S1532" i="1"/>
  <c r="T1532" i="1" s="1"/>
  <c r="S1544" i="1"/>
  <c r="T1544" i="1" s="1"/>
  <c r="S1550" i="1"/>
  <c r="T1550" i="1" s="1"/>
  <c r="S1562" i="1"/>
  <c r="T1562" i="1" s="1"/>
  <c r="S1568" i="1"/>
  <c r="T1568" i="1" s="1"/>
  <c r="S1580" i="1"/>
  <c r="T1580" i="1" s="1"/>
  <c r="S1586" i="1"/>
  <c r="T1586" i="1" s="1"/>
  <c r="S1592" i="1"/>
  <c r="T1592" i="1" s="1"/>
  <c r="S1598" i="1"/>
  <c r="T1598" i="1" s="1"/>
  <c r="S1604" i="1"/>
  <c r="T1604" i="1" s="1"/>
  <c r="S1610" i="1"/>
  <c r="T1610" i="1" s="1"/>
  <c r="S1616" i="1"/>
  <c r="T1616" i="1" s="1"/>
  <c r="S1622" i="1"/>
  <c r="T1622" i="1" s="1"/>
  <c r="S1628" i="1"/>
  <c r="T1628"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6" i="1"/>
  <c r="T1706" i="1" s="1"/>
  <c r="S1712" i="1"/>
  <c r="T1712" i="1" s="1"/>
  <c r="S1718" i="1"/>
  <c r="T1718" i="1" s="1"/>
  <c r="S1730" i="1"/>
  <c r="T1730" i="1" s="1"/>
  <c r="S1736" i="1"/>
  <c r="T1736" i="1" s="1"/>
  <c r="S1742" i="1"/>
  <c r="T1742" i="1" s="1"/>
  <c r="S1748" i="1"/>
  <c r="T1748" i="1" s="1"/>
  <c r="S1754" i="1"/>
  <c r="T1754" i="1" s="1"/>
  <c r="S1760" i="1"/>
  <c r="T1760" i="1" s="1"/>
  <c r="S1766" i="1"/>
  <c r="T1766" i="1" s="1"/>
  <c r="S1772" i="1"/>
  <c r="T1772" i="1" s="1"/>
  <c r="S1778" i="1"/>
  <c r="T1778" i="1" s="1"/>
  <c r="S1790" i="1"/>
  <c r="T1790" i="1" s="1"/>
  <c r="S1796" i="1"/>
  <c r="T1796" i="1" s="1"/>
  <c r="S1808" i="1"/>
  <c r="T1808" i="1" s="1"/>
  <c r="S1814" i="1"/>
  <c r="T1814" i="1" s="1"/>
  <c r="S1826" i="1"/>
  <c r="T1826" i="1" s="1"/>
  <c r="S1832" i="1"/>
  <c r="T1832" i="1" s="1"/>
  <c r="S1844" i="1"/>
  <c r="T1844" i="1" s="1"/>
  <c r="S1850" i="1"/>
  <c r="T1850" i="1" s="1"/>
  <c r="S1856" i="1"/>
  <c r="T1856" i="1" s="1"/>
  <c r="S1868" i="1"/>
  <c r="T1868" i="1" s="1"/>
  <c r="S1874" i="1"/>
  <c r="T1874" i="1" s="1"/>
  <c r="S1880" i="1"/>
  <c r="T1880" i="1" s="1"/>
  <c r="S1886" i="1"/>
  <c r="T1886" i="1" s="1"/>
  <c r="S1892" i="1"/>
  <c r="T1892" i="1" s="1"/>
  <c r="S1898" i="1"/>
  <c r="T1898" i="1" s="1"/>
  <c r="S1904" i="1"/>
  <c r="T1904" i="1" s="1"/>
  <c r="S1910" i="1"/>
  <c r="T1910" i="1" s="1"/>
  <c r="S1922" i="1"/>
  <c r="T1922" i="1" s="1"/>
  <c r="S1934" i="1"/>
  <c r="T1934" i="1" s="1"/>
  <c r="S1940" i="1"/>
  <c r="T1940" i="1" s="1"/>
  <c r="S1946" i="1"/>
  <c r="T1946" i="1" s="1"/>
  <c r="S1958" i="1"/>
  <c r="T1958" i="1" s="1"/>
  <c r="S1964" i="1"/>
  <c r="T1964"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54" i="1"/>
  <c r="T2054" i="1" s="1"/>
  <c r="S2060" i="1"/>
  <c r="T2060" i="1" s="1"/>
  <c r="S2066" i="1"/>
  <c r="T2066" i="1" s="1"/>
  <c r="S2072" i="1"/>
  <c r="T2072" i="1" s="1"/>
  <c r="S2078" i="1"/>
  <c r="T2078" i="1" s="1"/>
  <c r="S2084" i="1"/>
  <c r="T2084" i="1" s="1"/>
  <c r="S2090" i="1"/>
  <c r="T2090" i="1" s="1"/>
  <c r="S2096" i="1"/>
  <c r="T2096" i="1" s="1"/>
  <c r="S2102" i="1"/>
  <c r="T2102" i="1" s="1"/>
  <c r="S2108" i="1"/>
  <c r="T2108" i="1" s="1"/>
  <c r="S2120" i="1"/>
  <c r="T2120" i="1" s="1"/>
  <c r="S2126" i="1"/>
  <c r="T2126" i="1" s="1"/>
  <c r="S2132" i="1"/>
  <c r="T2132" i="1" s="1"/>
  <c r="S2144" i="1"/>
  <c r="T2144" i="1" s="1"/>
  <c r="S2150" i="1"/>
  <c r="T2150" i="1" s="1"/>
  <c r="S2156" i="1"/>
  <c r="T2156" i="1" s="1"/>
  <c r="S2168" i="1"/>
  <c r="T2168" i="1" s="1"/>
  <c r="S2180" i="1"/>
  <c r="T2180" i="1" s="1"/>
  <c r="S2186" i="1"/>
  <c r="T2186" i="1" s="1"/>
  <c r="S2192" i="1"/>
  <c r="T2192" i="1" s="1"/>
  <c r="S2198" i="1"/>
  <c r="T2198" i="1" s="1"/>
  <c r="S2204" i="1"/>
  <c r="T2204" i="1" s="1"/>
  <c r="S2210" i="1"/>
  <c r="T2210" i="1" s="1"/>
  <c r="S2216" i="1"/>
  <c r="T2216" i="1" s="1"/>
  <c r="S2222" i="1"/>
  <c r="T2222" i="1" s="1"/>
  <c r="S2228" i="1"/>
  <c r="T2228" i="1" s="1"/>
  <c r="S2234" i="1"/>
  <c r="T2234" i="1" s="1"/>
  <c r="S2240" i="1"/>
  <c r="T2240" i="1" s="1"/>
  <c r="S2252" i="1"/>
  <c r="T2252" i="1" s="1"/>
  <c r="S2258" i="1"/>
  <c r="T2258" i="1" s="1"/>
  <c r="S2264" i="1"/>
  <c r="T2264" i="1" s="1"/>
  <c r="S2270" i="1"/>
  <c r="T2270" i="1" s="1"/>
  <c r="S2276" i="1"/>
  <c r="T2276" i="1" s="1"/>
  <c r="S2282" i="1"/>
  <c r="T2282" i="1" s="1"/>
  <c r="S2288" i="1"/>
  <c r="T2288" i="1" s="1"/>
  <c r="S2300" i="1"/>
  <c r="T2300" i="1" s="1"/>
  <c r="S2306" i="1"/>
  <c r="T2306" i="1" s="1"/>
  <c r="S2318" i="1"/>
  <c r="T2318" i="1" s="1"/>
  <c r="S2324" i="1"/>
  <c r="T2324"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20" i="1"/>
  <c r="T2420" i="1" s="1"/>
  <c r="S2432" i="1"/>
  <c r="T2432" i="1" s="1"/>
  <c r="S2438" i="1"/>
  <c r="T2438" i="1" s="1"/>
  <c r="S2444" i="1"/>
  <c r="T2444" i="1" s="1"/>
  <c r="S2450" i="1"/>
  <c r="T2450" i="1" s="1"/>
  <c r="S2456" i="1"/>
  <c r="T2456" i="1" s="1"/>
  <c r="S2468" i="1"/>
  <c r="T2468" i="1" s="1"/>
  <c r="S2480" i="1"/>
  <c r="T2480" i="1" s="1"/>
  <c r="S2486" i="1"/>
  <c r="T2486" i="1" s="1"/>
  <c r="S2492" i="1"/>
  <c r="T2492" i="1" s="1"/>
  <c r="S2498" i="1"/>
  <c r="T2498" i="1" s="1"/>
  <c r="S2504" i="1"/>
  <c r="T2504" i="1" s="1"/>
  <c r="S2510" i="1"/>
  <c r="T2510" i="1" s="1"/>
  <c r="S2528" i="1"/>
  <c r="T2528" i="1" s="1"/>
  <c r="S2534" i="1"/>
  <c r="T2534" i="1" s="1"/>
  <c r="S2540" i="1"/>
  <c r="T2540" i="1" s="1"/>
  <c r="S2546" i="1"/>
  <c r="T2546" i="1" s="1"/>
  <c r="S2552" i="1"/>
  <c r="T2552" i="1" s="1"/>
  <c r="S2558" i="1"/>
  <c r="T2558" i="1" s="1"/>
  <c r="S2570" i="1"/>
  <c r="T2570" i="1" s="1"/>
  <c r="S2576" i="1"/>
  <c r="T2576" i="1" s="1"/>
  <c r="S2582" i="1"/>
  <c r="T2582" i="1" s="1"/>
  <c r="S2594" i="1"/>
  <c r="T2594" i="1" s="1"/>
  <c r="S2600" i="1"/>
  <c r="T2600" i="1" s="1"/>
  <c r="S2606" i="1"/>
  <c r="T2606" i="1" s="1"/>
  <c r="S2618" i="1"/>
  <c r="T2618" i="1" s="1"/>
  <c r="S2624" i="1"/>
  <c r="T2624" i="1" s="1"/>
  <c r="S2630" i="1"/>
  <c r="T2630" i="1" s="1"/>
  <c r="S2636" i="1"/>
  <c r="T2636" i="1" s="1"/>
  <c r="S2642" i="1"/>
  <c r="T2642" i="1" s="1"/>
  <c r="S2654" i="1"/>
  <c r="T2654" i="1" s="1"/>
  <c r="S2660" i="1"/>
  <c r="T2660" i="1" s="1"/>
  <c r="S2666" i="1"/>
  <c r="T2666" i="1" s="1"/>
  <c r="S2672" i="1"/>
  <c r="T2672" i="1" s="1"/>
  <c r="S2678" i="1"/>
  <c r="T2678" i="1" s="1"/>
  <c r="S2684" i="1"/>
  <c r="T2684" i="1" s="1"/>
  <c r="S2690" i="1"/>
  <c r="T2690" i="1" s="1"/>
  <c r="S2696" i="1"/>
  <c r="T2696" i="1" s="1"/>
  <c r="S2702" i="1"/>
  <c r="T2702" i="1" s="1"/>
  <c r="S2708" i="1"/>
  <c r="T2708" i="1" s="1"/>
  <c r="S4" i="1"/>
  <c r="T4" i="1" s="1"/>
  <c r="S10" i="1"/>
  <c r="T10" i="1" s="1"/>
  <c r="S16" i="1"/>
  <c r="T16" i="1" s="1"/>
  <c r="S22" i="1"/>
  <c r="T22" i="1" s="1"/>
  <c r="S28" i="1"/>
  <c r="T28" i="1" s="1"/>
  <c r="S34" i="1"/>
  <c r="T34" i="1" s="1"/>
  <c r="S40" i="1"/>
  <c r="T40" i="1" s="1"/>
  <c r="S46" i="1"/>
  <c r="T46" i="1" s="1"/>
  <c r="S52" i="1"/>
  <c r="T52" i="1" s="1"/>
  <c r="S58" i="1"/>
  <c r="T58" i="1" s="1"/>
  <c r="S70" i="1"/>
  <c r="T70" i="1" s="1"/>
  <c r="S76" i="1"/>
  <c r="T76" i="1" s="1"/>
  <c r="S82" i="1"/>
  <c r="T82" i="1" s="1"/>
  <c r="S88" i="1"/>
  <c r="T88" i="1" s="1"/>
  <c r="S94" i="1"/>
  <c r="T94" i="1" s="1"/>
  <c r="S100" i="1"/>
  <c r="T100" i="1" s="1"/>
  <c r="S106" i="1"/>
  <c r="T106" i="1" s="1"/>
  <c r="S112" i="1"/>
  <c r="T112" i="1" s="1"/>
  <c r="S118" i="1"/>
  <c r="T118" i="1" s="1"/>
  <c r="S124" i="1"/>
  <c r="T124" i="1" s="1"/>
  <c r="S130" i="1"/>
  <c r="T130" i="1" s="1"/>
  <c r="S136" i="1"/>
  <c r="T136" i="1" s="1"/>
  <c r="S142" i="1"/>
  <c r="T142" i="1" s="1"/>
  <c r="S148" i="1"/>
  <c r="T148" i="1" s="1"/>
  <c r="S154" i="1"/>
  <c r="T154" i="1" s="1"/>
  <c r="S166" i="1"/>
  <c r="T166" i="1" s="1"/>
  <c r="S172" i="1"/>
  <c r="T172" i="1" s="1"/>
  <c r="S178" i="1"/>
  <c r="T178" i="1" s="1"/>
  <c r="S184" i="1"/>
  <c r="T184" i="1" s="1"/>
  <c r="S190" i="1"/>
  <c r="T190" i="1" s="1"/>
  <c r="S196" i="1"/>
  <c r="T196" i="1" s="1"/>
  <c r="S202" i="1"/>
  <c r="T202" i="1" s="1"/>
  <c r="S208" i="1"/>
  <c r="T208" i="1" s="1"/>
  <c r="S214" i="1"/>
  <c r="T214" i="1" s="1"/>
  <c r="S226" i="1"/>
  <c r="T226" i="1" s="1"/>
  <c r="S232" i="1"/>
  <c r="T232" i="1" s="1"/>
  <c r="S238" i="1"/>
  <c r="T238" i="1" s="1"/>
  <c r="S244" i="1"/>
  <c r="T244" i="1" s="1"/>
  <c r="S250" i="1"/>
  <c r="T250" i="1" s="1"/>
  <c r="S256" i="1"/>
  <c r="T256" i="1" s="1"/>
  <c r="S262" i="1"/>
  <c r="T262" i="1" s="1"/>
  <c r="S268" i="1"/>
  <c r="T268" i="1" s="1"/>
  <c r="S274" i="1"/>
  <c r="T274" i="1" s="1"/>
  <c r="S280" i="1"/>
  <c r="T280" i="1" s="1"/>
  <c r="S286" i="1"/>
  <c r="T286" i="1" s="1"/>
  <c r="S292" i="1"/>
  <c r="T292" i="1" s="1"/>
  <c r="S298" i="1"/>
  <c r="T298" i="1" s="1"/>
  <c r="S304" i="1"/>
  <c r="T304" i="1" s="1"/>
  <c r="S316" i="1"/>
  <c r="T316" i="1" s="1"/>
  <c r="S322" i="1"/>
  <c r="T322" i="1" s="1"/>
  <c r="S328" i="1"/>
  <c r="T328" i="1" s="1"/>
  <c r="S334" i="1"/>
  <c r="T334" i="1" s="1"/>
  <c r="S340" i="1"/>
  <c r="T340" i="1" s="1"/>
  <c r="S346" i="1"/>
  <c r="T346" i="1" s="1"/>
  <c r="S352" i="1"/>
  <c r="T352" i="1" s="1"/>
  <c r="S358" i="1"/>
  <c r="T358" i="1" s="1"/>
  <c r="S364" i="1"/>
  <c r="T364" i="1" s="1"/>
  <c r="S370" i="1"/>
  <c r="T370" i="1" s="1"/>
  <c r="S376" i="1"/>
  <c r="T376" i="1" s="1"/>
  <c r="S382" i="1"/>
  <c r="T382" i="1" s="1"/>
  <c r="S388" i="1"/>
  <c r="T388" i="1" s="1"/>
  <c r="S394" i="1"/>
  <c r="T394" i="1" s="1"/>
  <c r="S400" i="1"/>
  <c r="T400" i="1" s="1"/>
  <c r="S406" i="1"/>
  <c r="T406" i="1" s="1"/>
  <c r="S412" i="1"/>
  <c r="T412" i="1" s="1"/>
  <c r="S418" i="1"/>
  <c r="T418" i="1" s="1"/>
  <c r="S424" i="1"/>
  <c r="T424" i="1" s="1"/>
  <c r="S430" i="1"/>
  <c r="T430" i="1" s="1"/>
  <c r="S436" i="1"/>
  <c r="T436" i="1" s="1"/>
  <c r="S442" i="1"/>
  <c r="T442" i="1" s="1"/>
  <c r="S448" i="1"/>
  <c r="T448" i="1" s="1"/>
  <c r="S454" i="1"/>
  <c r="T454" i="1" s="1"/>
  <c r="S460" i="1"/>
  <c r="T460" i="1" s="1"/>
  <c r="S466" i="1"/>
  <c r="T466" i="1" s="1"/>
  <c r="S472" i="1"/>
  <c r="T472" i="1" s="1"/>
  <c r="S478" i="1"/>
  <c r="T478" i="1" s="1"/>
  <c r="S484" i="1"/>
  <c r="T484" i="1" s="1"/>
  <c r="S490" i="1"/>
  <c r="T490" i="1" s="1"/>
  <c r="S496" i="1"/>
  <c r="T496" i="1" s="1"/>
  <c r="S502" i="1"/>
  <c r="T502" i="1" s="1"/>
  <c r="S508" i="1"/>
  <c r="T508" i="1" s="1"/>
  <c r="S514" i="1"/>
  <c r="T514" i="1" s="1"/>
  <c r="S520" i="1"/>
  <c r="T520" i="1" s="1"/>
  <c r="S526" i="1"/>
  <c r="T526" i="1" s="1"/>
  <c r="S532" i="1"/>
  <c r="T532" i="1" s="1"/>
  <c r="S538" i="1"/>
  <c r="T538" i="1" s="1"/>
  <c r="S544" i="1"/>
  <c r="T544" i="1" s="1"/>
  <c r="S556" i="1"/>
  <c r="T556" i="1" s="1"/>
  <c r="S562" i="1"/>
  <c r="T562" i="1" s="1"/>
  <c r="S568" i="1"/>
  <c r="T568" i="1" s="1"/>
  <c r="S574" i="1"/>
  <c r="T574" i="1" s="1"/>
  <c r="S580" i="1"/>
  <c r="T580" i="1" s="1"/>
  <c r="S586" i="1"/>
  <c r="T586" i="1" s="1"/>
  <c r="S592" i="1"/>
  <c r="T592" i="1" s="1"/>
  <c r="S598" i="1"/>
  <c r="T598" i="1" s="1"/>
  <c r="S604" i="1"/>
  <c r="T604" i="1" s="1"/>
  <c r="S610" i="1"/>
  <c r="T610" i="1" s="1"/>
  <c r="S616" i="1"/>
  <c r="T616" i="1" s="1"/>
  <c r="S622" i="1"/>
  <c r="T622" i="1" s="1"/>
  <c r="S628" i="1"/>
  <c r="T628" i="1" s="1"/>
  <c r="S634" i="1"/>
  <c r="T634" i="1" s="1"/>
  <c r="S640" i="1"/>
  <c r="T640" i="1" s="1"/>
  <c r="S646" i="1"/>
  <c r="T646" i="1" s="1"/>
  <c r="S658" i="1"/>
  <c r="T658" i="1" s="1"/>
  <c r="S664" i="1"/>
  <c r="T664" i="1" s="1"/>
  <c r="S676" i="1"/>
  <c r="T676" i="1" s="1"/>
  <c r="S682" i="1"/>
  <c r="T682" i="1" s="1"/>
  <c r="S688" i="1"/>
  <c r="T688" i="1" s="1"/>
  <c r="S694" i="1"/>
  <c r="T694" i="1" s="1"/>
  <c r="S700" i="1"/>
  <c r="T700" i="1" s="1"/>
  <c r="S706" i="1"/>
  <c r="T706" i="1" s="1"/>
  <c r="S712" i="1"/>
  <c r="T712" i="1" s="1"/>
  <c r="S718" i="1"/>
  <c r="T718" i="1" s="1"/>
  <c r="S724" i="1"/>
  <c r="T724" i="1" s="1"/>
  <c r="S730" i="1"/>
  <c r="T730" i="1" s="1"/>
  <c r="S736" i="1"/>
  <c r="T736" i="1" s="1"/>
  <c r="S742" i="1"/>
  <c r="T742" i="1" s="1"/>
  <c r="S748" i="1"/>
  <c r="T748" i="1" s="1"/>
  <c r="S760" i="1"/>
  <c r="T760" i="1" s="1"/>
  <c r="S766" i="1"/>
  <c r="T766" i="1" s="1"/>
  <c r="S772" i="1"/>
  <c r="T772" i="1" s="1"/>
  <c r="S778" i="1"/>
  <c r="T778" i="1" s="1"/>
  <c r="S784" i="1"/>
  <c r="T784" i="1" s="1"/>
  <c r="S790" i="1"/>
  <c r="T790" i="1" s="1"/>
  <c r="S796" i="1"/>
  <c r="T796" i="1" s="1"/>
  <c r="S802" i="1"/>
  <c r="T802" i="1" s="1"/>
  <c r="S808" i="1"/>
  <c r="T808" i="1" s="1"/>
  <c r="S814" i="1"/>
  <c r="T814" i="1" s="1"/>
  <c r="S826" i="1"/>
  <c r="T826" i="1" s="1"/>
  <c r="S832" i="1"/>
  <c r="T832" i="1" s="1"/>
  <c r="S838" i="1"/>
  <c r="T838" i="1" s="1"/>
  <c r="S844" i="1"/>
  <c r="T844" i="1" s="1"/>
  <c r="S856" i="1"/>
  <c r="T856" i="1" s="1"/>
  <c r="S868" i="1"/>
  <c r="T868" i="1" s="1"/>
  <c r="S880" i="1"/>
  <c r="T880" i="1" s="1"/>
  <c r="S886" i="1"/>
  <c r="T886" i="1" s="1"/>
  <c r="S892" i="1"/>
  <c r="T892" i="1" s="1"/>
  <c r="S898" i="1"/>
  <c r="T898" i="1" s="1"/>
  <c r="S904" i="1"/>
  <c r="T904" i="1" s="1"/>
  <c r="S910" i="1"/>
  <c r="T910" i="1" s="1"/>
  <c r="S922" i="1"/>
  <c r="T922" i="1" s="1"/>
  <c r="S928" i="1"/>
  <c r="T928" i="1" s="1"/>
  <c r="S934" i="1"/>
  <c r="T934" i="1" s="1"/>
  <c r="S940" i="1"/>
  <c r="T940" i="1" s="1"/>
  <c r="S952" i="1"/>
  <c r="T952" i="1" s="1"/>
  <c r="S958" i="1"/>
  <c r="T958" i="1" s="1"/>
  <c r="S964" i="1"/>
  <c r="T964" i="1" s="1"/>
  <c r="S970" i="1"/>
  <c r="T970" i="1" s="1"/>
  <c r="S982" i="1"/>
  <c r="T982" i="1" s="1"/>
  <c r="S988" i="1"/>
  <c r="T988" i="1" s="1"/>
  <c r="S1000" i="1"/>
  <c r="T1000" i="1" s="1"/>
  <c r="S1012" i="1"/>
  <c r="T1012" i="1" s="1"/>
  <c r="S1024" i="1"/>
  <c r="T1024" i="1" s="1"/>
  <c r="S1030" i="1"/>
  <c r="T1030" i="1" s="1"/>
  <c r="S1042" i="1"/>
  <c r="T1042" i="1" s="1"/>
  <c r="S1048" i="1"/>
  <c r="T1048" i="1" s="1"/>
  <c r="S1054" i="1"/>
  <c r="T1054" i="1" s="1"/>
  <c r="S1060" i="1"/>
  <c r="T1060" i="1" s="1"/>
  <c r="S1066" i="1"/>
  <c r="T1066" i="1" s="1"/>
  <c r="S1072" i="1"/>
  <c r="T1072" i="1" s="1"/>
  <c r="S1084" i="1"/>
  <c r="T1084" i="1" s="1"/>
  <c r="S1096" i="1"/>
  <c r="T1096" i="1" s="1"/>
  <c r="S1102" i="1"/>
  <c r="T1102" i="1" s="1"/>
  <c r="S1114" i="1"/>
  <c r="T1114" i="1" s="1"/>
  <c r="S1120" i="1"/>
  <c r="T1120" i="1" s="1"/>
  <c r="S1126" i="1"/>
  <c r="T1126" i="1" s="1"/>
  <c r="S1132" i="1"/>
  <c r="T1132" i="1" s="1"/>
  <c r="S1138" i="1"/>
  <c r="T1138" i="1" s="1"/>
  <c r="S1144" i="1"/>
  <c r="T1144" i="1" s="1"/>
  <c r="S1150" i="1"/>
  <c r="T1150" i="1" s="1"/>
  <c r="S1156" i="1"/>
  <c r="T1156" i="1" s="1"/>
  <c r="S1168" i="1"/>
  <c r="T1168" i="1" s="1"/>
  <c r="S1180" i="1"/>
  <c r="T1180" i="1" s="1"/>
  <c r="S1186" i="1"/>
  <c r="T1186" i="1" s="1"/>
  <c r="S1192" i="1"/>
  <c r="T1192" i="1" s="1"/>
  <c r="S1198" i="1"/>
  <c r="T1198"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76" i="1"/>
  <c r="T1276" i="1" s="1"/>
  <c r="S1288" i="1"/>
  <c r="T1288" i="1" s="1"/>
  <c r="S1294" i="1"/>
  <c r="T1294" i="1" s="1"/>
  <c r="S1306" i="1"/>
  <c r="T1306" i="1" s="1"/>
  <c r="S1312" i="1"/>
  <c r="T1312" i="1" s="1"/>
  <c r="S1318" i="1"/>
  <c r="T1318" i="1" s="1"/>
  <c r="S1324" i="1"/>
  <c r="T1324" i="1" s="1"/>
  <c r="S1330" i="1"/>
  <c r="T1330" i="1" s="1"/>
  <c r="S1342" i="1"/>
  <c r="T1342"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56" i="1"/>
  <c r="T1456" i="1" s="1"/>
  <c r="S1462" i="1"/>
  <c r="T1462" i="1" s="1"/>
  <c r="S1468" i="1"/>
  <c r="T1468" i="1" s="1"/>
  <c r="S1474" i="1"/>
  <c r="T1474" i="1" s="1"/>
  <c r="S1480" i="1"/>
  <c r="T1480" i="1" s="1"/>
  <c r="S1486" i="1"/>
  <c r="T1486" i="1" s="1"/>
  <c r="S1492" i="1"/>
  <c r="T1492" i="1" s="1"/>
  <c r="S1498" i="1"/>
  <c r="T1498" i="1" s="1"/>
  <c r="S1510" i="1"/>
  <c r="T1510" i="1" s="1"/>
  <c r="S1516" i="1"/>
  <c r="T1516" i="1" s="1"/>
  <c r="S1522" i="1"/>
  <c r="T1522" i="1" s="1"/>
  <c r="S1528" i="1"/>
  <c r="T1528" i="1" s="1"/>
  <c r="S1534" i="1"/>
  <c r="T1534" i="1" s="1"/>
  <c r="S1540" i="1"/>
  <c r="T1540" i="1" s="1"/>
  <c r="S1552" i="1"/>
  <c r="T1552" i="1" s="1"/>
  <c r="S1558" i="1"/>
  <c r="T1558" i="1" s="1"/>
  <c r="S1570" i="1"/>
  <c r="T1570" i="1" s="1"/>
  <c r="S1576" i="1"/>
  <c r="T1576" i="1" s="1"/>
  <c r="S1582" i="1"/>
  <c r="T1582" i="1" s="1"/>
  <c r="S1588" i="1"/>
  <c r="T1588" i="1" s="1"/>
  <c r="S1594" i="1"/>
  <c r="T1594" i="1" s="1"/>
  <c r="S1612" i="1"/>
  <c r="T1612" i="1" s="1"/>
  <c r="S1618" i="1"/>
  <c r="T1618" i="1" s="1"/>
  <c r="S1624" i="1"/>
  <c r="T1624" i="1" s="1"/>
  <c r="S1636" i="1"/>
  <c r="T1636" i="1" s="1"/>
  <c r="S1642" i="1"/>
  <c r="T1642" i="1" s="1"/>
  <c r="S1648" i="1"/>
  <c r="T1648" i="1" s="1"/>
  <c r="S1654" i="1"/>
  <c r="T1654" i="1" s="1"/>
  <c r="S1660" i="1"/>
  <c r="T1660" i="1" s="1"/>
  <c r="S1666" i="1"/>
  <c r="T1666" i="1" s="1"/>
  <c r="S1672" i="1"/>
  <c r="T1672" i="1" s="1"/>
  <c r="S1678" i="1"/>
  <c r="T1678" i="1" s="1"/>
  <c r="S1690" i="1"/>
  <c r="T1690" i="1" s="1"/>
  <c r="S1696" i="1"/>
  <c r="T1696" i="1" s="1"/>
  <c r="S1702" i="1"/>
  <c r="T1702" i="1" s="1"/>
  <c r="S1708" i="1"/>
  <c r="T1708" i="1" s="1"/>
  <c r="S1714" i="1"/>
  <c r="T1714" i="1" s="1"/>
  <c r="S1720" i="1"/>
  <c r="T1720" i="1" s="1"/>
  <c r="S1732" i="1"/>
  <c r="T1732" i="1" s="1"/>
  <c r="S1750" i="1"/>
  <c r="T1750" i="1" s="1"/>
  <c r="S1756" i="1"/>
  <c r="T1756" i="1" s="1"/>
  <c r="S1762" i="1"/>
  <c r="T1762" i="1" s="1"/>
  <c r="S1768" i="1"/>
  <c r="T1768" i="1" s="1"/>
  <c r="S1774" i="1"/>
  <c r="T1774" i="1" s="1"/>
  <c r="S1780" i="1"/>
  <c r="T1780" i="1" s="1"/>
  <c r="S1786" i="1"/>
  <c r="T1786" i="1" s="1"/>
  <c r="S1792" i="1"/>
  <c r="T1792" i="1" s="1"/>
  <c r="S1798" i="1"/>
  <c r="T1798" i="1" s="1"/>
  <c r="S1804" i="1"/>
  <c r="T1804" i="1" s="1"/>
  <c r="S1810" i="1"/>
  <c r="T1810" i="1" s="1"/>
  <c r="S1816" i="1"/>
  <c r="T1816" i="1" s="1"/>
  <c r="S1828" i="1"/>
  <c r="T1828" i="1" s="1"/>
  <c r="S1834" i="1"/>
  <c r="T1834" i="1" s="1"/>
  <c r="S1840" i="1"/>
  <c r="T1840" i="1" s="1"/>
  <c r="S1846" i="1"/>
  <c r="T1846" i="1" s="1"/>
  <c r="S1858" i="1"/>
  <c r="T1858" i="1" s="1"/>
  <c r="S1864" i="1"/>
  <c r="T1864" i="1" s="1"/>
  <c r="S1870" i="1"/>
  <c r="T1870" i="1" s="1"/>
  <c r="S1876" i="1"/>
  <c r="T1876" i="1" s="1"/>
  <c r="S1888" i="1"/>
  <c r="T1888" i="1" s="1"/>
  <c r="S1894" i="1"/>
  <c r="T1894" i="1" s="1"/>
  <c r="S1900" i="1"/>
  <c r="T1900" i="1" s="1"/>
  <c r="S1906" i="1"/>
  <c r="T1906" i="1" s="1"/>
  <c r="S1912" i="1"/>
  <c r="T1912" i="1" s="1"/>
  <c r="S1918" i="1"/>
  <c r="T1918" i="1" s="1"/>
  <c r="S1924" i="1"/>
  <c r="T1924" i="1" s="1"/>
  <c r="S1930" i="1"/>
  <c r="T1930" i="1" s="1"/>
  <c r="S1942" i="1"/>
  <c r="T1942" i="1" s="1"/>
  <c r="S1948" i="1"/>
  <c r="T1948" i="1" s="1"/>
  <c r="S1960" i="1"/>
  <c r="T1960" i="1" s="1"/>
  <c r="S1972" i="1"/>
  <c r="T1972" i="1" s="1"/>
  <c r="S1978" i="1"/>
  <c r="T1978" i="1" s="1"/>
  <c r="S1984" i="1"/>
  <c r="T1984" i="1" s="1"/>
  <c r="S1990" i="1"/>
  <c r="T1990" i="1" s="1"/>
  <c r="S1996" i="1"/>
  <c r="T1996" i="1" s="1"/>
  <c r="S2002" i="1"/>
  <c r="T2002" i="1" s="1"/>
  <c r="S2008" i="1"/>
  <c r="T2008" i="1" s="1"/>
  <c r="S2014" i="1"/>
  <c r="T2014" i="1" s="1"/>
  <c r="S2020" i="1"/>
  <c r="T2020" i="1" s="1"/>
  <c r="S2026" i="1"/>
  <c r="T2026" i="1" s="1"/>
  <c r="S2032" i="1"/>
  <c r="T2032" i="1" s="1"/>
  <c r="S2038" i="1"/>
  <c r="T2038" i="1" s="1"/>
  <c r="S2044" i="1"/>
  <c r="T2044" i="1" s="1"/>
  <c r="S2050" i="1"/>
  <c r="T2050" i="1" s="1"/>
  <c r="S2062" i="1"/>
  <c r="T2062" i="1" s="1"/>
  <c r="S2068" i="1"/>
  <c r="T2068" i="1" s="1"/>
  <c r="S2080" i="1"/>
  <c r="T2080" i="1" s="1"/>
  <c r="S2086" i="1"/>
  <c r="T2086" i="1" s="1"/>
  <c r="S2092" i="1"/>
  <c r="T2092" i="1" s="1"/>
  <c r="S2098" i="1"/>
  <c r="T2098" i="1" s="1"/>
  <c r="S2104" i="1"/>
  <c r="T2104" i="1" s="1"/>
  <c r="S2110" i="1"/>
  <c r="T2110" i="1" s="1"/>
  <c r="S2116" i="1"/>
  <c r="T2116" i="1" s="1"/>
  <c r="S2122" i="1"/>
  <c r="T2122" i="1" s="1"/>
  <c r="S2128" i="1"/>
  <c r="T2128" i="1" s="1"/>
  <c r="S2134" i="1"/>
  <c r="T2134" i="1" s="1"/>
  <c r="S2140" i="1"/>
  <c r="T2140" i="1" s="1"/>
  <c r="S2146" i="1"/>
  <c r="T2146" i="1" s="1"/>
  <c r="S2158" i="1"/>
  <c r="T2158" i="1" s="1"/>
  <c r="S2164" i="1"/>
  <c r="T2164" i="1" s="1"/>
  <c r="S2176" i="1"/>
  <c r="T2176" i="1" s="1"/>
  <c r="S2182" i="1"/>
  <c r="T2182" i="1" s="1"/>
  <c r="S2188" i="1"/>
  <c r="T2188" i="1" s="1"/>
  <c r="S2194" i="1"/>
  <c r="T2194" i="1" s="1"/>
  <c r="S2200" i="1"/>
  <c r="T2200" i="1" s="1"/>
  <c r="S2206" i="1"/>
  <c r="T2206" i="1" s="1"/>
  <c r="S2212" i="1"/>
  <c r="T2212" i="1" s="1"/>
  <c r="S2224" i="1"/>
  <c r="T2224" i="1" s="1"/>
  <c r="S2236" i="1"/>
  <c r="T2236" i="1" s="1"/>
  <c r="S2242" i="1"/>
  <c r="T2242" i="1" s="1"/>
  <c r="S2248" i="1"/>
  <c r="T2248" i="1" s="1"/>
  <c r="S2254" i="1"/>
  <c r="T2254" i="1" s="1"/>
  <c r="S2266" i="1"/>
  <c r="T2266" i="1" s="1"/>
  <c r="S2272" i="1"/>
  <c r="T2272" i="1" s="1"/>
  <c r="S2278" i="1"/>
  <c r="T2278" i="1" s="1"/>
  <c r="S2284" i="1"/>
  <c r="T2284" i="1" s="1"/>
  <c r="S2290" i="1"/>
  <c r="T2290" i="1" s="1"/>
  <c r="S2296" i="1"/>
  <c r="T2296" i="1" s="1"/>
  <c r="S2302" i="1"/>
  <c r="T2302" i="1" s="1"/>
  <c r="S2308" i="1"/>
  <c r="T2308" i="1" s="1"/>
  <c r="S2314" i="1"/>
  <c r="T2314"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2" i="1"/>
  <c r="T2392" i="1" s="1"/>
  <c r="S2398" i="1"/>
  <c r="T2398" i="1" s="1"/>
  <c r="S2404" i="1"/>
  <c r="T2404" i="1" s="1"/>
  <c r="S2410" i="1"/>
  <c r="T2410" i="1" s="1"/>
  <c r="S2416" i="1"/>
  <c r="T2416" i="1" s="1"/>
  <c r="S2422" i="1"/>
  <c r="T2422" i="1" s="1"/>
  <c r="S2434" i="1"/>
  <c r="T2434" i="1" s="1"/>
  <c r="S2440" i="1"/>
  <c r="T2440" i="1" s="1"/>
  <c r="S2446" i="1"/>
  <c r="T2446" i="1" s="1"/>
  <c r="S2458" i="1"/>
  <c r="T2458" i="1" s="1"/>
  <c r="S2464" i="1"/>
  <c r="T2464" i="1" s="1"/>
  <c r="S2476" i="1"/>
  <c r="T2476"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48" i="1"/>
  <c r="T2548" i="1" s="1"/>
  <c r="S2554" i="1"/>
  <c r="T2554" i="1" s="1"/>
  <c r="S2560" i="1"/>
  <c r="T2560" i="1" s="1"/>
  <c r="S2566" i="1"/>
  <c r="T2566" i="1" s="1"/>
  <c r="S2572" i="1"/>
  <c r="T2572" i="1" s="1"/>
  <c r="S2578" i="1"/>
  <c r="T2578" i="1" s="1"/>
  <c r="S2584" i="1"/>
  <c r="T2584" i="1" s="1"/>
  <c r="S2590" i="1"/>
  <c r="T2590" i="1" s="1"/>
  <c r="S2596" i="1"/>
  <c r="T2596" i="1" s="1"/>
  <c r="S2602" i="1"/>
  <c r="T2602" i="1" s="1"/>
  <c r="S2608" i="1"/>
  <c r="T2608" i="1" s="1"/>
  <c r="S2614" i="1"/>
  <c r="T2614" i="1" s="1"/>
  <c r="S2620" i="1"/>
  <c r="T2620" i="1" s="1"/>
  <c r="S2632" i="1"/>
  <c r="T2632" i="1" s="1"/>
  <c r="S2638" i="1"/>
  <c r="T2638" i="1" s="1"/>
  <c r="S2650" i="1"/>
  <c r="T2650" i="1" s="1"/>
  <c r="S2662" i="1"/>
  <c r="T2662" i="1" s="1"/>
  <c r="S2674" i="1"/>
  <c r="T2674" i="1" s="1"/>
  <c r="S2680" i="1"/>
  <c r="T2680" i="1" s="1"/>
  <c r="S2686" i="1"/>
  <c r="T2686" i="1" s="1"/>
  <c r="S2692" i="1"/>
  <c r="T2692" i="1" s="1"/>
  <c r="S2698" i="1"/>
  <c r="T2698" i="1" s="1"/>
  <c r="S2704" i="1"/>
  <c r="T2704" i="1" s="1"/>
  <c r="S2710" i="1"/>
  <c r="T2710" i="1" s="1"/>
  <c r="S791" i="1"/>
  <c r="T791" i="1" s="1"/>
  <c r="S722" i="1"/>
  <c r="T722" i="1" s="1"/>
  <c r="S692" i="1"/>
  <c r="T692" i="1" s="1"/>
  <c r="S2668" i="1"/>
  <c r="T2668" i="1" s="1"/>
  <c r="S2616" i="1"/>
  <c r="T2616" i="1" s="1"/>
  <c r="S2612" i="1"/>
  <c r="T2612" i="1" s="1"/>
  <c r="S2574" i="1"/>
  <c r="T2574" i="1" s="1"/>
  <c r="S2550" i="1"/>
  <c r="T2550" i="1" s="1"/>
  <c r="S2535" i="1"/>
  <c r="T2535" i="1" s="1"/>
  <c r="S2525" i="1"/>
  <c r="T2525" i="1" s="1"/>
  <c r="S2521" i="1"/>
  <c r="T2521" i="1" s="1"/>
  <c r="S2465" i="1"/>
  <c r="T2465" i="1" s="1"/>
  <c r="S2462" i="1"/>
  <c r="T2462" i="1" s="1"/>
  <c r="S2443" i="1"/>
  <c r="T2443" i="1" s="1"/>
  <c r="S2435" i="1"/>
  <c r="T2435" i="1" s="1"/>
  <c r="S2245" i="1"/>
  <c r="T2245" i="1" s="1"/>
  <c r="S2230" i="1"/>
  <c r="T2230" i="1" s="1"/>
  <c r="S2170" i="1"/>
  <c r="T2170" i="1" s="1"/>
  <c r="S2166" i="1"/>
  <c r="T2166" i="1" s="1"/>
  <c r="S2136" i="1"/>
  <c r="T2136" i="1" s="1"/>
  <c r="S2129" i="1"/>
  <c r="T2129" i="1" s="1"/>
  <c r="S2114" i="1"/>
  <c r="T2114" i="1" s="1"/>
  <c r="S2113" i="1"/>
  <c r="T2113" i="1" s="1"/>
  <c r="S2101" i="1"/>
  <c r="T2101" i="1" s="1"/>
  <c r="S2089" i="1"/>
  <c r="T2089" i="1" s="1"/>
  <c r="S2074" i="1"/>
  <c r="T2074" i="1" s="1"/>
  <c r="S2048" i="1"/>
  <c r="T2048" i="1" s="1"/>
  <c r="S2017" i="1"/>
  <c r="T2017" i="1" s="1"/>
  <c r="S1919" i="1"/>
  <c r="T1919" i="1" s="1"/>
  <c r="S1917" i="1"/>
  <c r="T1917" i="1" s="1"/>
  <c r="S1883" i="1"/>
  <c r="T1883" i="1" s="1"/>
  <c r="S1827" i="1"/>
  <c r="T1827" i="1" s="1"/>
  <c r="S1820" i="1"/>
  <c r="T1820" i="1" s="1"/>
  <c r="S1725" i="1"/>
  <c r="T1725" i="1" s="1"/>
  <c r="S1724" i="1"/>
  <c r="T1724" i="1" s="1"/>
  <c r="S1700" i="1"/>
  <c r="T1700" i="1" s="1"/>
  <c r="S1684" i="1"/>
  <c r="T1684" i="1" s="1"/>
  <c r="S1589" i="1"/>
  <c r="T1589" i="1" s="1"/>
  <c r="S1574" i="1"/>
  <c r="T1574" i="1" s="1"/>
  <c r="S1519" i="1"/>
  <c r="T1519" i="1" s="1"/>
  <c r="S1504" i="1"/>
  <c r="T1504" i="1" s="1"/>
  <c r="S1207" i="1"/>
  <c r="T1207" i="1" s="1"/>
  <c r="S1196" i="1"/>
  <c r="T1196" i="1" s="1"/>
  <c r="S1183" i="1"/>
  <c r="T1183" i="1" s="1"/>
  <c r="S1091" i="1"/>
  <c r="T1091" i="1" s="1"/>
  <c r="S1047" i="1"/>
  <c r="T1047" i="1" s="1"/>
  <c r="S1035" i="1"/>
  <c r="T1035" i="1" s="1"/>
  <c r="S1032" i="1"/>
  <c r="T1032" i="1" s="1"/>
  <c r="S992" i="1"/>
  <c r="T992" i="1" s="1"/>
  <c r="S968" i="1"/>
  <c r="T968" i="1" s="1"/>
  <c r="S923" i="1"/>
  <c r="T923" i="1" s="1"/>
  <c r="S871" i="1"/>
  <c r="T871" i="1" s="1"/>
  <c r="S834" i="1"/>
  <c r="T834" i="1" s="1"/>
  <c r="S823" i="1"/>
  <c r="T823" i="1" s="1"/>
  <c r="S822" i="1"/>
  <c r="T822" i="1" s="1"/>
  <c r="S803" i="1"/>
  <c r="T803" i="1" s="1"/>
  <c r="S764" i="1"/>
  <c r="T764" i="1" s="1"/>
  <c r="S1424" i="1"/>
  <c r="T1424" i="1" s="1"/>
  <c r="S1412" i="1"/>
  <c r="T1412" i="1" s="1"/>
  <c r="S1344" i="1"/>
  <c r="T1344" i="1" s="1"/>
  <c r="S1304" i="1"/>
  <c r="T1304" i="1" s="1"/>
  <c r="S1300" i="1"/>
  <c r="T1300" i="1" s="1"/>
  <c r="S1193" i="1"/>
  <c r="T1193" i="1" s="1"/>
  <c r="S1187" i="1"/>
  <c r="T1187" i="1" s="1"/>
  <c r="S1106" i="1"/>
  <c r="T1106" i="1" s="1"/>
  <c r="S1090" i="1"/>
  <c r="T1090" i="1" s="1"/>
  <c r="S1044" i="1"/>
  <c r="T1044" i="1" s="1"/>
  <c r="S1001" i="1"/>
  <c r="T1001" i="1" s="1"/>
  <c r="S874" i="1"/>
  <c r="T874" i="1" s="1"/>
  <c r="S857" i="1"/>
  <c r="T857" i="1" s="1"/>
  <c r="S846" i="1"/>
  <c r="T846" i="1" s="1"/>
  <c r="S812" i="1"/>
  <c r="T812" i="1" s="1"/>
  <c r="S792" i="1"/>
  <c r="T792" i="1" s="1"/>
  <c r="S728" i="1"/>
  <c r="T728" i="1" s="1"/>
  <c r="S720" i="1"/>
  <c r="T720" i="1" s="1"/>
  <c r="S687" i="1"/>
  <c r="T687" i="1" s="1"/>
  <c r="S2425" i="1"/>
  <c r="T2425" i="1" s="1"/>
  <c r="S648" i="1"/>
  <c r="T648" i="1" s="1"/>
  <c r="S2233" i="1"/>
  <c r="T2233" i="1" s="1"/>
  <c r="S2010" i="1"/>
  <c r="T2010" i="1" s="1"/>
  <c r="S1957" i="1"/>
  <c r="T1957" i="1" s="1"/>
  <c r="S1782" i="1"/>
  <c r="T1782" i="1" s="1"/>
  <c r="S1757" i="1"/>
  <c r="T1757" i="1" s="1"/>
  <c r="S1175" i="1"/>
  <c r="T1175" i="1" s="1"/>
  <c r="S1162" i="1"/>
  <c r="T1162" i="1" s="1"/>
  <c r="S1149" i="1"/>
  <c r="T1149" i="1" s="1"/>
  <c r="S1142" i="1"/>
  <c r="T1142" i="1" s="1"/>
  <c r="S1063" i="1"/>
  <c r="T1063" i="1" s="1"/>
  <c r="S1051" i="1"/>
  <c r="T1051" i="1" s="1"/>
  <c r="S1018" i="1"/>
  <c r="T1018" i="1" s="1"/>
  <c r="S1006" i="1"/>
  <c r="T1006" i="1" s="1"/>
  <c r="S2491" i="1"/>
  <c r="T2491" i="1" s="1"/>
  <c r="S2485" i="1"/>
  <c r="T2485" i="1" s="1"/>
  <c r="S2451" i="1"/>
  <c r="T2451" i="1" s="1"/>
  <c r="S2260" i="1"/>
  <c r="T2260" i="1" s="1"/>
  <c r="S2241" i="1"/>
  <c r="T2241" i="1" s="1"/>
  <c r="S2238" i="1"/>
  <c r="T2238" i="1" s="1"/>
  <c r="S2021" i="1"/>
  <c r="T2021" i="1" s="1"/>
  <c r="S1145" i="1"/>
  <c r="T1145" i="1" s="1"/>
  <c r="S1095" i="1"/>
  <c r="T1095" i="1" s="1"/>
  <c r="S1087" i="1"/>
  <c r="T1087" i="1" s="1"/>
  <c r="S1058" i="1"/>
  <c r="T1058" i="1" s="1"/>
  <c r="S1004" i="1"/>
  <c r="T1004" i="1" s="1"/>
  <c r="S953" i="1"/>
  <c r="T953" i="1" s="1"/>
  <c r="S900" i="1"/>
  <c r="T900" i="1" s="1"/>
  <c r="S2516" i="1"/>
  <c r="T2516" i="1" s="1"/>
  <c r="S2478" i="1"/>
  <c r="T2478" i="1" s="1"/>
  <c r="S2138" i="1"/>
  <c r="T2138" i="1" s="1"/>
  <c r="S2059" i="1"/>
  <c r="T2059" i="1" s="1"/>
  <c r="S1928" i="1"/>
  <c r="T1928" i="1" s="1"/>
  <c r="S1882" i="1"/>
  <c r="T1882" i="1" s="1"/>
  <c r="S1867" i="1"/>
  <c r="T1867" i="1" s="1"/>
  <c r="S1862" i="1"/>
  <c r="T1862" i="1" s="1"/>
  <c r="S1853" i="1"/>
  <c r="T1853" i="1" s="1"/>
  <c r="S1176" i="1"/>
  <c r="T1176" i="1" s="1"/>
  <c r="S1174" i="1"/>
  <c r="T1174" i="1" s="1"/>
  <c r="S1171" i="1"/>
  <c r="T1171" i="1" s="1"/>
  <c r="S1129" i="1"/>
  <c r="T1129" i="1" s="1"/>
  <c r="S1121" i="1"/>
  <c r="T1121" i="1" s="1"/>
  <c r="S1108" i="1"/>
  <c r="T1108" i="1" s="1"/>
  <c r="S1078" i="1"/>
  <c r="T1078" i="1" s="1"/>
  <c r="S1036" i="1"/>
  <c r="T1036" i="1" s="1"/>
  <c r="S1023" i="1"/>
  <c r="T1023" i="1" s="1"/>
  <c r="S1014" i="1"/>
  <c r="T1014" i="1" s="1"/>
  <c r="S985" i="1"/>
  <c r="T985" i="1" s="1"/>
  <c r="S2493" i="1"/>
  <c r="T2493" i="1" s="1"/>
  <c r="S2439" i="1"/>
  <c r="T2439" i="1" s="1"/>
  <c r="S2426" i="1"/>
  <c r="T2426" i="1" s="1"/>
  <c r="S2414" i="1"/>
  <c r="T2414" i="1" s="1"/>
  <c r="S2313" i="1"/>
  <c r="T2313" i="1" s="1"/>
  <c r="S2280" i="1"/>
  <c r="T2280" i="1" s="1"/>
  <c r="S2218" i="1"/>
  <c r="T2218" i="1" s="1"/>
  <c r="S2191" i="1"/>
  <c r="T2191" i="1" s="1"/>
  <c r="S2075" i="1"/>
  <c r="T2075" i="1" s="1"/>
  <c r="S2058" i="1"/>
  <c r="T2058" i="1" s="1"/>
  <c r="S1966" i="1"/>
  <c r="T1966" i="1" s="1"/>
  <c r="S1954" i="1"/>
  <c r="T1954" i="1" s="1"/>
  <c r="S1905" i="1"/>
  <c r="T1905" i="1" s="1"/>
  <c r="S1871" i="1"/>
  <c r="T1871" i="1" s="1"/>
  <c r="S1851" i="1"/>
  <c r="T1851" i="1" s="1"/>
  <c r="S1822" i="1"/>
  <c r="T1822" i="1" s="1"/>
  <c r="S1758" i="1"/>
  <c r="T1758" i="1" s="1"/>
  <c r="S1719" i="1"/>
  <c r="T1719" i="1" s="1"/>
  <c r="S1709" i="1"/>
  <c r="T1709" i="1" s="1"/>
  <c r="S1205" i="1"/>
  <c r="T1205" i="1" s="1"/>
  <c r="S1059" i="1"/>
  <c r="T1059" i="1" s="1"/>
  <c r="S976" i="1"/>
  <c r="T976" i="1" s="1"/>
  <c r="S948" i="1"/>
  <c r="T948" i="1" s="1"/>
  <c r="S946" i="1"/>
  <c r="T946" i="1" s="1"/>
  <c r="S2457" i="1"/>
  <c r="T2457" i="1" s="1"/>
  <c r="S2148" i="1"/>
  <c r="T2148" i="1" s="1"/>
  <c r="S2137" i="1"/>
  <c r="T2137" i="1" s="1"/>
  <c r="S1952" i="1"/>
  <c r="T1952" i="1" s="1"/>
  <c r="S1916" i="1"/>
  <c r="T1916" i="1" s="1"/>
  <c r="S1852" i="1"/>
  <c r="T1852" i="1" s="1"/>
  <c r="S1200" i="1"/>
  <c r="T1200" i="1" s="1"/>
  <c r="S939" i="1"/>
  <c r="T939" i="1" s="1"/>
  <c r="S867" i="1"/>
  <c r="T867" i="1" s="1"/>
  <c r="S1697" i="1"/>
  <c r="T1697" i="1" s="1"/>
  <c r="S994" i="1"/>
  <c r="T994" i="1" s="1"/>
  <c r="S916" i="1"/>
  <c r="T916" i="1" s="1"/>
  <c r="S862" i="1"/>
  <c r="T862" i="1" s="1"/>
  <c r="S858" i="1"/>
  <c r="T858" i="1" s="1"/>
  <c r="S2648" i="1"/>
  <c r="T2648" i="1" s="1"/>
  <c r="S2551" i="1"/>
  <c r="T2551" i="1" s="1"/>
  <c r="S2246" i="1"/>
  <c r="T2246" i="1" s="1"/>
  <c r="S2117" i="1"/>
  <c r="T2117" i="1" s="1"/>
  <c r="S1931" i="1"/>
  <c r="T1931" i="1" s="1"/>
  <c r="S1881" i="1"/>
  <c r="T1881" i="1" s="1"/>
  <c r="S1743" i="1"/>
  <c r="T1743" i="1" s="1"/>
  <c r="S1710" i="1"/>
  <c r="T1710" i="1" s="1"/>
  <c r="S1289" i="1"/>
  <c r="T1289" i="1" s="1"/>
  <c r="S674" i="1"/>
  <c r="T674" i="1" s="1"/>
  <c r="S511" i="1"/>
  <c r="T511" i="1" s="1"/>
  <c r="S408" i="1"/>
  <c r="T408" i="1" s="1"/>
  <c r="S339" i="1"/>
  <c r="T339" i="1" s="1"/>
  <c r="S310" i="1"/>
  <c r="T310" i="1" s="1"/>
  <c r="S160" i="1"/>
  <c r="T160" i="1" s="1"/>
  <c r="S39" i="1"/>
  <c r="T39" i="1" s="1"/>
  <c r="S1936" i="1"/>
  <c r="T1936" i="1" s="1"/>
  <c r="S1806" i="1"/>
  <c r="T1806" i="1" s="1"/>
  <c r="S1726" i="1"/>
  <c r="T1726" i="1" s="1"/>
  <c r="S1701" i="1"/>
  <c r="T1701" i="1" s="1"/>
  <c r="S1606" i="1"/>
  <c r="T1606" i="1" s="1"/>
  <c r="S1569" i="1"/>
  <c r="T1569" i="1" s="1"/>
  <c r="S1556" i="1"/>
  <c r="T1556" i="1" s="1"/>
  <c r="S1407" i="1"/>
  <c r="T1407" i="1" s="1"/>
  <c r="S1401" i="1"/>
  <c r="T1401" i="1" s="1"/>
  <c r="S1336" i="1"/>
  <c r="T1336" i="1" s="1"/>
  <c r="S1313" i="1"/>
  <c r="T1313" i="1" s="1"/>
  <c r="S820" i="1"/>
  <c r="T820" i="1" s="1"/>
  <c r="S642" i="1"/>
  <c r="T642" i="1" s="1"/>
  <c r="S589" i="1"/>
  <c r="T589" i="1" s="1"/>
  <c r="S576" i="1"/>
  <c r="T576" i="1" s="1"/>
  <c r="S550" i="1"/>
  <c r="T550" i="1" s="1"/>
  <c r="S301" i="1"/>
  <c r="T301" i="1" s="1"/>
  <c r="S253" i="1"/>
  <c r="T253" i="1" s="1"/>
  <c r="S103" i="1"/>
  <c r="T103" i="1" s="1"/>
  <c r="S2682" i="1"/>
  <c r="T2682" i="1" s="1"/>
  <c r="S2293" i="1"/>
  <c r="T2293" i="1" s="1"/>
  <c r="S1813" i="1"/>
  <c r="T1813" i="1" s="1"/>
  <c r="S1784" i="1"/>
  <c r="T1784" i="1" s="1"/>
  <c r="S1564" i="1"/>
  <c r="T1564" i="1" s="1"/>
  <c r="S1538" i="1"/>
  <c r="T1538" i="1" s="1"/>
  <c r="S911" i="1"/>
  <c r="T911" i="1" s="1"/>
  <c r="S819" i="1"/>
  <c r="T819" i="1" s="1"/>
  <c r="S811" i="1"/>
  <c r="T811" i="1" s="1"/>
  <c r="S727" i="1"/>
  <c r="T727" i="1" s="1"/>
  <c r="S699" i="1"/>
  <c r="T699" i="1" s="1"/>
  <c r="S644" i="1"/>
  <c r="T644" i="1" s="1"/>
  <c r="S2605" i="1"/>
  <c r="T2605" i="1" s="1"/>
  <c r="S2165" i="1"/>
  <c r="T2165" i="1" s="1"/>
  <c r="S1753" i="1"/>
  <c r="T1753" i="1" s="1"/>
  <c r="S1674" i="1"/>
  <c r="T1674" i="1" s="1"/>
  <c r="S1593" i="1"/>
  <c r="T1593" i="1" s="1"/>
  <c r="S1458" i="1"/>
  <c r="T1458" i="1" s="1"/>
  <c r="S1403" i="1"/>
  <c r="T1403" i="1" s="1"/>
  <c r="S1387" i="1"/>
  <c r="T1387" i="1" s="1"/>
  <c r="S1355" i="1"/>
  <c r="T1355" i="1" s="1"/>
  <c r="S1333" i="1"/>
  <c r="T1333" i="1" s="1"/>
  <c r="S1194" i="1"/>
  <c r="T1194" i="1" s="1"/>
  <c r="S984" i="1"/>
  <c r="T984" i="1" s="1"/>
  <c r="S909" i="1"/>
  <c r="T909" i="1" s="1"/>
  <c r="S817" i="1"/>
  <c r="T817" i="1" s="1"/>
  <c r="S780" i="1"/>
  <c r="T780" i="1" s="1"/>
  <c r="S763" i="1"/>
  <c r="T763" i="1" s="1"/>
  <c r="S762" i="1"/>
  <c r="T762" i="1" s="1"/>
  <c r="S757" i="1"/>
  <c r="T757" i="1" s="1"/>
  <c r="S677" i="1"/>
  <c r="T677" i="1" s="1"/>
  <c r="S387" i="1"/>
  <c r="T387" i="1" s="1"/>
  <c r="S290" i="1"/>
  <c r="T290" i="1" s="1"/>
  <c r="S180" i="1"/>
  <c r="T180" i="1" s="1"/>
  <c r="S168" i="1"/>
  <c r="T168" i="1" s="1"/>
  <c r="S167" i="1"/>
  <c r="T167" i="1" s="1"/>
  <c r="S163" i="1"/>
  <c r="T163" i="1" s="1"/>
  <c r="S158" i="1"/>
  <c r="T158" i="1" s="1"/>
  <c r="S83" i="1"/>
  <c r="T83" i="1" s="1"/>
  <c r="S64" i="1"/>
  <c r="T64" i="1" s="1"/>
  <c r="S2071" i="1"/>
  <c r="T2071" i="1" s="1"/>
  <c r="S1838" i="1"/>
  <c r="T1838" i="1" s="1"/>
  <c r="S1682" i="1"/>
  <c r="T1682" i="1" s="1"/>
  <c r="S1600" i="1"/>
  <c r="T1600" i="1" s="1"/>
  <c r="S1551" i="1"/>
  <c r="T1551" i="1" s="1"/>
  <c r="S1546" i="1"/>
  <c r="T1546" i="1" s="1"/>
  <c r="S1521" i="1"/>
  <c r="T1521" i="1" s="1"/>
  <c r="S1481" i="1"/>
  <c r="T1481" i="1" s="1"/>
  <c r="S1478" i="1"/>
  <c r="T1478" i="1" s="1"/>
  <c r="S1393" i="1"/>
  <c r="T1393" i="1" s="1"/>
  <c r="S740" i="1"/>
  <c r="T740" i="1" s="1"/>
  <c r="S719" i="1"/>
  <c r="T719" i="1" s="1"/>
  <c r="S710" i="1"/>
  <c r="T710" i="1" s="1"/>
  <c r="S670" i="1"/>
  <c r="T670" i="1" s="1"/>
  <c r="S661" i="1"/>
  <c r="T661" i="1" s="1"/>
  <c r="S652" i="1"/>
  <c r="T652" i="1" s="1"/>
  <c r="S585" i="1"/>
  <c r="T585" i="1" s="1"/>
  <c r="S437" i="1"/>
  <c r="T437" i="1" s="1"/>
  <c r="S396" i="1"/>
  <c r="T396" i="1" s="1"/>
  <c r="S381" i="1"/>
  <c r="T381" i="1" s="1"/>
  <c r="S379" i="1"/>
  <c r="T379" i="1" s="1"/>
  <c r="S263" i="1"/>
  <c r="T263" i="1" s="1"/>
  <c r="S850" i="1"/>
  <c r="T850" i="1" s="1"/>
  <c r="S265" i="1"/>
  <c r="T265" i="1" s="1"/>
  <c r="S2162" i="1"/>
  <c r="T2162" i="1" s="1"/>
  <c r="S1630" i="1"/>
  <c r="T1630" i="1" s="1"/>
  <c r="S1527" i="1"/>
  <c r="T1527" i="1" s="1"/>
  <c r="S1523" i="1"/>
  <c r="T1523" i="1" s="1"/>
  <c r="S1515" i="1"/>
  <c r="T1515" i="1" s="1"/>
  <c r="S1427" i="1"/>
  <c r="T1427" i="1" s="1"/>
  <c r="S1405" i="1"/>
  <c r="T1405" i="1" s="1"/>
  <c r="S1278" i="1"/>
  <c r="T1278" i="1" s="1"/>
  <c r="S1256" i="1"/>
  <c r="T1256" i="1" s="1"/>
  <c r="S765" i="1"/>
  <c r="T765" i="1" s="1"/>
  <c r="S540" i="1"/>
  <c r="T540" i="1" s="1"/>
  <c r="S483" i="1"/>
  <c r="T483" i="1" s="1"/>
  <c r="S465" i="1"/>
  <c r="T465" i="1" s="1"/>
  <c r="S397" i="1"/>
  <c r="T397" i="1" s="1"/>
  <c r="S335" i="1"/>
  <c r="T335" i="1" s="1"/>
  <c r="S331" i="1"/>
  <c r="T331" i="1" s="1"/>
  <c r="S300" i="1"/>
  <c r="T300" i="1" s="1"/>
  <c r="S299" i="1"/>
  <c r="T299" i="1" s="1"/>
  <c r="S273" i="1"/>
  <c r="T273" i="1" s="1"/>
  <c r="S270" i="1"/>
  <c r="T270" i="1" s="1"/>
  <c r="S220" i="1"/>
  <c r="T220" i="1" s="1"/>
  <c r="S54" i="1"/>
  <c r="T54" i="1" s="1"/>
  <c r="S44" i="1"/>
  <c r="T44" i="1" s="1"/>
  <c r="S754" i="1"/>
  <c r="T754" i="1" s="1"/>
  <c r="S716" i="1"/>
  <c r="T716" i="1" s="1"/>
  <c r="S2656" i="1"/>
  <c r="T2656" i="1" s="1"/>
  <c r="S2644" i="1"/>
  <c r="T2644" i="1" s="1"/>
  <c r="S2676" i="1"/>
  <c r="T2676" i="1" s="1"/>
  <c r="S2583" i="1"/>
  <c r="T2583" i="1" s="1"/>
  <c r="S2522" i="1"/>
  <c r="T2522" i="1" s="1"/>
  <c r="S2387" i="1"/>
  <c r="T2387" i="1" s="1"/>
  <c r="S1497" i="1"/>
  <c r="T1497" i="1" s="1"/>
  <c r="S2470" i="1"/>
  <c r="T2470" i="1" s="1"/>
  <c r="S2152" i="1"/>
  <c r="T2152" i="1" s="1"/>
  <c r="S1771" i="1"/>
  <c r="T1771" i="1" s="1"/>
  <c r="S1283" i="1"/>
  <c r="T1283" i="1" s="1"/>
  <c r="S1204" i="1"/>
  <c r="T1204" i="1" s="1"/>
  <c r="S2564" i="1"/>
  <c r="T2564" i="1" s="1"/>
  <c r="S1833" i="1"/>
  <c r="T1833" i="1" s="1"/>
  <c r="S2626" i="1"/>
  <c r="T2626" i="1" s="1"/>
  <c r="S2320" i="1"/>
  <c r="T2320" i="1" s="1"/>
  <c r="S1290" i="1"/>
  <c r="T1290" i="1" s="1"/>
  <c r="S347" i="1"/>
  <c r="T347" i="1" s="1"/>
  <c r="S2588" i="1"/>
  <c r="T2588" i="1" s="1"/>
  <c r="S2474" i="1"/>
  <c r="T2474" i="1" s="1"/>
  <c r="S2452" i="1"/>
  <c r="T2452" i="1" s="1"/>
  <c r="S2428" i="1"/>
  <c r="T2428" i="1" s="1"/>
  <c r="S2427" i="1"/>
  <c r="T2427" i="1" s="1"/>
  <c r="S2411" i="1"/>
  <c r="T2411" i="1" s="1"/>
  <c r="S2394" i="1"/>
  <c r="T2394" i="1" s="1"/>
  <c r="S2355" i="1"/>
  <c r="T2355" i="1" s="1"/>
  <c r="S2351" i="1"/>
  <c r="T2351" i="1" s="1"/>
  <c r="S2330" i="1"/>
  <c r="T2330" i="1" s="1"/>
  <c r="S2312" i="1"/>
  <c r="T2312" i="1" s="1"/>
  <c r="S2294" i="1"/>
  <c r="T2294" i="1" s="1"/>
  <c r="S2231" i="1"/>
  <c r="T2231" i="1" s="1"/>
  <c r="S2227" i="1"/>
  <c r="T2227" i="1" s="1"/>
  <c r="S2217" i="1"/>
  <c r="T2217" i="1" s="1"/>
  <c r="S2202" i="1"/>
  <c r="T2202" i="1" s="1"/>
  <c r="S2174" i="1"/>
  <c r="T2174" i="1" s="1"/>
  <c r="S2160" i="1"/>
  <c r="T2160" i="1" s="1"/>
  <c r="S2142" i="1"/>
  <c r="T2142" i="1" s="1"/>
  <c r="S2118" i="1"/>
  <c r="T2118" i="1" s="1"/>
  <c r="S2088" i="1"/>
  <c r="T2088" i="1" s="1"/>
  <c r="S2073" i="1"/>
  <c r="T2073" i="1" s="1"/>
  <c r="S2056" i="1"/>
  <c r="T2056" i="1" s="1"/>
  <c r="S1890" i="1"/>
  <c r="T1890" i="1" s="1"/>
  <c r="S1812" i="1"/>
  <c r="T1812" i="1" s="1"/>
  <c r="S1802" i="1"/>
  <c r="T1802" i="1" s="1"/>
  <c r="S1787" i="1"/>
  <c r="T1787" i="1" s="1"/>
  <c r="S1747" i="1"/>
  <c r="T1747" i="1" s="1"/>
  <c r="S1744" i="1"/>
  <c r="T1744" i="1" s="1"/>
  <c r="S1621" i="1"/>
  <c r="T1621" i="1" s="1"/>
  <c r="S1517" i="1"/>
  <c r="T1517" i="1" s="1"/>
  <c r="S1530" i="1"/>
  <c r="T1530" i="1" s="1"/>
  <c r="S1738" i="1"/>
  <c r="T1738" i="1" s="1"/>
  <c r="S1531" i="1"/>
  <c r="T1531" i="1" s="1"/>
  <c r="S681" i="1"/>
  <c r="T681" i="1" s="1"/>
  <c r="S614" i="1"/>
  <c r="T614" i="1" s="1"/>
  <c r="S366" i="1"/>
  <c r="T366" i="1" s="1"/>
  <c r="S37" i="1"/>
  <c r="T37" i="1" s="1"/>
  <c r="S1282" i="1"/>
  <c r="T1282" i="1" s="1"/>
  <c r="S683" i="1"/>
  <c r="T683" i="1" s="1"/>
  <c r="S297" i="1"/>
  <c r="T297" i="1" s="1"/>
  <c r="S227" i="1"/>
  <c r="T227"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<sst xmlns="http://schemas.openxmlformats.org/spreadsheetml/2006/main" count="16330" uniqueCount="99">
  <si>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</si>
  <si>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</si>
  <si>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</si>
  <si>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</si>
  <si>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</si>
  <si>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</si>
  <si>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</si>
  <si>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</si>
  <si>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</si>
  <si>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</si>
  <si>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</si>
  <si>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</si>
  <si>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</si>
  <si>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</si>
  <si>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</si>
  <si>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</si>
  <si>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</si>
  <si>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</si>
  <si>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</si>
  <si>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</si>
  <si>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</si>
  <si>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</si>
  <si>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</si>
  <si>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</si>
  <si>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</si>
  <si>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</si>
  <si>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</si>
  <si>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</si>
  <si>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</si>
  <si>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</si>
  <si>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</si>
  <si>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</si>
  <si>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</si>
  <si>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</si>
  <si>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</si>
  <si>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</si>
  <si>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</si>
  <si>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</si>
  <si>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</si>
  <si>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</si>
  <si>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</si>
  <si>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</si>
  <si>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</si>
  <si>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</si>
  <si>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</si>
  <si>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</si>
  <si>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</si>
  <si>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</si>
  <si>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</si>
  <si>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</si>
  <si>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</si>
  <si>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</si>
  <si>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</si>
  <si>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</si>
  <si>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</si>
  <si>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</si>
  <si>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</si>
  <si>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</si>
  <si>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</si>
  <si>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</si>
  <si>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</si>
  <si>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</si>
  <si>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</si>
  <si>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</si>
  <si>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</si>
  <si>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</si>
  <si>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</si>
  <si>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</si>
  <si>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</si>
  <si>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</si>
  <si>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</si>
  <si>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</si>
  <si>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</si>
  <si>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</si>
  <si>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Number</t>
  </si>
  <si>
    <t>Month2</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</si>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</sst>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59999389629810485"/>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right"/>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2">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1"/>
      <tableStyleElement type="headerRow" dxfId="40"/>
    </tableStyle>
    <tableStyle name="TimeSlicerStyleDark1 2" pivot="0" table="0" count="9" xr9:uid="{C96DA1F2-88E9-40CC-8E55-CFEE23594AD8}">
      <tableStyleElement type="wholeTable" dxfId="39"/>
      <tableStyleElement type="headerRow" dxfId="3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Dashboard.xlsx]Pivot_Tables!Monthly_Profit&amp;Revenue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33655202218954E-2"/>
          <c:y val="0.22972558117735278"/>
          <c:w val="0.94373268959556211"/>
          <c:h val="0.6354658792650919"/>
        </c:manualLayout>
      </c:layout>
      <c:lineChart>
        <c:grouping val="standard"/>
        <c:varyColors val="0"/>
        <c:ser>
          <c:idx val="0"/>
          <c:order val="0"/>
          <c:tx>
            <c:strRef>
              <c:f>Pivot_Tables!$B$9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088D-4353-B6FB-8E0C2AD1F378}"/>
            </c:ext>
          </c:extLst>
        </c:ser>
        <c:ser>
          <c:idx val="1"/>
          <c:order val="1"/>
          <c:tx>
            <c:strRef>
              <c:f>Pivot_Tables!$C$9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088D-4353-B6FB-8E0C2AD1F378}"/>
            </c:ext>
          </c:extLst>
        </c:ser>
        <c:dLbls>
          <c:showLegendKey val="0"/>
          <c:showVal val="0"/>
          <c:showCatName val="0"/>
          <c:showSerName val="0"/>
          <c:showPercent val="0"/>
          <c:showBubbleSize val="0"/>
        </c:dLbls>
        <c:marker val="1"/>
        <c:smooth val="0"/>
        <c:axId val="1659888624"/>
        <c:axId val="191985168"/>
      </c:lineChart>
      <c:catAx>
        <c:axId val="16598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85168"/>
        <c:crosses val="autoZero"/>
        <c:auto val="1"/>
        <c:lblAlgn val="ctr"/>
        <c:lblOffset val="100"/>
        <c:noMultiLvlLbl val="0"/>
      </c:catAx>
      <c:valAx>
        <c:axId val="191985168"/>
        <c:scaling>
          <c:orientation val="minMax"/>
        </c:scaling>
        <c:delete val="1"/>
        <c:axPos val="l"/>
        <c:numFmt formatCode="\$#,##0,&quot;K&quot;" sourceLinked="1"/>
        <c:majorTickMark val="none"/>
        <c:minorTickMark val="none"/>
        <c:tickLblPos val="nextTo"/>
        <c:crossAx val="165988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Dashboard.xlsx]Pivot_Tables!Top_5_Country</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Pivot_Tables!$F$9</c:f>
              <c:strCache>
                <c:ptCount val="1"/>
                <c:pt idx="0">
                  <c:v>Total</c:v>
                </c:pt>
              </c:strCache>
            </c:strRef>
          </c:tx>
          <c:spPr>
            <a:solidFill>
              <a:schemeClr val="accent1"/>
            </a:solidFill>
            <a:ln>
              <a:noFill/>
            </a:ln>
            <a:effectLst/>
          </c:spPr>
          <c:invertIfNegative val="0"/>
          <c:dLbls>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Pivot_Tables!$E$10:$E$15</c:f>
              <c:strCache>
                <c:ptCount val="5"/>
                <c:pt idx="0">
                  <c:v>France</c:v>
                </c:pt>
                <c:pt idx="1">
                  <c:v>Germany</c:v>
                </c:pt>
                <c:pt idx="2">
                  <c:v>Italy</c:v>
                </c:pt>
                <c:pt idx="3">
                  <c:v>Spain</c:v>
                </c:pt>
                <c:pt idx="4">
                  <c:v>United Kingdom</c:v>
                </c:pt>
              </c:strCache>
            </c:strRef>
          </c:cat>
          <c:val>
            <c:numRef>
              <c:f>Pivot_Tables!$F$10:$F$15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354A-439D-BCA7-84EDC3C49471}"/>
            </c:ext>
          </c:extLst>
        </c:ser>
        <c:dLbls>
          <c:showLegendKey val="0"/>
          <c:showVal val="0"/>
          <c:showCatName val="0"/>
          <c:showSerName val="0"/>
          <c:showPercent val="0"/>
          <c:showBubbleSize val="0"/>
        </c:dLbls>
        <c:gapWidth val="110"/>
        <c:axId val="64232368"/>
        <c:axId val="191941488"/>
      </c:barChart>
      <c:catAx>
        <c:axId val="6423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941488"/>
        <c:crosses val="autoZero"/>
        <c:auto val="1"/>
        <c:lblAlgn val="ctr"/>
        <c:lblOffset val="100"/>
        <c:noMultiLvlLbl val="0"/>
      </c:catAx>
      <c:valAx>
        <c:axId val="191941488"/>
        <c:scaling>
          <c:orientation val="minMax"/>
        </c:scaling>
        <c:delete val="1"/>
        <c:axPos val="b"/>
        <c:numFmt formatCode="\$#,##0,&quot;K&quot;" sourceLinked="1"/>
        <c:majorTickMark val="none"/>
        <c:minorTickMark val="none"/>
        <c:tickLblPos val="nextTo"/>
        <c:crossAx val="6423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Dashboard.xlsx]Pivot_Tables!Sales_Channel</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BC-404E-A88A-8D77DD67B9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BC-404E-A88A-8D77DD67B9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BC-404E-A88A-8D77DD67B9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BC-404E-A88A-8D77DD67B9D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Pivot_Tables!$H$10:$H$14</c:f>
              <c:strCache>
                <c:ptCount val="4"/>
                <c:pt idx="0">
                  <c:v>Corporate</c:v>
                </c:pt>
                <c:pt idx="1">
                  <c:v>Marketplace</c:v>
                </c:pt>
                <c:pt idx="2">
                  <c:v>Online Store</c:v>
                </c:pt>
                <c:pt idx="3">
                  <c:v>Retail Partners</c:v>
                </c:pt>
              </c:strCache>
            </c:strRef>
          </c:cat>
          <c:val>
            <c:numRef>
              <c:f>Pivot_Tables!$I$10:$I$14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B5BC-404E-A88A-8D77DD67B9D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Dashboard.xlsx]Pivot_Tables!Region_Wise</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DE-4008-A854-37CB383BFF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DE-4008-A854-37CB383BFF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DE-4008-A854-37CB383BFF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DE-4008-A854-37CB383BFFE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Pivot_Tables!$K$10:$K$14</c:f>
              <c:strCache>
                <c:ptCount val="4"/>
                <c:pt idx="0">
                  <c:v>Central Europe</c:v>
                </c:pt>
                <c:pt idx="1">
                  <c:v>Northern Europe</c:v>
                </c:pt>
                <c:pt idx="2">
                  <c:v>Southern Europe</c:v>
                </c:pt>
                <c:pt idx="3">
                  <c:v>Western Europe</c:v>
                </c:pt>
              </c:strCache>
            </c:strRef>
          </c:cat>
          <c:val>
            <c:numRef>
              <c:f>Pivot_Tables!$L$10:$L$14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64DE-4008-A854-37CB383BFFE9}"/>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t"/>
      <c:layout>
        <c:manualLayout>
          <c:xMode val="edge"/>
          <c:yMode val="edge"/>
          <c:x val="2.9669721318964823E-2"/>
          <c:y val="3.0769230769230771E-2"/>
          <c:w val="0.93042164951224104"/>
          <c:h val="0.16538582677165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ECD7-4E8C-A271-CA4813D3540E}">
          <cx:tx>
            <cx:txData>
              <cx:f>_xlchart.v5.3</cx:f>
              <cx:v>Total Revenue</cx:v>
            </cx:txData>
          </cx:tx>
          <cx:dataId val="0"/>
          <cx:layoutPr>
            <cx:geography cultureLanguage="en-US" cultureRegion="IN" attribution="Powered by Bing">
              <cx:geoCache provider="{E9337A44-BEBE-4D9F-B70C-5C5E7DAFC167}">
                <cx:binary>zFtpj9w2tv0rgT8/dcRNJAeTAR4l1db7bvuLUO5ua6c2UhL1699td9uxa5yJH8ZAUglgtFSsog4v
zz33XNY/H+Z/PFRP+/6Xua708I+H+bc3mTHtP379dXjInur9cFTnD30zNB/N0UNT/9p8/Jg/PP36
2O+nXKe/Yh/RXx+yfW+e5jf/+id8WvrUnDQPe5M3+tI+9e7qabCVGf7Dve/e+uWhsdo8D0/hk357
8792MH2+f/PLkza5cTeuffrtzTfvefPLr4ef9G/f+ksFEzP2EcZSfsQE97lP+Ztfqkanr9cRPULU
l0IQ5n96oc/febavYdwPTOTTNPaPj/3TMPzy+u9XA7+Z9VfX86EJXx46bJ5n+L83nx7p129B/dc/
Dy7AQx5c+Qr3Q0T+7NYh7Nv+qdrrx88Q/PewM3wkAoZkgMkLvPgb9D1+JLmkTPLg5bZ/AP8PTOj7
8H8ZeAD/l+uH8G/jvx7+6EnX+778ifCzI4mDQCCGvwe/OJISiUBK8vkrX4L+B+bxfdS/DDxA/cv1
Q9Sj478edfVUpbmtP0PwE4LePwooooIQX356iW+Cnh4FEPCYYvr9mP+B+Xwf/S8DD9D/cv0QffU3
iPn1U1/vtfuJ6KMjXyIpgFJe0D8gfP+ICB/+E/jltvz81S+x/wPz+T76XwYeoP/l+iH60d8A/XB5
esh+ap6VR5wS6VOEXqIbqOXrdMuOCBHID9Ar4R/w/Q/M5/vofxl4gP6X64foh+//eua5aH56tsWI
SUL5q5j5NtsieYQIpfhzLj5Mtn8+ne9j/3ncAfSfLx8if3Hy1yO/yvXPhT4gR5gGnAdMfC/T4udE
DLTE/kDn/MB8vo/9l4EH4H+5foj+avs3QL/f64enz7z73ydcGhwFmApf4m+5Hh9RJggPBH+l+gOu
X/3pPP4A9Ndxh5i/Xv43yK/+esi3Zl/9xCRLyRHDjDFfvIoY4PGvaR4fAQ/BS7DPq/ySXf90Gt8H
/HXYAd6vVw/h3v4NCqmzJ5M99c8UM3wG4L8PcyimMGUB5fRVunyrKxlsgkDS34XNQbT/4Jy+vwLf
DD5Yh2/uHa7G2d+A7c+aftr/xOhn8kgiAvIedOSn10H0+0ecCBlIWJ8X/+Il+P98Gn+A/ev0D2F/
vfxviJ//9XRz0fTGpvvqMwD/ffATeRQIjCRn33L8s4UAN4DiySvJw/2vUf+RqXwf999HHiD/+41D
7C/+Btxz3e5z/RmD/x54CgWT9J8l+yu+37KOB5mAURJQqLleXgdR/6fT+T74r8MOkH+9egh7fP3X
h/z19PT49BNxB5IJOAWjgH2X7cG4BFNHgKn5KdEC9J+X/IVs/nw6f4D762McAv96+RD5679BEXs9
5WZ5ybafMfgJYR8cCR/hT6H/ieO/LWTFEVRRMqBg5by8DljnB+f0R2vw1QP920J8de9wNcLNX78P
bnVunh5/OYZ+wWPzM101ciQpEQSW5OV1wEMYeMgHdeS/1r4+FL9f54Efn9f3F+Vw/MG6HN4+XJq1
+hlL88fW/5fmR7Q3+/hT1+Qr9/8/3/30wNDJORj6Ct9399ILstvH396AhUwDAezzpR/z/DHfQH8M
DaWx+bwc3wx62g/mtzcYHXEBNjT0YXzCkS/pm1+mp093/CPoOWG4jCRGRASwzzSIiwxaOlBy82cV
FghBofAOYMGHxn66hY4E4wGRBGFOwYtFX7pV4Eq4tNFfAHn9+xdt64sm12b47Q1CHMqW9uWNz7Pl
GD13KSCyAsrAT5cMHrd92F9BjD+//3+qIinqJSh1iP2uv2JFu+w8O6Tbri8SlSxDGTVVlGk7qNQ1
/mrEQ3XHWfuYNtX70ZEdtmZf+FrGzNVL3LrWKN6MRDUs8NS8cHI5j3OnrJRjVOFhn+bztHK8Vw1y
LhKzTJXXTedpYZYV0cndxMcoDXyt9FBfeojkm0w4L5w6HLo2laGfonNs54vad3k4js2kiIdORZ/j
637aNQLt5qJPd72X3c6wnXHRdsrLJ3umsVuUp8ckSuzAVYBYCTd6q4Is+YDktMmC7kzP7GTm5VvM
0Y6OdXqc0o5EprZb1NZpPMryJMHMhjZor7CP67UuKhtxO1ebaanOlqHD28SrjjlvToTLjzn16Wme
s0vr6LVeEqF8FzShk02z6srivPBcFY/EJjG0Li9qj3g7KubQ9m5TjB5bU0T0WhZ1LMphzRuOQtwN
o2pTomYc3JnBV0svw54MVhW8DQs5T2om5DpN57OuHUNJmytfuriz7Sbv5rhf+m0+z6FuyVb46cno
k1jk9mRq63DuhErqIQ3rog4hEm6qMoF3dvxWDrUO84TcOS6bEHl+pXCA1rLub/GMV8wl3sYsWJ86
Squ48L3YG/o8TghMZkofyn4OM76sW2d4VOoMb7OuFVExLFudJdd1j5Su2aJouZAwzcpID8QqRvu4
yIqY17wOna2iSpRbz6YbrLtNx4LTvBKrvCzWmndNlNIyj9JyOG679HhqExJ6BZHK6+tMwWq8Rajl
YamNUd7YhT0KVnjgT7lIBkXbJF7G0qqmI7WyOV8nhX0YKTopZJkqNLhClZiHbV2uaSfgfaha+9iU
ii/ZpujGIvSJ21e+ey+ndO1EN6yc1SdLVd95Q3lRB/a8Q0FUDuNNUlOV0CoqZx0jbBaFjYmHAq3z
tlhUXrRzNFHxoavq9SxKugo09kIfaR0WU56rwja7ifubBJmrecRbnwQnpJm3gVdOanTIU6X1iWop
KVYQP3eJ5mf+UnWRsMEVEhoeZGpOvLxLY913m3ImbZj4OnZLmYY51i5kVka1YeFS4DpuaXrd6nKV
tk3MXXI/uSUFKMyHLneqXbIHir07p3W3IymN3EgfFs73/WCOU5w9cH/IQm9mN7jn1YMN8mvWJ9uZ
oxPC3Ampc1W6boNTy0Pnumhi+boI0Hmv2zUv50vpMaOEkydNNd9mXXGZdjjOG3Ld4fSyRR5wGESL
7BXuXBnKQN/ggiCVlGglKrcO/KUIaSXvSdNFNiNndEj2SwfhvZDushdN1Cbm1LTtZikaqvxChszz
N6gYR6Ul2yRt88hNtS3EI67SQPlDcz0hbzckpa9MStOo7+24EhpIorQmZCYwm2rqdRjU9EHwftxy
yutVO98RPz1O0iYa6hoA7iGmsMY38EcZlpbHbrDhtOB3EKJJWJX4rOa0jouuYwoB4XSet0OBXSUE
V+ddgfQ26NkqaOxNtwy3eKrPR5S2YT8P67JBXWh8U0cJ8tl6kiRVS5vdCm+KgjwPu1Le5wWJBG5O
Ry5QJMZ8Ux9PZSSDO6lvM3Fbi3kJHWlWLcpc5E3kcswNkP8ynvrJqOoZ35V9vzYyiQbhHhrXh4am
g5Kuo6t8kMVmMDOOURWEJvUUm/Mzv5h7CHptQ5IHxyTgp3WjVWNzFhLYuqqYlggLfMu4vuAMNptd
CtgluM2US0yg8EC2zNp3OWdXtFpCjesNIsEFpvbessFGCWF9mKS9VHUPtFbTs8yRImyX8XFoSLsm
aU0UaYpLO4/v6yYN1tMgn9dP3PaTvpTt1MM3NSwMWL2fspwoWveXTeev6sVrFWZAudyN95OFvwaa
NsrXTb4xnvwwMV0pO5Pd5OsLoIJZAdb3QYmW63HO7gaqPwRpcCJ19+Aovkjr6i3Q+bZP/G01ykVV
tlQFsnd+bzfYDn6Y2H7LGw27OQe4C4dXVeusgtwxKRZoX3VkbELfzbugyz94gZdBAhuRWvgUtZU5
dVg8VOOso3GyWSx7cqeDmkdZUJk4KdrzeaKQmao+RKn8OEEPfeVwbYHlkVWzztO44MF40nTp+3ny
34qi2i20XvdNLhUkt1Klkj8s83jc2PY8Jz5Vi/baVTvOrZLADIqn+l6jolsFaX6RE3dX+97TiDKs
5GS21KEr44Jc9QHfJJJfTrw8pY25qKtu3yyQVBfElRDjGUUsNCS3kRnmYyGmXImSb5oJBc/pfIjr
WW4MD+LMtiacctSqguBHXuALWM5bIK7+pCzbTUm8LBwT0YZta6/41I6wQP4C2x0owwVT2Nj5aU7R
tUmKJjTeeGxkewapo1RVawSEhR/3RRHWZghUh5tV7rnLqi9mNQ2iW9GmvECC7upWXOZNySB0LVJy
rCq10C4P8yn9MMyiUqP0zgktHwYsdplMUuX0UpyCoimBbBCsoeT3E2VFaJahVt3k4ibrc9XmzVXe
1m8R6Qwk92ozjroIPVm28RL0sUDjWf0su4w9wVV1WzXDR0+STbN0lco0+Vg3c+z14ngU2bKt2xr2
1uSvKR3HiKSoURZbdJq37wIvhalnYR50kSvHrWH+WWnkOjNTF0mzzIqjBehhWE21W1WO8zCTZstS
UoaoXN7ngfjgUG1CnlqhLPPPHS/Wsl3eNQmsU4AK+OhmVu1UwJKU+wHT7Ji4+TgrIEdgOV4R3C7K
FPWatAJD3A8Qzpqc5ENNQ+q1RElr23Bu6nGtuywPZc32hCxVZPLptNKLH48BG1VJhnUtgiGk45Sq
bilumai3rtMP3RigsJf5aZfOKET1ZMLe5JuA6GmFTEajgpU3Xu6fYJYUayAyGycjFSqd8y5OmyYP
M78fozatilVPZaVENQDZMnrS1bVVbgDWKNDOjX0SZkl6P82dXS2uI2vCDI46PBaqNn66ylgFvJhO
WDVZF5aUEnhuEQ66OdMc71GrW9VDLlgNzpwBzx2PZDwBJndAifkpF3rPK1iu3KO+msTghbkDvWWK
yPppojxjvFVd5lqVxczibqjOA0doXDFxa7C7Cmz+blrcKa7zk2Eo9txyo3puYDasHGOcdaViZiCR
k3kXBl0LUiCpXOhrXsQo5U8tsUEMvJhHRenOJ8i4tCs2lnanXZv4ahincw+TIpo6cmlmIGak/bOp
n5WhxByL2fDYet51Pc1rN5vjGpNd2rhGJZY8tpyiYz5P10srbgcq4t4TH6eFyjCYGQurdmWaZJUF
bRktrG5WSBLYWh6PqxpSOBENCSddzuHY8Coa/AZIx03vnElDS3miMjmduN5PFJBpr0w7Rnngkm1R
JVeTGysQycUAlFnsy9meIDQYRZCYogVPZ8+GVjgUBQ1JNiyrOtWb0qeQvzt7CdGXqTnBj6ZrbpNE
bwtno6ImcTsSE1K33AghElVU3Y0e0jYuHTkesHvrcQHFDykL1c/uBif9yVyQmzoJzkW5XA3aHkMM
17Cs0w0SuAsLxD4Mcjw1fjGFqTfvSFFtHJuOaUa2aUCxGk0Biouz2BUgqGhjL8aKZ6qvvSfcdKe1
BjG8tJVTYyHPU2ZqZarxeNJNGeIFAtINVeTbhUVexUxYlsmGefICt3JrhvRjQjK7ZpzEFWSVwkNa
JUPDdl093ZciLdZVWr+3XhmzXm49qsWJL0y9rk1pd2UWnFFZVDGgp4CLVmlZnLYd24DsikmbvW34
DKzjt3brV7XZUMHHVeD5dtO1MkiVn7FtxoCuZZPbjbMG1DjQ6s5lxo9NUk070uvdwubbpKPHjgxU
dbncjxaE61AZELhyiDhnu9Z6tdLV4K1y61UgU3ynWF6NykgI1cHI3Uz8cgXNwTzyJ/d2qFoMpTG7
yKhV1g1FDL1aqELL4Z6Y+gQ3+Z3o9HGeCBInDeFxG5R70sJupA0XIZ/S1dzLCUb1IANHpnqi+1Xh
BW3kFbVyXV9djEs+hHmW6BBNXX7ZZ8UHhLPlmFq2qxlJw7EDSpyJt6ZN2q/9wiZhEkA5ylP/jGT1
RZaxvWE9UTkvzoxHK9X1zcpjnWqev3Fil5x3qlzEGQUVqwoDH0IhLLwu9kXzFk5e5FD4pa2qM1Ko
gkkN6tm9D0YS1nV+C9v1AdoU51n+XF/0NQZV3j/KNm9Db8muA/3gSHUfkL5e9aReUdDWUMF2i3Jz
OcXGq+pVWS7ofYYaHYqszeIAYQeB6JHQlW11giXao6wFDYdgVJ0HPvgu2bVZ0gw4OlvUUokoKCs/
CpwHBYSMO1SgsKZ51AYnTnhvi+yyBiFoKnTMNGJqyPXNYuoQypBcBT1XJOUK4TQc8vFRNPHiijAZ
QYKQbULNRTuWwM2tQklKN9lYXgXkXOqiCzvwbxTmfVS7Ydu2bkebbhf4c6M8wVZ5MizRkAXH0vcm
+Pj+rU4zcE0wA1K0gYsDD+eQ0eml8d/OU5dscUtXGorcpSbbQFujqOju55HlYdItdx0PQMW40wTY
O5ncWTOQfpVwco5rFjaSr6Wut3MzXeoyYSE2+dnSNMf54J/6jJwakGBZoG+Hpr+pW3Yty+YOTWgz
ZJlRDA0bu9A4y9wN2AhUtXK44G2OQJlgUEF4quIKv0sag5Qdlh6KXfu2KM7qobvta+ZHaTaUGxy4
x36hu26A0pSCAkum5zI+q1XZWqt8lqEwWQIcsnYOq37KoTDWu1EWk1oGqVUK+1iRJN8ZPCkveSD4
fgJCHJfuMh9dth7T6u1xHcjTpq1PxxHt/LmC4npMzrN+rLZMJDsN39PXjoQsyJ4G3p20vggDv157
LVTTPutOuK1Dyj0FMvPtUu87e8HaPbQjwtmUOuLeuDItaBK/8EM75JBIUbKtzdnQW65Y0lzN1i5K
53UdsTm7doR7x/5kTWSYK1fdOILW5/6Z4/SmKcUtGbBWNbxBub5Hm3J5lpRxRZpHtuBUcb2c9TkP
F2ynte3bDXSjztpBhigZN0E/3ORZ06+027OC7XnH+bacPxbVvC3ASai1f961djljC1e28R4RzOie
+oWC/u1b3S3NxprysUngKcToxjPnWKooDUIcZFPEOyaUyQscV9LPYMUTtOJlHaUuA7euEMoLAhpO
jfXWCHw+MmuYewMbReocf+yzKQXIQOhQbJI1pk1xOjLh7djAi+PAEBTPCGyACZdlRBNvCQfLvulm
fWNYPjSt6/M0ez1h/+XPf51+Prb/6XT479efz+j//td5+6SvTf/0ZE737eE7n73lL2/9/Zj5s5v7
5cz5gUP8ctr/D+zj/3jzx7xl9Hxa/4995ROoOuoPje3Tr73lT4NefOUAemSCwpkrzLjghBHwdV98
ZQYtesrocycBE+4HPtx59ZWZfwTFiKRcBhx6b1jCHD77yvII4gI+6/nUOvjRQvx/fGXCgm9tZXC2
YQ6MBAQSgw/HIv1vbWXXsiwlNqVQvIPlRuzsYgOiScmm6h+6tpXh3E71JitqdOlk0oas8wg4h0Ud
ZaguwrFc6nhIoATKe4HX0MIVdxJXH9iwmPWCpikizyaoTM0+r4N9y5O7pqfvlrkOs47wlWD5R4KD
G99BKR1klVaQYIzCPRheRp+YjMkdd+kV98QjpbmFsr7ttvPScdVmGY8CMcMuwpV3rKXrVQcecTfL
6Z1BvQvnJcuv5yl3YZsWVi2pz08NSogKAqcjnfq1GmtsoZcBwmpuhxaqPRCNIkV+lDU1PfcTH7gz
mOYT2U8DWJ5DEQ1Grzlxt0In79N6NLsSl5dZQipQPzDLULKxWxfAQTvrgWle5jwIa4vec4kvcVbM
6xE8Bp7N1U6aCkqNoYH9mRyL7Nl8SYlY6ab+wPKJrHMjh1D3abcqsEygkA2Wlb+AVIXF6VTXjkO4
NKkNG+B9eCSxn0wA2hJ6lVERZGY3z2CMD0a8b4ceKIL3+EMDHg+YTj1nG4rrHsq6ZVDVswBPJ36r
fRBY2qvdaeWMF7bYL0Ko1qF09HpwXiooTYV3MuUDWlVd351NjUOREQVYks5NkcT6KqMzZPUFVFwL
fobCOT6t2FDARME87vMMivN5ANe6BZnlMFdJ58DM7oxVuexuSeGAxlIHZYxld4FtbiCniFCweYmq
bLxrW2NWJXKnbBpQOLWzPcNJ3qneOBEC0q2qMoeg5HKbPEmBYkEtqQyN92ZqRERxdz2gLgH5DOKc
QlZvtG5ivweHM2/dCurYFXueQSGqfdImyiTohHWGgvNTgynXZWfLmEDBkuAPvkuD2HYFoNeCB0f9
dzYgC3iunkJ1VkfABMeVKReVps48Wwcf+hHYH0qQcy/Vtwv4OWUTZArPnlEDu686L1mZJJhXjoku
NtC/CZt27sMeLMi4Jra/mVp/I0jGVZ/Qx3RiVQj2030wUBoWje9ts2GeVSU+lUb2XU/Smzabk2vm
deMmTwsCmj5bCyKDCByuHR4EmHNCQ3pvg23TcTzDzHO0yhuQ4bKivRraedj6Gkkl8v7dwCsKdaxA
kEB5simsS0H0jTt/tPNmNGTrF0JspCPrluliPUJ83fum/2ACv4yQbmzUPC9CmpEJKobOrfJRvPdt
+iDG7nYkoFbnIIVOU+XrcIA5qVouco1sE0BPAuZZjdVZK+csXCgA3Qz8uLRIbkfwI07mLG13g8ZL
pOFQFDgEjVRkzkboAOTvgROyEJpT4LTM2I9QUN73oq9WOS1RxIfpmrDiXZ6DAl7aBSzXkaw90ldR
krWlGpGrtsCNeE2HhocNEwtYGl02RnDAXKyEZ85Yv8ROYAoCEupEAR2bDcttvuraqlYpB5t/gg7B
leMDu+Fai6hMpyqyS4VGtQD7Rwi545qY7VBgqMK9II+LCsQ0Lgcd2zG/9DE5xnoCVvFyFOo9nZb5
qkurbUKg6PEqkL1JDYa/XHwOad6cydR96JOpXHtmCUTIkuQxS8Et7cCe6XJoE4FpEqbdBOGXJkbl
drm1mn8Yk/qkGkvYomC9qqboyCpJuvtqktDpmbKNLmUa153/YUlhlSsedOEAfclVUsDu7M2sGs+6
44J7LJqmUcL2gfkgM6ebJOdPZW995VdlpwQZT2c8PzbOm1WRV4pMQ7Mlac5jDkL1mzb2j2mTm6aG
/w/lxtdq4wfly/qpeT7cMhx+1N9SuUAu/w/KZW/G33928dxjhl8hgoh56YY/Hy6R0GaGY8vCh+Y6
nHT40g2XHMHv6Sj3MfzCiEKf/LNqEUegICDD4+dToAwa319UC4OToZwGFE7JwSktDO31/49qoT7o
n6+b4T54bYxSCd8uCYdvgtOPXzfDy5k7zUXBgWaZ/lhLI99pqDKXCNLhuiJe+lTqsdPKprN4lyxV
aWPh7HzqdwN0PxCw213QL2WrPMhskISKIC1iR9plXSytg2JWcDqHLC+5H6MGo0E1tKp0lMiueZeg
gNm4ECwIdnK20OuF/hLu4pqXPA9LlkAbwDofXC/GE3xMTAl+SDll5Q2gBs3Ivlrmh5k2vbeuGQXV
BSYa9IfTBvlT6E2Tq0JBZigtM5Z3Rdx0QMplRn3oK8yJDxVoXRVvSSUo5LdglKMawJ1oY0IyAkXb
6JF9lc/drPQc0EYtDe39DZ5Kb5cgAibKMC0Xo0z0x2HJvF2ZN6AHxm6+4tXSXyas5GnkL3iYVzX0
sfZ12Qh775DVJahDX54aXLszhp0r1VRQd+fczLJ4tm22lbLM6xXoQPTOaTb2YdDSUa46nSxve2Do
LCqlbvdzOfSBMqUHZVdJwHuKAhJU4PqNXo9iURj+2E9eDv0/cHt7pducnXIbAMF1XQXtvFz39mPG
0vwupfA1UMOJoAz1wD0Ozdc0q0DQTN4pyiRfdoXr01vXUjBdZD0t92NeNa3SNmOzsmJY6ihPEXQF
4RfF6R3UmjMktbqR3bofhd8pXgSgfNqgmcwuH0gCNuHCqB/rKivBFSqRD33ZRfPt5LQBTh0L9Git
JDvSerVQE+rTEk4/lPYMDKoMrzsMjwPLS1ij6JTMbAXNL7tzoEKhM5hYaDiUST7REOEaTkCYgbM0
0r1p+83YWPRWGtFJBVKO5MrDYwTFpuMxam3tK0e7RkY+HuyJHQmU0PA7Z5jDyLt02tiAuw/EY/ot
7YsGYkY08wfaPgs+RI3Xx5bSLI+MpXMSGgudOtW7HBwQbLU+6X0vyaIsH7pL6vHyvkALZOmmYuXj
lGjPhBmo3Nu6BtkZl6LwW1iqtCjjcdIGsh+Sb81Y5iVIuyoYQ8efl/7/uDuzJcdxLGk/EX4DuIK3
pCgpFIp9y8gbWkZGJkEC3EASAPH04+qeHqvK7Kmavv1v2traOkoSieUc989PDU51Yx5mUKBKh972
LdommRyNWuuflEu7HXq7dsnOhnMj7xyVtMkHlJjTrnfjdhCT7S7deRCqIgm0eK18jXK5jdpKH2o9
Zhz6WehfR7hCKO+2AC7Pss0MWpjWFgVBF6RiT2S0KghULFzytbXLeW6VbQvc0JrkyZQtX906hW8V
17rahcxHAv6UruabkEv4BCyUaXeQXrbdaejSPrqqazSLVyEPunaPyzHiRRe4eDmoFg3+3WbJSo8W
Hg0r5tnjnTMiUOlFupp4oVXm42Jr0tru9BTx5EC4qqCgZpnrIXHN3p0cE9Vzug3YydQPVuyasTEP
HFIeO8FpUPHRaRfZJzdSyb7CeYdDnRI1uMIp5sbdpP38RWMhRLkYLGxQOLGmK4Kt1XAROIPcUIxJ
K3WbjzNe0F0jRVw9wAVJm1xUZDa7YIFQel63JmSHzvSRuJVh1vxckkvBJWSGm793Cipl2FxcHpN4
+hoiKslL2GHtdzm7dNlb9CvBLg2HsP6IiIm+6sHXn2Zdwk8tOqpKoEyRPTer8Vlh0F+/9ksQ7YYR
50ipEwbmBiWXfGNDmEA1ExDKc82T+i3tgnk6r4yimujHeHnrO9giuzXS0ZaDqJFDWbsemngct1wW
0QA+pAyrIKkfgg38ThKOfQk1zX9khqE+0TaE3+YSu667kUMrysO+CZ99AjO9WCnq051C3wcJtzVa
HgJFq9MysD7M8bHz2xSp+SO0crmQQxN4pqUaYE5XLILGOi9k2HIdr5zvKletrExFMjT71VOx06ti
7RWhJP05zhO63KatYOK0Bqf4VZWILCxjy3BeNZVAZTrP0tCcR1Na8syEOGTGsbN5LVzW4Pkkdjnq
PuJfGlwADAVugI6EjpXG4dEmdKcDYuaT8NXij6KRcAbMMC7fZz3BJ3XL5J8Jq6rnOeV8Pnacv5N0
qGC/R60/KFEnJ19p+xGvQ329JhA88nZe4YvHgSnWwQ3POuLLjZ3n7uc6bRk/UNFvMObFgvMTH/F9
bOPxpyOOoqFiNMVlYpUJCpZ43GRWtZ3LJ1W7rzi+Ib6mWKJf4iVi9pm0jD+inVre+MQw8MA0br0H
kadtKWEfvcmGDNCQo5XiINYyPqQd3ksuGtT1fqsmUmxUbMNeT0kCOTFt3Qo0ZQtQlic0gRyxmEOk
Vfw0rMrVu87IoSphDdIhn3qSALCiNHs3YyfSMsoq8U3Oq+f5MLaAr7zMhnnPK86iwowuhJyrW/8T
v8fo64oASDxsreHRueppC0e3F3bZ8V476Khiq8tYMjcVdZ2NKqe6N6IYWEWnopl7yYDBCBiswlZb
UvyjFPxvdvP/VjP//6nnXbjO/70o/p+k9B/gUvzBP4tiFv8/oKGIdHMc33HCQ2hp/5LyMGIiCaDW
IZAD4IH+oSjGHyUwf9Hm/avy/R8pLwU9+i9VkOHv4/+kKP61JGY0wPGMgphBM+RxiK/wx5LYp1U3
hotHebhVdVrnc9LDWF+iira7BqKMvkH16b4z189Xf3hE/71W/ginohf4UzGOT8ZTgcGCNF6ShBHK
/j9+cmpn2ZIaKxG7u6vyVFD6MSVLlZZ1CCRml9kECMLKF/lj7tZu+Gd/988hJP/m49lFovwDGYtg
CARCaJghwpdJRsNfJMwlmqHcJaBCMvCD4CxbFYUF0ILhMMwue1k2pn5EwdYHOwJ3q2iWkQ0HEJnR
4a+fwy+E7uV7ANPlSUAvgioWyZ+fg6FQ5aaNQDJrfXxNQym+ROFqT6twpPmbH/2bbAtgMKJI4UEL
RvQl+OWZj3a03hDoarKrIvPMq43vYlm15GYJAzxzM8Tu/q9/3u8LDD8vgGCNqREsjNNfFtjsrFvW
C46zeAXKZ5xdLK/UYjKY0w1xB+0aOt6mfqYff/3B/+65RkmC5xtfBoVcFPQ/rq+5R+kajEwWpK90
cps4oNCn0BGlc1LP8m+e7O+rGXnSOAwAgmMxAff/86eZrelWJ7UqpFLx9dzNny2UQhAirkdzxeSe
bF6DEbB9/zf76N884IveH0YMrXKWxb988ojah28y7ArpkvjatE6WtYESrer2s9OQuuRlXf31s728
tF/2Dnr8gKE1xxtFT//nX+s8XRMVTl0xAj3/iNmAldripPqbj/n9FaKHx9kJIh5/nKS/9Os9zDce
jE4VNsbxkBMJuqDqV//pe9Hpv3mDF53hlx+Fx4ePQSoMZy//9UBICZP9FASoBdANvKamS4BKM7oe
GGvWuXRjEklY0EIA6VtDAmtsWRaOtsSRchp6iOmdgNz2N1/r92cAxQSnZIC5FLhA2C/7R4LiHpZq
g+UO42O7phUY037JpAV3LrL/+CzChcNwIkIqyQDj/PJhfgM34GqFM3G08fUy0eYABkwI2Cd2fP9P
19DlcoN6hIIbG+bXZEKCEwi8zTqA7luzQ9iid8+7cQTq+tef8/vOhPAUhknGIDLhtvnlN0GMd4hP
1EMBFtTctBtRB29tvFN+WoccMan6OyWuA5hDQHr/9Wf/ft6mDMs34siT4+SNfzmDFvBAsO3xG0Ua
4HZbG7/lgU8gUiRBG8ibdQxw9fz1Z/6+N9M0wLCMiwsIMenXTTMxXic9+JFCBN7dE6/UK05evvvr
T/nt1EkoIB14jJdjL8B//fMJsKatb9HMxHmvGbnnaJ9v0ItGEIZAr7iIj08Mm/efgd///c4Of92i
OFvTFM3UZaPiUy/P+w9pFmhf0KmMWwuuMpFdV2HNj6oDGCFn4fmRKL/VByO5siWcAyyoTSX1Z9N3
/XGmaAmvWprK8ChXKBF/86r/sTf+dCbiRUP5TC5Jr+j3eiYcZLZshmyFj8cBXSZtDXj3uBYgRwwH
KQBbfXG9uIe5lBVb63so96bGNvbyR5NmkyliF09DycO1+bt9/dsmgEuLyHcYQGKF0Br98uCMazxv
w84XC2v5G/yX7qvPoMqWyaaaB9/2hCJvcVHPUCeiDGReg/LePKy2HgXiW5zaHgBzatJdVpvglEJx
t2UEpqLezQp82270I45kiRQSUijtai6ZIBu1aOWixO02xAw+4eBSWphAGr/fHF/s3vZdAHSXRCgA
o3Gb55zWjt7YxPEfpmO9O85V0rZ7N0zK7seA4/8XbDC+y4BKdaq3DIZJfdlbmrY1tAfh8CWyFekJ
zZp7Glb9HiSkFDm1Tn1P2YV0tLaDVOo6URcRnkkF38+4+0F6ssLqCfl1UEcQgc1oUBEtvuPyvU1a
d9vQ0C3lX2+jX98LTnW4+xnaX8ow0Yz/epEq6URn0NOTW2X2SOGEqoRckax/cyhcbos/7x1o3/jn
BynKfYTL4n8o8H/cO2hQ9ZJpwfMgahLxjQQE2QrmtmEGANcYSL56FrnpWVN62o4wg5fwvmp0nVdI
Bsw55h6G58TV8W3S12OPFFcm7j18byXFOXRwMCMk0CDvQt8tcKdVj152ftqF2HiiFJ1fCt936oBE
Q5CnVeX13i7NVx8YQvLOgxGYbZOUwwhUqYEO9c3O23FwU/uFIlKhc15J+9REpq9BgsL9BXRJ50KM
wUXJZr7dJdP0cDkSYaENVXSsqnS8n3zAzblBjKgY+ZDoQ7vQCqwqFzj7a+iVJ5wHwOf7CARrlQLn
KVQjLS1hKIFeH3V8IxUIZklosl8FofDMMjKNByLH5ADayu0x00gPOVuZf4MXdTVGY+i/4aWzIpqT
GGQwPPsZykkYRXC4rdV7EHPmmSK5hwDeOhfzKIH/LFv7wMwYinzBt9hKNiUkOWYeRA7t/ABzUs0P
Fd3GxylK5VMQiO5HNK+gyTNxEYgY/HJW1CNIgWqt79ZsBJqsFdcjoi1z9lOPTA/YaiT+UpnebZAE
Lr5jE7oUIP4lkKVTSCC0qaYHFoPGwuCa5txPVXwiS7hPdMaB/7nwGg+f3vZbBIYsIu2h4euMMBaL
F13W/RQtR8riH6LavpIWWkS+rDb7orGiHgWJR8RCVhDIQ2OHXFkWvi90YkebcWgoqnqNexvcawrj
xPjgk7V1X7YN0gE594SBXtrMts+gd8L2iNLgZuuS9rrr4vhxzBiQX7/WUPXMhe7Hh+mfbksHXgwE
penB8JXJW1WNgCiSp6adwbHrAHKxcZ0H2+2VB/MdstfRyr4+VHUQ7Md2pA9BC8ekpbHbkRpGaN34
79oio7HGABhm0/h8lCGyB8gTlErCAqiyzktEktwAoBO6aIKFuOxwas0x8kB4gi0hSTkTspyAvSxd
2Veyqoqm0ekzq9tnEVRLfULToq6kpqHYdX0zH4JsjNvSL5t6mx0s5xxxBIUTo65xjUDBhVALHhjg
Nj0oZ+luZZG/qdfEndBmJ9jczbsJBXI5rX4CdbIADbb5tIZ7Qf2rbuPXFp1jjqcKBZ/0V5urXImo
2ggzImN5IOy4S0gnQXCsLEaeLos/gzbzU9GBKQTcEPbubhxmA/pagGV3ElpiHVtfNgr5UC+dLk1U
Rw/GMXIH4f1+UBcRL6jDwsTipY9jdpVmyKNNy4Q45dR8CpN0V/2gzu0yP2cNHI0Efgd0z2+j899k
qoHBQNAyX1HtfGYRLjdHzId2U/Sl3UDUaXQuQH7AoRjTPSKJeke2ob+mU0Te2srfxS6FwVY378x/
6r554XX2KSCNFp5vp43WNzikQPitpkyX+TB5hqhEMvWlm6N3aGumUHFwx8gMgyAe923vX8J0cUVH
3XWduJu+rhRu0+GlRsz1ALDn57rF0IKD9yweP6hoXrLYxgBwQCp0K3T8uXbfaJauCPGN23fUd48u
BFsOB2NPZugfASNg98cRDkrfTVBK6/OINaaApBrNHqeq5oXAxXseEIfS7IJDGei/emhr5IPYnYo2
vCFvENZs6zPKTwWteYDMMybBDkwOue2WyOZrZxXMHX7RYml8comgiG/ZMO8uEL7oSTHVIbIMLGvz
dEJsaQlH8ANLeCS9JHkfts+1TQ4odTwKhBguDfbJ2igK5KV+CkLsId4Pd3KjRbbYDpVw84MLEV2h
eos5HIwgmkHOxJ8ShQdiPx1xnwt4dQi3rD9V2GfnCFGiIkJwkY0Nvroj2ZGM5k7OjBSGBO4pInpB
BqR/oZu59qnWpc4uTQbGaRYBuGk3+itUEzd+BhmcTZDrPBt3IBYQpAi6a8PmL2BwT7NW1aFxPWiX
aC2XCGIRxBwECWMX7mpgSYgA8PlWpeolxXhgcKkM5l/bpYjueYKY6/rSLgykdv2gUH/lUCmA2sT2
Qbb8e51spsAZW5/JFC/lSATSQ3WzMwFOxL5PtzzVdVf0ZI6BSMn6ph3H74HQp0lIDggsHHKn+p+c
rCLHZzc/0R4KJCKRaOLbID4XGIzXUKA70O6ZeoriRb14YMhlFIgM1Q3xJb1kUZaVwWGt5d5LekDV
fBgt6G2siR8BUBqsOoga67w1N03X8ys9bo+CRUdmzVPXj+dlHR/72bVfnAPkWyPzR0S6FcHIvwOB
qRFzUuGVNzqAnrW1ZdJUMmeTLisFbk1cEGeczo96Mo80HgRCZO4Ayg7+irsJQU5hvUcvg0RzwQHF
8am+b6U4TSQ+I6QGLm7CQbeaW1g6tzIdnysPdw2jFvhRWvNz8MsARX07C3i1uYYhaYI1zuH1wkUl
9GcyZ+OGlwJOpgn7AaWqvZYDgmBDFyAVoOyZz/VhuqQZUWWkV9XsHsIeq3/P8CBzdXnh3fKe1gbh
AxcdCA4cpNF7IW9pbbscAwDyIOv7l2zpvqOzEXmkZwvGPgDVpCH8YS165A7qdLud5u0Eg8yX4Zq9
4wCPi7HxXyvTNHPO4EvmYQJuQZD6zJqA3kROIbiogI1zvz7YDosS0sXFWkb6QzTVkCMJb3LtFwIk
cauKvkJiOGvKicqD4KIII2RyMIzhUQYZbvLY0kKPSEcSgNTS95+0AWAGNSDbcwBvPOpF3kUCcJcJ
73rU0YW11XPST+dEAWaDDzYAvBq/1ZZdmzpzd7KS6zGuI7Zrw3nakY28mTFpblS3pcU6VrfD0FUl
7LaD6iRCIc9VCt7HbkgZj2U0seuGipsU8XDKNW7jHulSWxHEIyXC4EsVlkZNn40R35O0uaovz1Yk
/jmG25FvPoKxjhxuMXcaf9FBhtOBYjspRo7MWHIYRXMgcFP2sQ7uOeJ5MX2a4qjau2k+JCF5rdC1
WcBOLIjuUWnsaeYN4uvjDooG4sLmNDfDtafkoGkgcrJKpCdjgtTLtkfu9h6q8gvtqs+2j/bxEiM0
EpXR2pTDkD7ZuLvzcwyTp5Pvqfa7KbQvA4chs+KGnQdWRiaK9kug5T7k6h76qdq71Qxl0IW2mEKV
QANrKlSceB1ZzHZD3863bWtRsCdz3guc72Flj5nDKoCTexCx2cBp6qdpmpG4QpyTQ0/LY3MpeMjw
ShcOa8zRsyL0MajT26iD3JQ4cs2GpS0VlcsJGTOFJYVUyaDqaxI1/WGIPR7QQvoOoHn2tYHaU8IB
05erIN65bLvftvba8/4sE2duTT98T7eYIDPTtueBoyJHNf3Gu+k+5ba/W30ijnHQYNdwXN2dz+Et
NscQswdeGnQlzzXPPhJY37ZJrwydHnlCnuOKFAiQovhJop9NypHf8yFatzT9SrNW500ydrlNJ4Qe
Qn/T8ABzMHAJoMQ275DXv60LB8aj07FMev6cWBYA+wz2Q6/8wXnXnngXPsuaPwkBSsRF0wOgpoe0
dsMtyG0NPNV/jSw5gbQICpGsYqfC9NEpg7phrqoSoZt7IhsFMtGBD03SKxRp8O7ieZ85HcP0iBVg
pPQOYWB4sUOCXG0WI5rcfoB7S/KNiLthVKi3FqeQPZ6nnxFTyMIg2+mgI+U0GV9nDKoopm38HEL7
wMYsuhr5Fr4QhvxXYJH1V1W9FSub3clYf7ek8bIDSWH2cd12Mp+2LkVma/rWdpeU6XjT4AI7TZ6A
XEDXs8N91SARj4PjBuvOX7vGvC898t89iB6KTrDwOELPadYM1a5jSX+EsfydLNKdliVDZFQ0d9NS
3fVzc7IG8Q7EVLPDOCy4dYB0lCSyIIX1iIQNF0ExSIb8Q+AxHCJMql2rJQK3bfeKMPwx5Q7HGU6W
nMKv3jrSn1WMuQrQPXZ+7V8GBOF8PPF7Ws/ihvJpOw3pFOy7Bq/ZDYyUKrH1TWimPZXVlbDBAcYQ
eTeYWVEkimDiRYodxG116BW5b3m/5/P2WpvldcgQ4rJbfZWm+oDTbEcXGOSzC8/DMj8MawBHd5zO
oa/KLN4QrgPKhMsLRY7sxOOapc9D66Ii9vp+ovGXrc/usjU8AsBhV5rjMRHO3U6ttmzr+SXy5IU1
E72e+PBgef04seGxAzuBlFfzTkGKhz32HZiis7lAGsMcnDSQd+9dyafxxlGNtgQdDK7qvVgczqgh
3UerPljnSugYV8ojCcTqub/lMUg1MBz9dg40uKjJZFdNVz2wqEc0LXUSikl1lY3dPuzsa6c6wLjq
Eg5BU+skR6fMfi6ju+zdkeWCpkmZqnTMYMjDWAN1HFD0rJgZw9GjBnLYTa21yZ5YzFcA9mazFzSM
y1NGK6GKiRIkWIgbkTkibVvBwA4ZRUJGoYB+TBqNa3pDaGU+Is0qbqaZyAdXD9NPzPHB4Uf0jJJx
CpvwNlB6gJrVLBEINgfNp6iHOPiEkhO/EtO5I6HC3i5hUi8H5lL3Ol7i82PDaVVQ1hCAvvEa3Fcj
qXBZM1OBdg6VKpc4kHyHLcWnHZ3tWo4rex6MWNl5jZf0ORkXcR9AVd6t9Xbng+o549sDg8L/4ZyL
dhP/hvMOo1zAVWl/Z8Fk5c0UtCdQzAp3vWhbtcdcr+Xd4QFhhc1A0KohQccrzEOMMD9CPnifM5qF
VtxUpH52EeYD9PjezqnHCs2z8ut9UGcPEIL7YtN2LbosvnNCQfrYkPMBPS6roq7m6iMWrbwT7VgO
bSovQDi4tJbvMO3hYwLOWHZBZa8UTGKc7QMAs7oCa0QJ1i4mXeCW0bY++bDFvJHEDXdDr6/NakBP
IIc4T3R91mnw3vPxNU0biHCqhxQ+ivQD2WWCnqNiOWwqf91kSOe1qXgTMp6gPmpqjh3OklzN8ava
uHrqxvpL0GHDYm0MMcacrIiND+EuVUuYo+pDsLAaeiT6jWdoPOtJhDthtN1dorzpbK5IOD02a3i3
+KHZgeiurhG6+RhkOxzqZnNPAuSdQW5n7b+hL6s/pl7zezXKae8arh7rMYCy2zhEFhYSw0uwjxAo
d1uNvL9N/L0zgEiIrrfDsAIrRH4RnRTG25xpX8dP2ODfZu3uG1Tzdz0iyEPOs0GWbe/ICxphKK4V
jJ2nbdEe7A7YQY2L9XnEtJ6z8r69T9N1O6U+ewNAR06cpfd12L5FeA/XQ4Qwgkgz/0qSDgsBRdtc
zjOnGBeAjn4VUpRWLN0LKLFLAd7FT6yu8RMSBlocTuYVOJ1s5xC/vR99Jr5zTKj/HpvYvK4qDnO1
RK8To/xaNJ26a2tk0xGsaG8UrwxKCbjomGtD83ZCjCDbgmuuzYpUTBznHHMcqGAw8Wf3vU3nG7wW
OGhWf4OzrXY6Hh/sNNhvo4D6hB2zx9CHCVobZgfAHulLPY3dlQEgecUH1R0bU43HYYzNS+i2qkXY
P0G2dQnKCUV0gVKK7aOsY0AJkM2RWSdLYMplA2kIEfYtOIY9oHbjNqCEK3xvuvmnxDRgY4JQnjyd
zR4bUOZNDDYWc0rwDvj8xW72Zxv2+42HValQKxZqDTCnRoThTg0IDB82MyXDU61pR3ZdkGjMnPFQ
rMLQ0JcornAvBIjSYrBG+w6RZIOggoBpAYOeXQeNo4eMB9DPyLYWYlnvtxCVtIoTdWVk1e8wqCG7
xH2d2Rs6zkcEr9Kd6wCI4nhX5GrYkvZWd8l4auoIIdXhwiQNCULFG6/rp5TK+KZv1zPpgg68bKze
1dKI935uAbKy2W6w3FL6LRBS7zMIxz84JmrCJAidAQXd6G9g/kV0bucqKuGjK5G3egZ2dVGa0S9N
7W6oVhQq2Dt1VDgElbAgtxgU5YZaEOWi28YkBK26GghIPF0GhSMNMOjDQJu+z/I1woI8IlsJpYJA
tcb+thjAVS9t9s1TsyVoTrzIUHHzeqxOTDR6uDLVInqo1NB2T2xhTfRjWazB7l1WXeVJ53v9FQSv
tl/CTOMuYHIBLwgItHFn6pekubLdOtclha3wOmNqw8WVwDDuEhNaepK3AR9pgUsCXuSGqn9BrU3Z
YZqAt17hrkgGtECYf/JEuyj5qLs6uZ/Q8NfH9B92gp7k3F6hPN0iFBQ9grm0wfwQdZn4cooykyIf
sczSHoelW96GRGFR9TLB/4BRamG7IFcNlx9CSErakwgcRvCIbQWnXcyBi9zJ6k11t+EUuXu1ra3e
A7AOEWs2CSaFxQLk5wrdEXo2crT0o5s6ipg3guA/loDM0d1mksv4obiLYlhlMa13AH2J22vQtNMR
snxnCicSDPmCedllOW4uAqXHjJk8hU21cIyQQSBHk2CHdvvAPHnYIgdFlk8fXZoewsAeMjs+Oivt
l6GF/Jyx7wR0bDfMd1qOe6NnRP6XEcdNxqajgcT84CG37vgs2DXe9jsmQLwKs/7gC/WlTK1/n1Wz
izjUyA0EMoogaHfouKA3lJtF57M4i3hSC8Hl0sQLzG0ZU7SaXxFyRYSNJgS2UY34Gbr4CuG90Mui
1p9Nxo+G2K+sXpLbIQEHKTO3r0093eFPoidI5vIZpHH8SkE7HtfYffAlwtUtfHqcUG2XaKHEmqsp
SE8DvmveypTjFV/CgTMmAUCvkybL1CGiy5A8WKV4umszg9PA6WQ7zBEGt4BU3xy2SDJ14XlNaf9R
R7bG5JC2MZcotu1CaA0Xu3XPbNDaYzs3aOijWGq+68WCvmBIQ7Qn6BvXFeqOyg7DwLfojBjANpQT
8NOsEHps+jK0U5Je9w2ZFUJsQY9Ef3yZ+hIa4+h12s0kvqtWkyZHTD7A3I2IADGoeh/LG2ZqmmDy
Gg0HQJYQJ47MBEhOVW7B98YAAmBjYEbgwoLmqO1+mJZAPqBidvXzojYVnqWjOAoSQ/CfG04hDMuj
Q7Yg6TlTzLHqq7MGCbnsXZ/NAmNUopHidOE1qEgth/DcMb+FTzK0ml1nSzyrI22Ut0fexXKcLvPK
cEwY3q7dV5NgetJ9NIdtdyORuu53SHDPY5sjVTr7PEs6Sm6yZAyaI/7JmBFXaaGu2cJjqJl6uqsj
jQ4rSOV2iocOV2Ik5zusYb/sNYZ+EMy0GGv7umYYjBhqNzZ5RgQAV4I2UCnIG/eSgr0HR2Yvns/r
tMwMeUUEw3fawr2sUXfe+rpvruDF/UTg4A1XKposFODXkw63Oxzey3UTJde94erYiSw5AFe4kB8W
Wg4mzhy6YPCl8GIoZqIB/k8ZaqM+ssjzYWaUvpjvm4OvhSA9Jq+svCV7eObVl6oPZnaR1cSXbm6E
3c8WUBK6fK0x26t2qC0NcpHnXmOQQ58A0D/GczhdqzSEECRUkt12bnPHoOEzmq6sjdGG9BWmY8it
3WEto3Lv5n5+vtgqe8yFTL44LTMsc6QGv09EbuWq43NdSfnharZhCCQSrmZubHNA4E0XKfH1laf0
aQ0wDovEtNkDz0gg5Ciw5IGaq2KbsnlP6jU4NTgippNDQ3YIVoV/XxJpkRappqdAB+hqIMhF+CWb
x6DCQX/N8NKekHdcvmKAjt1Rhbzp0kd9odJYsZwOBM90a0ZUsxvkLa9pdPRz2Jx6Vrn7FJ3qfYp1
VwBUfot6j+EPcGqDDwUVAcZZijFAcDi2Fwmj9VXIcHiQLP0SWgg7lnW87JypHqpqHR3SDtt9hylh
OBkGVaSId2DGpU4h1i/8TmarRdoUcjbGSSoJdxKQ9pVG7veAyEr2YfEvsjuMBpP+mO3n27CiK9Bm
xDo6FgdIQ19Ou0m8MlqF1+m4fmgZqBKo31XaVO68uSnZ4cZA3m9JwxPwohEOkx6/pY1sqh2bgq2U
ur9opC1mke3hJmIkTDxVzQ7DYaKPlQiEhwlGnrFylh1WmLTJ9m1KZWvztiIB2v62uc9g3H0R0fZf
5J3HcuxKlmW/CGmAQ0/arAMILUgGNScwXgUNh0MDX98L2VmVoq2rLMc1fFe8SwYh/Oyz99rdx1h4
vCZM/Qm4o3klDeE89CabIQ4Y1QICgkV0CFw0v40cRXYtDM9flq3aJ7A77aPW9KcM7KnGKmV0DwgK
qFawUBCKjMwmV5HLxfxMFN5pwrxqa8q5usFw0w+Niw8AihOv5sDos3xfYq3eOhh1SFzrS/KVRCQx
tUQCDCKEELOCrQH0WR55w7Imjjwm8M60XJyXBM1wrYpDJimhaYy1raPujzF0jQYPvjA999kk8RrO
OCr3LCR9lnpJJPZJIZjZCVLoQTxWy26xdHWNtaH54c6Zecvy4XcPXFUxKy1HZpo4wB7fpaFZavqx
gu51VA4HUTv37bMBKIyFMdw/S42ptumWyHqahDt+1m0t/DWNNV+Fr9v3Kh45eTR1sV2Wyrsh4Hgb
7OeHwV4OzG/prtXB0tX6dMcTor3MTtU9NWzFOL6mcsf1jz3C17OdKlLzvYUew+QW2TCIbK7EzTRJ
9x6lOAA8mRVHvxn8Qw2z5tBnLgpdSo7W0+WJW/YIC3T5xE2Hqh2jPeqkop40K2rDhGM/E22b5c+9
ORofoy3im52nA+9mkaDjOOJBTP5b7qz6qkFCaN/bBsgeibcAO14S+Bzwme1acciJG+2jJO8fl7oH
J1IWEdd/4v82x6j9VebV7yKDfNGovv8eMuHelLRUu6l7HKhu2/PvsNNj2T0FOivxwBtFwsEGMB7J
2523pm1Zbu8spR2mqBqOthMvqKX2SYhRBaYLJceX82crsmyLkYQ0U/7T7rCZSEhEBhGyjV3pF2n7
yuK4gF8wEgQ5dOXAhSKt1e008mWfbIOLsJorEGjodJecabzdLFNyRwqvzpNe3AdOzoMHPCeULeOE
1rOOJO3on+Skc7HaMyNzXGpzciZ8ke78YYjP+DyI85c8E31YkZe8RMMqhuV50UcZ5jxEtxCojKAY
W6xUur+Ne+vF1bMfJX6xne0ZcchCEMBSarx2Rn5Aas9OpT8DBjDarcdn81uTvI9Sc0ytwAFusHj1
aGzqdMQyWLbLXBKd8ZKTtpT+e1RGJYKlO6f8DSPjWTmUcBG8iMGgH3mTbZRdaedCY6yWw6i9TG3d
nUQ/zueY1/OmSfr84KOmIcJP7UOrPAQlF9Iha+LkDD2wChKMmjevqNHQkZ1ninf2aIoMIYxdQeWZ
OP/8QQ8yVdYvqa5hV+KhSiivtHeSt+DOWgR5Tg2eYo32co0NBy1YL5EEU6MNjNb1zx2pOhKWsX3X
I3e+LHOvXqHKjN8lSuUHvMbjPGsnOfe6CIdMygsqdkCe/Svt7fKx723/7GRlegLKZBxUo7WvkQcU
rVG6d5GxUr8Qj/VzqkG5NYxq2EQwEvErZ/oDDi8t2vI8Y+vAmoylT1wFNki9Qw25eeN765lRLik3
qJlv56Lyd0KsjFUrt7vH3qm0m5eytogZ/F9qrfYeIxyn28JACxPxAhZ0mAtowqL+9sy2urQFr0Mg
dYM8uLV0tqkFVKmb5u6H37HlLzBVbxjueDyX4uxMjF7XGZn7Ho8Jm+GljJURDEi9J21AalyPjGyA
5LCNlJGHRLynPZqJcXJHcHlJxHdQNRiwshFlc5cXbXtypskHlTfP3knmXbouueXXzJNmOnBX+8+N
zIs4yOpyChO3bWc2mZo8zBMwwjIFhzljVzuU7txt8SZwt6V207xHDUdMtA/Pb8JBH3IiPYS+zlOj
WacYTUUEZq/cVysW+h/C/4CEGs5kwIss/bW2nfZptCwNpHovrk3lNqelW94z5ZXXiRHryczs5gTh
Td6hYQBjqyGTHh1X9Q0yuljKYGQ5FprVwGSvT/MVab/Y2gyG+mZAxpfHwql4yjtDbKBfx81ghVoX
k4h1Oh1gh12vLK4q6be+WCKguV3+x8wjn52KxrvA89g0dJ3OZQNHLuOST6Xub2qZZi+insnu4YoT
HgFPZXMGNtpzR/xrzwONM1thL3jAmBtHLL+usWs7kKMbFu3PeBgm9OxePmoJ08ILaD+bhRDOuCDS
TA+EUeJmGGiMxniz8FRweCIYffKqKgqYyB0TojNCg16XabeZEsnKw5oGkqzJUBtzYFh9/FvvMuCO
wsWmVSf5SZiV8cNsR3Xq/IXng23Cm4rM5VL77ADjYqiuctSid7EsP5KpglVgs/vObZ5jYJQhg7rT
zST7uXNrbVyxWeuUbMlfljceodBFG+VnV+nCnOUiR02cUhGkcgU/pLa3VROk6jCq6xLiSNFWDzaO
qXiLCY2nHqftgxER3EtFirLUm2DEYhHJvRGXChjZXEq+J0dzsSB51mZw3J/IeOmuUdW+te0RomnV
XtckF8HNXGd9RUQBSzYEYgN3S9bY/i6Zm/IoGBoCc/J++m6MyQEz5b5URvcOmS8++jKK27DoVHNA
jlLcQBghGHbBYqkpfuTzxkeEH++cTxlwz2qUw24hiEMifEY8XvghrSG6cGGLocE3W8oXoIp6FTol
uVt+s7oulrE8en5NUFbNsbaceK6yo3XZHnOCQvRiP2qxDNqUXHzeFhp7dmzjijM6v6dvWx7SLJDh
PqCYYVFhIIkPg2OaTWjr40Ca0kl2yH8acNrRuo+sGXdEKNgPuRYmrMn+Gkjpr1iU9eoDk3Rgwuo+
liodAZDUBQcHD/ZP1Wr1h9nbLFRrabkfja3hFXSbubx2kZ2dR33i6+DQF7HzYl6Oe30ItaF9Skwk
zbaY0UD7Si7HFAH2vzVd/j+WS1w6DrAu11zBS96/2L+l7DtraOTf7PSL18xTMJaOk20Q5jH1WBwR
eGatU2fnRsd59LpvlvUui+CubQjI+EzBhzGKiLmrqcLgytNweoRa7nEayybC9Utn9mIlAyfa77Kb
Wc7kvSzH/+sf/reCff8TYRjYdf//qb//XeFYbr7/keDFn/9b6O8vLs0PBDF1chS2R/bgP0J/xl/o
sVwLXsF0CZ9EBx73v5EwLEHBrucaVH37rumYgv/df/C7aASk6Hv9Hxn8uvHvhf588c8XptAd4eJd
oGGQx7xOWoDf/wcfPaYUrbMa3okRL94f6ZC5j9YkWQ45iwwI95QbrE/yGHWu9zqwYjlEvdJgb9YX
Bex87xfaFrP7ajk8ZuU8PLgWI4aFy/xtaqwhSElEbONFeTtgZKDtp+FnqTdfCw/uEIf8E2u9ARhW
WWyn3ofMIySRMAc7gQ4ld4OS3Hxh3/5SUDgIrKEqSPOMIfFVdxJzV3WQBCPVnA2vxIs2Va+1Y/S3
Zcx+R6tWLpdyI8HV68VYvqt5GLatml2O67JDm+xw1paGu800DKCdMXU/cQLd+VIAEtKSMcqx2XK6
4sjHs22D20k8xIuX7koi7jxsliXIV3DuPDpDGGkS6v/YnTsyELs57tGkPWBbbDjibS3NX9JaojAd
cX7ldrnvvWR4yYr6bsb1ryiHXDBEWHba1P6jTcbJm9LkJcob64DiefClKA4adlJIjXR2LINX/VMj
NfbJv7eF/CMcj7DFf/7n//qfeE+vwY3/4qbu8bH/K+DmP+9q9y+kt12D29D1yBZyf2INpAbG/wvL
Qp9aJVusSV+oBH+/qX16YFjmsLIlHGKTY/v7Te38xeQxYa2RKzIKGGT+nSSvAI3zz7c1QCe0dMcx
eJEbRNj+NeqUxWmXeNhWAt0fcC8CyvSLeTuN7geGJndnuurkN+1eN/cmULB0srqtNX0x1fXsP3B0
FEaVvGBf6Gf8cUn+OmZyqymu9pgwffIysybaJIm9j0xeaSVLJiO1HUZx9M9CTLs0fWlhUYeQQY6D
MWwbC2SeTNjncnr34uHYsxcS+UfX2vJi+j+YsU7w7LEsYQq0UAlDq01h8eRh6oIUpgfGP07OsG7Q
xLWqRICn5M4OJKisd401d+fPQaG5R1VSBVHoy4MFRDYws/RdRPCUMU6tzBAA6VdsbXjhEDjy7KQX
8+dkjB1HrXyv4HArsrcNbgoKJD6GWTuIvGNkhA+e2lHYxF908myS8WTUX/hZGG69DyffWkC+evOz
r37VuB6q6X3QeA/PuTAPLsrE0MLSb532BL3qdW37qNrxtc8p0Eiwbud+/iqXk2ALmSJk7Ly8uxSw
fMyM/bhmTmc/1w7uUOEn9Xe9lcenUTQAxLLkYI13c4pOY1JNb64yg9Z7cf0Hl0lyy/os6EsDiPr0
0GSJGVRG2e/RYMg2u8mTypxdk+gHzXThyZQXffpa8RdPheHrb7L21IuhpT0tEPKtAxeOg/Yr5htt
df3DYDtf6OpTWPWpy5kSmucsaQOOtej2UMkIPna4s2PIxFEjD4UUrF5/EF245u1yZkOBL2uqtyjh
J+JAHFFmkx0eQrOn0reGCIQawdxjsm9WYPFjM9MTZGXqB5L3+Nur3yNeSPY0f/PGCuPIe+yz4rFB
iCuIKuBX1yIivUUU+uZKWihrGbDUhESCiewikAvbBlnD8ts3lvuvCKpoWKCyD6mc0biyqNqwAKTl
QRr7yTQCTLqhWxHGqmis8LYjAP2leBJOfXZICAZkMYLOs/BQ+zcG6BWsHLZ9eigz+wkE65uUfKQz
OOb8ZBVi04I1Ztbaj7I8RvD5nfgKN49QU2DC3tET6zBptNsw+TaifPW4uG33V4bvF/IvkJiHtkSI
NVmd2mdb9DteZ+fVa+n77Qsa13Na/FwoKJmzV1Gf+aNXxwRaJZgbneFrKX/47ZNjEXtO+hCrOKEQ
8JvTJs7PhHs3U8/UHUGRG7XuhxG5Gx3+U2AlT1h2EB5KdvrA7puWYAVoz1mDKqnSVzXrj82SvWN9
oHvG2i1YnwwnMGemoQTshOeeCq8qLj7JCOXXLwpESu0ezak4utEgwhLhA3qlEwDZUhuRKYysQ4wt
zMST02p/ptRNz7aXPRp5czVV/4eJ7qtsaLtY5uxDxotL7kbHpmTefMG2lJgfbB/ImT+NRcUfS82u
daTyd19EVRfqPDe2lWkwDQ3DaZm89qFcfAyhqrIwPxjcWg1wwEzz1lqY5lG09nNjynvujdfcJy+E
ePgnX2ZsKO6ItrUyTxWmHpuMSeVrgBgx6rZ3YgQ7u01Osd4ehkS79jlsFEItjdt+8e5Ogo4dPbvJ
H0bRHIqoOzez9swuNQvc7NMqx4CoS7edvCHeQS9HXvdmAzkOOr2lIXLT5xOr7wjGCA1h4AQH8UD7
w6jKcMyc6aO3zpKTSVFjvfHMjiIrJ05ALI3ThhySJkh/zP58mNi96JHHVOk2GL/LRf8a+9y9GE1C
p0EFNzttqStyc93ftxWXqfLcnmglVp1WPeRZO4dZbLGrI5+CT1N9lMJ7STDr7DNfa3lTLPpPWObm
Chq1gnZRELJtd6vUu3DVR+YWNufNj6Y8aYSJ7iQ8QAVxPxc4jlVGVJOoDRPiMaqBkDmhhitSP1kd
wry/78yfkiaamFsDEhPrKKSqYxkPX4hpyLVedChi85S3+i7nMqwll6z5nSY8uIkQmZBcdWbxHH5i
hCNPTtZ1ZRFMsJ82rpHsdUDwPM+Eq33SKgRYGfwnxRT53l4k5QMUc21mb7wbEbvvsbkIDyGiJNBk
O8+40+I00AtZnOvSu7l1+gVPc0RVmnCPF+HQINs2z6m4YOPvHebg5CT0JVy8J0hsn2VKq9VYBVHq
hX17saxnxfNVCZ02ivjLytqQtCSlD/k+ZgwefVyDTI+ePLbNpY0/ok59aS03tToNJoYM+K49AciB
A65f0uvmNmGuxTc1dHtXald7Kj5Tlzop9VoWzYdXz7CN5HyGtFVgizfnbaW7a9JOEqV0il3Chujm
1GDaLXzV2KkI8nQYm9pxuGhj/iT4t4/WQkNLGcfLgVhOULo31g97N/EDaNC3goYNOfBTnv1f1tzs
YsWa32uAbNm0NiRFsYdUeZ4ydewR+uOagwZ22MCWw3D0SU9v0iIjW2rln4iRL9FY/bCKGrXOJWdY
YjdFryu5grXF2clODs99ZeySnEqnKXdCcpy/Osd/7wx0xDHuThZ3PlsHAXG+bNZmHEMDp2NFm8rm
UvHRkXSXErnic3I0HnjTYoJ0Qtoaiw8jnqcj9nDuReGtLUALDF6+GX14UVN2lD4Wzk5Ld6T68Ec0
H7ZZvoA+ejLIDe1UV+8SFZG6SBVQ4aVI2eHEHwmdeAZv+Fz60DHMcw3GNZr2SEqBxOicOf1b5wxH
t7T48GsFiThdpo2OuSBdJCtE4ywlxunsaBkCz+wo9L1y+XTUjL6Qnyrkz4JoYWSNdF7uOR3I3kzp
rwOQlLfRLivcPcJ86Ezpg2zEpl+bfEyMRT4h3zl9Mkr1XJvl06yxJHGmO6uy7WRG5SdFNxQbOc+5
6j51/U9Zmvte/jFoC2SRYMTfMQaexKyOI5rlpI0HVxX7vKN+gdtGbzZxdU3qKxTXSECBfVvLrSK2
iGm5HeuTPb9XfkVMYT7kGfFHnrIGHkbAqZr/ZtKo5Y3fLbtUu5l2Ir+l/MUBmBU/Tn52VjjpNiOW
HVRyOowGvRN0VmTrAQ9VVLyThgkFaH2JF9VjYrW9aYZxSAySw/bZWNjEDqwotP45Gz0Ub7YOMsrA
ynEr9TllgZDFJP4TtxluWXKE532egIRBLNZv5F/CtLd+Nr0K/Em3IBLKA/b4nW5iNMK5VheMwqJO
Q9YcBrfwk5MLjm/Tj6pWtAv21aYZ2HJ6MHZT51jEODT0ZdrZJMhWOC8Ev7vRXgWe0CURT336B3NX
uCAe+lI/tYk4mUv1CEUzDYkssy7pcp7z/ZtiS+k7lEOlmC3NJtpWNknq1H9DmTqmHJ1uWsFmEYc6
bLmcB6dFTRrXfrRiRMrJQdFUgT6tfnO4F570dkjRLHdOpn3tS0wLdmH+caLlVY58C4aJRTTp3buf
mdHBYUwOikw8Skb5zVA+2XXzw/H0LvQnfiY4Rs9ppt1ZVXyxV9guf00GGg/dnB9HAPsUu0U2o0OZ
WPIEnJE5YApaO3sGPFsRyvQpYxOyPZq5HyaLMGmm9K560Z6MpnnrrOWQ+vO7nYxvOVlRllhn3hPB
yMiNzfWMkBGmIrkKKQ9CE7jhlv48tfRQQp+kngv/lObQ71YJHNQJ6yqRi3pbZ8l5VTdr4hybxZmx
5lFUQVcbZYcHX4NY3KUvMx+5NpYhFBis6wuxowrpse1ojXKG7tUrJ866vY4tEwpaRu6d1DvJwAyP
KGUPm7HXf3J0bT4dgh1hPhn6LS4dpGRiEHtokm0wEO6siKMKB5xwbjR0whDZ0jR1dqM6PcRi3qva
MA9IVPaxIP6XdtEzAkv8WExaFQxtU782S8MTN0ErdMlFTvnDtKAUO0at78hYlyEhxc2CmZSz9D5i
Cbpyi0OHpZLbFxz9FR8GWcD3yZPRI0jJLb4YgfG4g0RN68bSmPXB7e2XSWPttMInuXK4Ims5ESPW
RihkujPQk7ccpMfgJwdQq26ivSfEiYOscqMvQiWP2bqkEzYndkPkD3PmLjuQpO2xyHH61jn4dc+i
k0XKE6aPO1ZqfSNlfUtSyfKjqh6bISL9Wf1KM5tWG/wZDunsrUpzLcjK6tuALfCYYrineYF4gVd4
BVl4COEpRzdF/VQwupm296TWXjoXn4jTgmtv16Y9mCUXp+NF1sTaxpt0ehMG60VoRRICeZJBwaRl
V/RRTOJ7oOGOTAnuutQS2J7V6NOXAebcHeiz4/yzr42Gh1+dAZWrK5Y3C0bVdlfD1tg4JDZUfkzd
5qnV/YeS4x/5ro2RD7/cRW1Ga6HitIlDdxG/zSq/VNgr3F5x1uRmEXQvipLTYwcfetfI1AmWsUoe
OMdrYcqwu+8AP+EqqBwyYCW9ljgrAsNmcdvp7VfdiA/cVnezFoe5damNAzFuVg8TV/Y5J3FoeZ8N
JT5Ymv5UKc6bKv/dUEmTUsUIPOQgyp+e/0Ym7M002uemsF5ssAunaE5+aq7zbTftlyzbT1fr76nJ
d69Z4qFMmoIaU5j/MbeCjsHPTzgyT3CuRR1S9rhJ018lQ/x5ZR6yPjZYRgymA6HWZiGJsQFPNx8v
B4msX94b3Y534Ik4tc8FzgTK3zRtwZT1JOopOZjFV230Mc0lLL9Su3sgL+Js7aIoQqdvr5qt2Tcq
ccug9CSRHbRKqd9bXh9WwZZqqk9l2q8bqHFtAql5yMC6UIXPQw/VYupOMo7fiyp5JlF0i+z2Vos8
tAsOU/Xya2Cza/LixZuHaVnlScg+j5yKw6FtHrezp6NhZnum8ntR02qS00c1uzMZvYGul1a70C/1
Bz+AIDR+LtTwWOnDL7+j4k1aGUM/pvJiqT68hfyak2BTcGlJxOuAsf2jWcmIbEBgzNdsa4WL80SE
cQb7M+seKSs62IuzMdcXiXAUxme6nTBTMazGYSHYBVn+vmmxeCNcVoZ5xl6Hu79/tUXJNrekYnVy
dwMNlLkxhuAXNm66VrrUPLR5UuXOfGgAf7sxClFPS8ySxeMmtZA3WEo6EVtfygQTisgy+katVB5K
rz31KW/Crj72bEA5u2sFoI9cbWa/uMQcUechMh6bJrlRggDRQHuDYzsQ/q8Vb9zM0zcJx9ZD3Nb9
xZVzwlF0Og4wHZlas65750TUX3wlfiKEbzptCY2Ro59HdUOgD0AvhnnEI2TWk3FMzDm9jXgdaRg2
QWSuJObpyR3jIg5HbPRPWTtglNabZ1PhOcx0c/4gIHYa6xxRyjdY9wxJFdBG9kM59taffhENCvOy
e0nS6Tak5m9ZWViX5KhuscmqPrCtZn6NaZTIEaRKhCbFm9fa9rM+43gtmnjnZkoeELV1cuDVmS+b
PkG9fa5mfoILN8m2w+O7mczpYZDddqioCejoLeQPPxT85DWf3bRU1wS3XV46ck8oEIMP8MDQ6tbP
nCY+D79LnLbbpEjeIhtOjYUs04+2fbERc24Dt0ZAIRH33fxRF3+NCtOGZJH+tOvROjmtvDd9noKA
pS3ETasdm0ZBf9hEgISXMnTuCa9Mlr+opl4bmfDjGuCvQ63OiUYhBW3ScvqJi3hrE25/zPp5564q
ReVaTCKHkfLhaBh2RkkJnx7FuQIjwmXfDbFz4yGfv3sCYS9jFuB5/dnPxOPikfNL51CAuZqcsNXN
NxpHp9e5TOdvXFvxn7xC7uxvqtToV45/skBI93FtRps+tyVtVwxbPEzZjWIm0ZzTULxBQ6PGlnjN
2jrl9fZz7yY4QCZkfcfZD+YR//sfM0X7yCn2K+30aZLVzsTeO5DTI4+slitZ0HfN1I+l1rAZXUg0
quQOwSjaxJH9p0ua/XpGMZ1xG+mXJDtr8N4kZT+W3e7Ja7945k+zA1CQklcqzLtfDXNYKhMe9vgL
2xJvUYWLvsnPKVjTA16Ce2ZR8CeMvT4hTc0Dvzp0XPrF+rkkRXpvSv1Kynja6fFgbTQiVu9F9Nlm
00V0d7+8K3J/lEvsWFYYDwhTgI/QOYs9PBJijiQwv5Z2hnWS2dV2gC1Zq4LG3umaRj9q8zldsDtR
CXNIG/NjhtRrfwh0OTS9CZeBN2S3dNKC1U+ksegMSSKQESaw4fbLB6IHOCKafQ0kENfEUYKPnfAZ
w4ChnocI87qV2p+aXlKzis1+43BCR6incNS7p7UN79n5gkaOEdnxt06Dq5PkpIuyos6Z/dLGbojb
fNfxjsWwuK3i9FxATfYc1J4UBajVs0Osz4HGaY+EEjKCgOfM2DP7hMhHsrcYE9+niDiqHXkbluUl
o7Tc1BRVk8DG+vXQokqDSvFqsXV488z22p1IkAF7lOUuPI+WiDwZaKTxI4mfSu1LknrB+olGEv9Z
bzBnqGlwVHut0T/gehAbG3Pk+vk2xs8TlnR44Ec4Drhp0wAs1eC/51w/YOGfAGt+5ZZuw8iItqLG
z0eeqh+7Z8njIppfMjKYksjXyGefTR2tXdZe6esD2t9X8OiN4qv1k3CJPta1NoXJ4+z9zphyNATQ
vMejBwbZmfW941ITOHW7BGsk8RzxnEy/RfldeB8zMPEIXoFXnjETbo2eLGb+2ab4W0DfpHsq97a6
RUdHPIJDt3dty9hgGBQOart8IAdvV+25jP/UQJFzo7w2pNxkrO+9HsDOjH0yUWwDIaQkyg8IMuHD
zlbj57vr5DsGXT45Kz4JDKHCPGIGO2rDY2GgIudOf2hK65Di41e282hXzx6U/N7cCCq2BinueA1Z
LFjavhcDRqsmfwA6fo6Y2zZZZW4NpwgnDA9Yhe2N0vonZxl/lFb8Sxq8CfG3PRbQrPnyHu1Svyw8
9RSW8MJbWE7AEjw1univ1/ZY9a6GW8UmJBrfDDPd1fGfiX2CyoNGvFfjw9hh6Cnf5Dzx4cIFd5by
EZyVfhqt6qhN9xzoFv+es8enBaSGjEI6XPRGIgrH4WB+pEt3TOvxpRBfBVadbHDvQ2vts7naOFMS
0jMU259W6h2qGsBC57uvvS3HzTwWF6JE+1QVZ9k9RD7NO5gz0Zy0g8pgErFSLvG8uxHAnegsTELD
k8YWdt5ldrxdcvgrQvDi9yhtelQJPWqkjvPyPlovYB43HkiDK70mcffVi9OM4NvREJ8wfxOwJVEy
6Cf2PEZzYZbCRFfW10Xno0OgTE65d2xTwnSQdDghAxKgP95Lt1X1ViwPhVPubP1L4zWeXWrMqrF7
yDhDJNOLNWTXMcUPP/MSoV2AlRnEkjSPQ0+psOCSWUdDsoeHdPkVmVPoZ9MTKAgMGu+eNeMFAl5U
tFc0Zjmu0vNyM2BwVKO5Iwr4KHzq2uDBZCR2rPTWqKuds8WStJpmFkcl1LWUGLtli6Or7AfCkD69
7AXpRrfa6or6w7NdXB39rdXIDyEX7czUAHLxe6rezJbF1zYVvANr965K/qghaRtEEmGZXAyEbhfs
/aX21hjZtktZdgxYMpUltt6yn2uKhQmmekXPgufWCK7beK/88dPMnpYWyrSGexPRPKsvVbX3QKkg
EVPg41AAADeI8N2Cscv4AVfqOXHBdDXlo88RgmXFak9c287dM9gxFcZluWLIWLkX8NcpXHinB8rc
yqU/wO7jnAiEG0uOIADKtiBsSYQn/BD15FZPBOqyUne3iUjzlyHxBENC7zKvcxBKjlhljA1eyvJo
zS0DWnGpDUTbor+0wEAOdFk/dEn0PTryy9QYcLv+Ha+Ces+Gojrh1+BYaOT1dfabz3z6WPQFD1Pb
/pRFemkADJk9lTZOH6R9vfUSPHzertRgXaxdTBqi2bxvXI2nsLOp54dI51sGg1UpJmEr6JVMXy1L
B350sKweO3G7n1Z7+MzWdpV8X2DBBcTc7W2ZpduyZ61WX2bFgR+yvP82G28qu5kCXh1bj4VyT8n1
CZdhF4lLaQ6PRvtzNLVjKpuj8L79Lr1nqLAifYz0jq1Ms3WXmbOM2jUoybk8JsVx7rdEQsCeVPYz
KjdJQpPzd7cAJqFqgWwYyzPVPS/F2jvbmZCLxrDwP72hvtSOGfpgyTlC4nBXHo+Skqrd5arP5q8K
Oj/iMW1FEqsi/CdSaWDZ3OqGXgAmIqU/MreGy6DzRbaUk1SjfSjtNn8Ae5V/OktEz9UsCBHwvMrY
k2yXZO+hSPjaJ3M2txNBs6TtP0GVBEm+7MzCfIrLBGO1k/6OWgz1hbj6Q7ycwPdsuzw+qNZsEOY4
pXhaHWYZV7IyUKeRQ6GTuIfB1XwWy5A86kb7ITX/VtHyMWi6dYPq5Z29tBtehsX6xpKOO8Sf7gbq
0OQ3f/pOHWeCDyQ24o61F4o/ZbMTLVfsRKbpiQil/t3Z0NyobvBODiOKCwxP2d8zq/aNbxkTUhES
S7wCr1x/vra9qbaY7ZywiuIJTTBRT5oNUK9n+uihZfkrNgslsqaKmpRUTE74QNWe+VQau8g3E47X
D2OCHXGmGIbGVfPbT2B8zyuZy2T98aB4Hm28biaEKCzW6DHct3cGQ59LyF/OGZG4vTf62qn8K+7L
meEDuUjvoVU2h9qd3uOJn4YarQnG0/s4erjz7G/fxGDoEDqG9v0W6wsjmKDOYsTZuTw4gzqyId6R
E9w1bXKkJu7S+frNxXZZZCDKpJimU7boqzU/uQBThmG8gDOD9Nk9us4MjiQGpFmsyLNqhZ/ptTvX
4N6K4l30tZVtBSrJvm0BHIW6yNyeMcnEfo1l/yXNYa3i908QL/OEfzfM5mw/OsW2rc3upJm2s2WL
Y/4f9s6jSXLtvLZ/RaE5OuAOTISkQXpbWd5NEGUPvD2wv/4tdFPBvpcUKb6xZrzsrq6qTCRwvv3t
vfaRQpMBy3s8otGqmcsWeJGg0AqmJ+HQW2GZ+W1hsCD1MepdSmnOLIZYrRMnMh/cpjwnBPbWjJoY
qVyYdEbJbNMRtlhlBVLFFOrqrkJ1WaPoG9fYHsFQkklWO8rO2VW3P2l0MLHGm4pkJMggQzc2pcls
rJPVXmSWcZcAsWu9GWeX02OC2CAL6wUGUPWNk9hYSBNUXtmjNNGaVX9PkQ7jSk7tF5/BjgeJ1V6o
1XPXVlKjrmQxy+BSq84ZX4eTYQSx5/6k7bGNsal5MXyAnh5yBXxOevJSAH2O+9jNyD67pNAN88YG
T6v1wsqdxXRRtpfWnLS1rRvcPfLeWOn0xWzEFPnPEvspqoTqXwkQf4U/cYG504sTMUfrraaG/UgG
Ifkq8xh+0lhxstcNPCe9tsO2ndEvOVUobU7YnrDo5rtet/OToyE6EW/hvaCUjHnjkFf1l+qM8iL8
kMmRdSTPWziHJY8mtB56QzjX9fo+1DiXzRCHK8Cg4rkjiVNg84eWqEcDfC1b1zqqOeoNskcv1lFc
jKtwJiyWoYbuG4RV45J79WrmYCKOX/VMZmxVUN5CWGxYoMBtjPrpVQUkLaE4pl9+XET1qkEsYhXb
ldAesyiPb5qWWlZthkEaLJB4k8kNWh09IxwszKVf9eaLkbfmpdID80Ux1+xLHGVns5+qLZlB8ypj
fuCEU3KiKkbXNldWbJDjTiriJyFND2wog8rhc20UpzgmcCT60NuW1RDNUQn4lT4J7E0wQy1z/Uw6
DYNzC8b3k7h9tmajDfjSwd1y0Yvcf09rzdjGEwHRbiZkBq7QNzrngwMKNYconqWXptOGJ5e0/dKs
Tee6McZm4+DbRqzERn+sa8u/8hLQmx29vvi9GSksnxDMYqj6inHC6d7TXop6G2kaM0tAgqqmA1w/
1A29F6MpjVtDSeCXpeUW68BnncsANq6IrRYerguaIaWlmjOWEMqgimKU1y0CMH1FRncNkIjfT3ka
W2nD7TcExcKzMNgGSyuBseIA3ULuV9vEkkIutVJ/8n4CS6ssGnZ2lnqvXaJkR0/4TDjlKabdmnMg
yXW1TwjdAzLDGEBfp7M9y1k6Ccsw1hF2KrrAusCnaQ/VBI4lfNnY9XhbIrE3GnE9BNCqViwxo3VQ
JhJpwyGHWhau8QTYzbpG4PFhcDllalw5SdKSVZ9tyw5qPyRDrV1rmhfDdTHM4oS2gf4di27l2oJ+
wkJbWdT03LglkIoh6OOjXsfduuixDEnXcXdeUatbuGzRDeHWbzLN2VXMQRLTRx98R2U99jRuSu9M
nuCaZAZdShgmjbzWN61LtKYNJlTiEnJa1AHr6BPXPsS9eOqLvLrYKh+uTZMKZyJY1ppfi+pQKwh2
iEjqWCUBGTBuhRvhM0OZZT4+9HrHm8A1cStxf2/HuuRrh4iryK71vW0X473TOqguQ2aATMZEE6FP
3Oi12d6gVJUaq/cx6hee3lFdGfZx7S7gZAowf7AwQjYJgdfbC4yf/RFUgTpAq6j4REhtNXiG92VH
gIVi4alNUbL15TPEUqWyuTwMjvmfcR9S5O30lPyyMW+8cutPHZtklSDHpMOUX7mFz/gUNxzvVZLZ
+7BO9J0zmFzClLSOPs6ZxieT6YKXazy3WhYkWSvm7Jsyt9szS0sq5ypCItbYjGtNpXzG4jpfgWlw
bomiOWfT61vi/II8TFElj8TxUJxKihiomevpOLXYklSLINLBKPFH14Maok04q7HKDG9HKpwuI+9t
u+BwYq1ZJ7m7NBweI3pMb0Bdt6fOdoOnQht1FLfk2UBdWGZaY6wmMoC7ushImdn9xujqchVwagRo
2T77pu6ty34WR4sxbR8hR4buoqikQxWPQ+wbYVqVu7oaBLzrxDwDgWfzLwt9w/GHPVLKVsKj2Wo9
sSC9uMLAlpWhArFJPg5Jb101FVCIOpleEXrQZ4p+eA+Ir4E+HPBe9LCTB8cEUFTWU7dQbNKZGMbA
XJdDhuCpwcnJ6GrDlkFWYU38KF9xYFA8NDiI5ElTbsa222eoeSkGYcaXKXg1ZWLY3LAdTEM+M8hK
Fn7yRjspRe4mxgILvg70gGj2X1QDiRPoELztVRZ85dLwTiOyX4W3ZjVZGk6eOF3pPuVLut7rBy5Q
cm1m775niY85k6XkBRMH1J+ydrfpFDpseQxTgzgW8nsXyS4ga4UCQ4JiT5KCJdBgSUbnEcgWVxtz
OYVrKV6nILpVGBs5Ynrg4+I57a44f5B+7b2nNK2bXYWzbqSmFQwKzzHD7VZNY4bOAllwuJhJq5CM
cLFduXqKtt7n9JabtB4ufTrUKWFv4qeSGQHPV0X8pDTk8N0TgrnY6eQQje4YyZIQL3XQ+8MB/ysb
nZB/j7Q8YSPjBM+huk7sMXhvBpeXjjC1fhlTrfocVTF906RRHCgnHQG5SI1NgdXNG9hBvuLAEBeN
O/nGRIA6mF0XUSPgi/BGG3NM2NJQR4q3SM2EythN5MxelJzkSvqC07SFBdtvq+iMhlWsYQpxig6H
l5T5gU9ioSEYKkwe9wTNpu+UjrazHwTdpkgnH6CaCVW+ES7l8jrOv6mAa0upYXYLsB53LD3C06qe
KnysBGnqyyD93RAnFGXwSNoD2TIOpssTPumHHHoVIdooHsfLUGDnqSNytewnN4NrxS+hl1TOUjC2
HluNtjBtcID3hdNrFQzlfaN87FlxwcrVHdSj3nBRLWhSqRHolHukJA2DYn8D3eoZBR4zgj7WV2kV
W1uVmy21eAH7aXoq/Ycapt4OCEm/7TKjWmtF29xY2vxgGDpS46UL1qZT04SXjepqFmejdwXHO1zx
mdFOoWXY71RNR+fQMiXPTwm6MciR8cCZGRRTTz10eQiRVufAx5ClE+fLgSjjOhGx8cTN5L1lq7hn
LewvbKSFdd9r4wZQS3wOxpjPSCBjPgu9mPo3xx/9G0+eU2A0bXj0BSj9MDs4EpZHNjenVcGpSqYt
evbCdRRHgDqYNq4xP80n7VhJdEobk74/HAUMDpMkpw7K1O6zo53Tfg1/UzBOBtPAh96zyBEpLXB3
HFDEBzsJG3ZOFmzxKqYRyxJXfPi0Lz+2WR7uUoQMtues6AG81rrGwT52Vm5J89KKBtCCJFRVL00v
3GZGvZNJ9Kgj/9FjMBny2rMOrl3v6gB5vax7lscFGCiosmg0sl6Vun1MJjDDrZDk0adT4LWPWsGf
WCHfjdRgJ8avn6b3/wv83I/l13/++0fR5qoeb7+g8ua/B3hMcjr/czhgAUAiarM/f8GvyI/zAyO/
R6DGJBz/0+b/Kxtg/hC2bVC7oEPKIdVrUZXx39W3xg9KvxzDB4hkURzkktNpCIWF//nvtv/DpqSW
nazOvoBAgf2vZAPmNo5fAZC5odf9GT3wCYML0xMOWYM/5X10Ox7SKnNIOpITh9iXM4y2T21qHwNg
Hxtzav5J4cT8uv3td3RwKxGytmm2+tN3jApZ9LFnC56H5oNtJJgx0ZW1+J41653pc0YrW/oMe+sJ
vs6HbtW3cVS+jxnJ/FqzNnULQ54zcqIwXVTNM8WVTOrYWtd241399h7+JQfzhyIy/0/VCLpBjQkV
wxY5DcGbKOaX77c4FJXkgYPYa/JM7RH5MpA6jVMl+EjwHix4T3NOnWG8U54y72smzxtaSbd1SFY2
nqaHscgh1cmcXaAVRHB4au53A6shCrigQ1vhi4jw2+KIGpeNVVmvbCZuCEewcJowd7d4tybvImGZ
rKvEAsgy2Ni3XBi3rewecqQayBsZs00Q7YiWcW9mUfg+mOpq4ITG3DPbWDWD+4EBndtEk5MNor/J
LWvZ1lZF6p1Vdm0O8tSXUIR1zs3L2i1es8mj8+tno3gTAnHPncZbhdyYbyrVaTcykM5mpmZt/Lmd
vJ2H52pybQKd+tqnwtzFE7QJftaa5/FofRFqoqwN98GmldqwUhTQLESrYerXZl94dNd4FKiHWf4U
Ktvfu577PNnlncBhXvDMXkJyZWnEyXuLPSrZukC1TmTiqG3pg0c6Kzsc6txmKziKC93nBkhzNLuX
Oio3oLwaDGvawe+qBzlm+u3Ulf06m7p8bdAagyyTmu++3cbbgBZy3j8fhFPRXqRewXTrcgHf2t5n
YfwJXCO7Tv0gOkFuaA264a1wGzH8L4APJFuWW1vMABYkO0iee+EjEC00P7CPdMW7GFan8I6+XhN5
tqmXFZsHxdxBXJg6eYV+xSfQfoiSjO1K4u/9yXzDd56tjBk+MaIrEofLs7WRWtdIJhTsqimHJI68
HYV1cSU0NkeUSaL+lvNERLZ/FUIcOqcjYPfcC75jJ5SfyHNvzahS1nppFi9nEMSudLLiZiKEADcD
yj3+KsZHzwDIiXFqKQ07BkodSsAP7kfuTtGb6WmPPfzui8VW6zSFED/NUrOOIR5PdyrS58pp9Ltk
ROsMdRedRgrYHqUl7XPdctAlHMsUIOKwX+ZuyTorKK/AfJYE+3isMnkDBfLk7JNzk702E0W00SBa
U2PgqEsHLKVh3avIjXlxRLbPCNwvy6qIr4IAQ22S+uLdJZuB8XyESdkO9cYe6BUQZP9dkXO7yXwf
1SyWDxWsE9yUMR9QmW5qNZJRCXbQj1B7HSCRtaGaVTATU3CS7Oo6mzGqfXCb2nhMRVuKrZnbxZUG
B/plnJEr7QxfScfZtlWH7FDGLgy25kxoYQaFftQe6xnckomxP6Ov2pSDhlBDTTfYKtAQnGW19j3l
FOsYmBjLlOCLCguGifEc9eAH0NBtq7FPft6724Yu7bVI5mUEgQd102WBtWR9sbFqgHm6g5O1792q
WliG2aybyI4IAQ/VZzcgacvadl6CoHnMYG7txjDHcA4TkTNsiRtM9sR97Lx9m8yshJPn2Tu3dp5i
y4wfGNmam8ZqYXU3hjxzC4J3BLKBILyXrxtYQ5dc+fRqFSj1xM6811HLWQZyrd6UVcmKIMrTaxPI
DVSbsFoGjhiRaBMceVFuLM2gfEPla7ZFXKhvtDRjEY2uvMzcLzb2LsBvUxXP0AVex2zgtWzVrRrh
8IWNsI+Z6FyiH/pFyf5eM+2nQeiPgoWzw6heSlpbqnCX2GhPSzPuDDxb+nAQqWnsiZaQnOcG+WUM
Oa5fPsC70giwl3BcQyQAwOBjuIilsUdS5Urs2ujosjUaVy7eip3llnyum6yzGQQqa6cDddxWpPJN
ViFJJBh7K0CylYBJbg1VuSqqsn1xyYhGmzRobZyFIW5iiOxKvy9GQPeCOMa3XbbZblKIIzpRnPjk
SmNLKByDW5R+Els1VxEw4KNd9sVu8O0E6csN3HdhyGJjaYCbAM2FJpUAaEcZELMD4pmxhNOsVkEh
xdmz4vKGTpGE6SwddxII414yNtNo0pofUxRVw1p47dzV29J22YYdGJax7K+CaggPamryGxlTNcxl
vTc8n0JHRmVroYt63Gh6Mc2FJ+ZGOiCjMLW4YkV5gLZWofCvC2qq51csPbSw+jCcCSy9GDAsHzdx
F5rxOSE59Q2Xp7uu0VT8jZFzAudTs9FbjSEe6h3mX5v9Cua+li0PqS7/1Abhd48g9ljUjb/WeMa/
qc4tjiYN0OwmkFOPJmV95VXZOuV2LgNeuYVBLGLKuuxSxoH9ro34bQOrn3aD3d2ZVM4fwtFt2XZb
9rpEAVqXfvsVZjK9aoasWDtuDxkj7Q/keqC3IrBcN+xPNo3InmpGc5SHAjuv5hfhboxyqE8pO5N8
8MCl6pAWx7xzuE2MPT3StNjcFJrJ5oD+YvrbPRrtrbKa30NteBEFOrnQp2Wb+hs/qy5hM0VXSY8v
DjDoyeMJRCSyJ6cxCHTxFGhz3MZxskrrtL9jais3morwi3nd1FwFfnKrMhBHfCCCk6Z868ni3EEU
IYdu4VX2bmxZwHVJTRRK9bgbFHhk1sGud6pSy9gnthF8ty7BFo8nxlFr8GQaNoi7woy/owYcAUnQ
4lgZqf8YNVyk3LIheYZE48aqPtAn1Q23jKdY8z2pI7ZZdDSMaoB4FVhwn9O8QQ+bwniFMXY4Q1si
GuZ8o73DNg6Lyd9Q83Y9iiafrT2Ny+pVnuvQwMuVwr5qHIxfWhaTW/0pipaCgJ7uiKu+FiztWxgR
sHuDXTXh9qbLMDiGQ1CfZDfET1KLpk1D/nGZ8Pg71t2gsHv47bDxqjo+YFgoCZ1EwbFPnOZLG2bB
FfbOzOMv+nMvR2dribC+tTH+qR4EfJ7Lu74x8n2HQLcE+QVlHOTLsiAqiO4u9JWFtrzzuP2sW6mq
lRsX8bEwNOtCKMFZesqyT7aD4zH3R7WdhHvNWoc1z1DgEfCSL2FXwUZoyIlumLMxxxDSzmV3UuE8
hXbHB9AYixVkrXHZd1W+6+LIuDKGFNePiE6hzSYxp2yoZ+NK8ojNt92Zn3nRF4cG36EjMuuxREe4
kd00K4IF0mT9WUuFEwhHctD1cC31hON7GN+4bFOA7HbtDSuphgfb5HlXPEnjx67l4dlYsuDuWFVH
BSQm1nt5yv3Y+QosVmXNUJuPUST9J0+xyxbx6C/Jk+L2K+PcuQ7hxlz3hD5AikhsKJPj+iQy+had
LorLo/ARFoDbPLs1TJ/GJN5loUShGqf1lTFKDoRaGnPvLkAdZfd2Q4LRNIAKUiomtkBDDqY2Rncs
Pc5VCtZPmPVaAWs7WRg24wYdjPRQuo8NbE1F7ZB51oHmly7WJUximRv5a+HyJOvC+Lus2wlp1vpM
WuctC9T9WJQ3E7PYGbvNB8vyN7IQ4X0BgnFhSJMVS3ZfcsjGQBw+p/agHKR0Egk+cCTkuWjpaymn
SYiS733TyE1Sdf0+ppxrifmxBDIp2l0UKAx345itipiWI7caysuUTYCRcm8jQxWDzwarq0vWepF9
zTs5K6E11CG9vEWoxzMLZ+5it2W5sIvgU3OiaC7ohQTFcXP0sJUmIzBpfADxsuIBhlUOEzW6PR7f
vCnvKUQNaXcItK3AFwMuayFk1e1xTGRnyEbZXtIIRSsXbXoWeToOo54JKDG1F2i+9qZXHX77Se3k
vISJS6BjiHDith/KT7x4+NJHRRWQRUEZZYqLQZCx6h0Lk6XSrwyfrqIcxiTioPvqllqzG+pouNjA
teI+VRsZe9MxJ6iBQ1Srw9PIHgbSDANXU1PElWqE0lwD6w73yMKx2ZJo9qmsrew6jFLQbQoHBCx2
dUCcbPGLJWnxpBpNh6o0wTIdPLzWxdOU5u96NfUrq2LAWVgIpwuCWN27TOazL4uRO1NJyuZwenGh
UqiNh6r2WqwXhb2EwdquRtqQMQlS+kwOTba7tvJ3Pv4QaHAFmRa9ZWmWxX3JpceIOQXqWya6WIPN
5HYcFU60nBTLeBOyxqpu9Jeq+e7lgLk5A9FGXn146fvOB/9u+h/IRxM6V8GakBPSwm9IJxvotpsh
KbJtJOzbJnPUEhXypoY0yXLnDrSMPNjFrApPjJFqdO8iHNM7k6XW8wAhdFsxkoP7e1C+V6DUkdZN
K6oh5jud6xN6CWNSbb7vtusssz1Kc3ym2QVH/eIEr3vvjQAHYxNIq28Wn007ZXeJnOPzuYCPKZML
cpiz4sky4UuiPBp2c7CoI36yqqXyoIlfnBFIvEQ2NIoLw7p5S5XdvNvPpwWs0ltR4NTwIOq9FGbC
lExBKtuqhNwnJd/4meZRcxCzr40FfT0xL/HzdRsgebxMHh/YEp/LyoxUxgePX2Bdy/hQZkm24QJa
OxD0t/7AEVgfTr1Jq0zDHL50g1t/TJJzn89VQT7GC8d0Hgo33dlS8aYHznSKJibXSffxenNfnDrN
vrOKUHvkzM3yxXLGPTn14MMlEkBBQ9oeLF2spjJpnuqkPbgJRrQS4vfS9SHhF8znK0305SF20PqX
tlXqDw27uC3LU+08oW/sWYo3G7cuxCJllv2arLH8mKw63tQxocH/kxApRFLjP5EQAYEa/5AbdMUe
Nfy389vH12eR/wk18utrfwmKpvWDOiEAQr7HSsD0HaAif5EU9R82fcKAGXQax8EL8f3+yhCyftKm
BCQFJEcL4e2/JUX9h8f/CXHEhNNqueJfUhT9P3XxmrYJw8gzPWIfxAAACv1RNNNHp2IFAGNDc4vO
2+ljaJzi0fyKyF9Jnp/QqsK4metwvVejKZ+p0Nk7Tu+8TcDut3lYfwqZYd/x2mub0htAOI4odhZl
NKOA4k4NliU1ulsSY0t+4QYDAbzL6loA+SpFaV+KXoXfIqdNsq6rfYJQF1HDh6x+VaTfFkVrWQkr
GCOnH90p5RaXKTzoyb5hWXOXhCCjuali/maziJaOC2tMbguKycLGXPFw3hZOfJEDSUUYQQsqpE0q
ADSc+WPkz01oBKbR+ThkAgdROVUL9SMYkrPiE09oQW6nkftlrm1iJ4dG6I7gJTAEgxRNMMoVzkWI
0Dy7bOL1PNlnlAlmKti3dfqgpEX63maLHtmY+HkBg5onr8xkfGmK6sv3sYrA1lx2Abk/Q5UnVbWn
zC0+w8j4rDxtVwrsorGeYb/Q15kXGfdVNaOYJfj0PucWYxBu5sC4YAMMFHron2pAIqOc7quk/LJC
jXB3mt8nhfsy0QQkskEST+CAOGRLFJlwNYzaDQ1UR6wgPJXpvGBmBrwaZKl/JSMAMPhdkAAxgffl
V4CNqym/OUFuIuU2X5mh6SuMTcNiaqrzxBcbaRbe057NQGg3+prUoLlQNamRwcw/3azGsd/H7m1o
pvccs1OKsegtpNtKMbLewRd1l3Cc713TelM4yVPUx6GgCoG1UQgRmYw1KOJsaYEyJPCLYUyL6qum
NtXFtSd71Y2q20ZZZ6wDwyn5USWKQSt3xNCcNbd2iMLKZcHJQMJURaqdVeh2YEm1GAzsHY7vVmtT
1zx639gG6zRqLph7XseIK9rSsGyXvXsNlG6NfOkdNU/z1orzkOQXXhvmZHJaxbMM2dVGk6cpsSiz
9ygs9r1BIjFhwgINcOWO06X1UBENs9uOlSAHAnC3B/iDP9tdxpHTLOuZFNKCpYEj+V64uUdyhy1X
DQIYmy9z9dKkxObF9AjchVqBadOXMdEvWbektW7CwiW31OA1JlITGDbHpPZIlJOkSb2q9YoHihtz
4rNQIjg6vMeU9RK4nZyVFJr9ooVzSUBhr4dKuzMARyu8mi2LND9R0F9M3gENWVUUF/oqXwqabgK/
PFCwFE9PbWKu/DBc+0G2N2LWto3mEuMKp5uGzspd4BnBJcY0q/NZ8ttpP+bRWkczxWBcfAE/hyvB
+7HGfLe0LP9VspzV+eQaArxeFGEYBYupSdIBvCk8SPXEpqPJWiUK83hsEwF38BHuhHD7awvpYlsM
JRwZduhbqzPu0txZtziYhzDc5QPZX712v+3JOnNakVdJPL0JnIBXYQllPygwNUEIyVL+aWcWqHu5
GWCgBpQQS9hAeqxTaUu1zW2Lkw3KECbkvLCTU5OA/K6JR+JR9VeJtPaoIWR++/aj4gjV2lrCblBs
ndmilpu8P0VmePyv8mM0Q2vF7KUWqf7V1dGhDcPrkB9jhxmAjsEBL3CYr2lvwZze6RePtix7Jh+g
y6oIHQkogigI5ZLMV1yzxlbzh1eDWR4DPgziheWpXVWyYDZNzBVxaiVLu+mfvHg6xTBIFi2lNLTu
uQfsS8/WwLlq0uRyisfbjvlhPcOMiDJTTaORnckLc+s5nFwpW6GaLNFOHmW0jah6Qmju9Kon2kFZ
LppfBvdYYpHP8hg9N+vXPJtfjIg4jhpOMoXFQ+/Eh4+pILGLjfQxbFJ5q4VhRsQS3xLHnJ1UzXXU
Yg6zGm70RIXu6bJekIDCu/4qS+MnWEGcXWeL5/F5CF2LDMC0qwi/hHrz5lXeVlXd/YC47Y3Dk1b4
HS784QWLyDmGO4PkzwQqcayFmn+WLlbC1MYIpyHmTHgRF0NHCFgB7F6TBs4/is7Q2Hp1ko9r/xZN
ZA48f7pxwdeiLhJ+qYxvg4aBY1Dl5qpwzQ9oIlC05CNCQ3y29GR4jSpOnk7sPOVgxxbFEFw73T0d
o/aBFjL8PtUYHYLScRdTWqlrrw/v7Cx0NnpEhmj0Zb4ffKxQKcSLQpP+Gs8zfhUHjxZDXzG8U7Xa
riAQvZD2qhau+5IT+tjaUetsvGmtlN5hKkeB0fToKjLKa0Nrjkwh37KEbaE7HcOmbx8iVjZE2Xyk
6LijD7zsPspoJBpczl1nevggXUWliuN8jADZNr4Y7Tsd/tCNtHmitsbI0cBQntwnivSORQ3XA801
zRpvnDavPgSF2Nh36vlK8+2wfDQMW50buuGuBa5NUBlZdeWA07sdwlgjQI/DDvFav0FeCL8Dk2SA
ckZCJ1CCwiO9mg0TinKfwSMBw3XayT5hBJ02GbzUp9IU7t6vygl7/mQBVQoCyhKjmiMFSfJmHLha
sXIaNSgsyibaJ+nJ4q2uYApXlh+sKwNMchMO+noQSXKLG0etZE4mkOgRxUaww9PbZArMi4fZ8ZB2
3io28xH2bC12bcSuw0c6wyAZFs03M5bPsgMbhe0FyZvDandVmY042FnWXFRWw6u3CC/il/1MfBTT
Ic6qe79tmDlM3vNgqBkQxp6oEQYRHfbvuqer8qMd+oBctGcb+2okShmz3UKuMpv8rPdhecQt3Kxt
UekXfUqJvvGp5r5e14rsUlSddWQ71GZ8vu0bWA1sGz4PpzxT6boqwktmhrhOYk8ktDrRzbGCxVzf
9CxJD1C+J1BUePyMKey7RezY/ZUflzSpJkGz9KdIHjRpS38RR5gfC4ZJFiURAVR8GM6zGuRwCZPq
Tfl+t0pH1b9Dk9dw+ZrFVslRdJzDrD4mupM7t0xGuE3dYO4C40in+kS8JBVKHtXf5LwXkTZtqYdF
8Ec+hCJyFbjkueaGlGBFddbSb946Y9C3LY2uKSghbXRW6IJHl5IePzfTfa469RClw1XKSyy8/jXO
0qM2Wjyo035v1n18adtMrFwlbY5kgDdKYvC8sAqSmL4NzNRkPgcYH7oDNxXzUCrE4r5OoAlBJhpU
ceOytjyWKUW+aXPbWmppdQILZDNDnHlKTGHbb/s4/XQGw1y2OKsexqB7bOiaX1oYWikOIIPXZoTf
USo38MqOLF/zTVWaxQXl+lxk3s5z7IcKgymqo1/dDT2BnM658cNjb/IhnAIoEqzSGdFz/cqelTLK
XzeZN1xXlVriQjKwqZWiD1ZVxAeZNj1qSvBoPsAWoYfPWNrmuG/Jv5e6uylTNqoBKfdeNjbtWKgR
eFcRxoLHidAOLhrFonJ0soM7tM6iayGsDbLN1o4ZbO2EumMRPlpOXZ3cnntlySabJGI+PjNUYEcs
jrFTDqtWiZ3pfRO4BpdHnfJ+KBouff7um5Z7Dox4nhJR36zqARnFUR84maZD698PiTwBm95kltNg
HWr6Hdr4wooEJOdBn2tvKWK0QHw2T4OP/TniLJgSemOuuzYxgq50RhoMmhf8pgdXuf1i7tL4gudM
PNGPzxVofaIGj0ZYaSfLS865iKY1DSA4Bti6NQ/WXHnkR91ZVwlQ+wnQS0vpJpkk2lCSO19o1CGo
w1gxZWAmXdHMfUiNkefjrG90XymrLaMfhteEYoCtrU9HA+Q6pzG6VD0uo1YB3KnrMCH5TW59ELMe
zNmbZ5cmnUXFh3hdOrS8NfXAg4F/QkNIpMCI9VLuEMnk29vTpZk8tp85P6aP+CbsiBbA2DrVYxWX
/x/SwqX8yu9U/fWlzm/lf8zGpg9WKzVQKfVf//GH/zpHH3XRFN/qz3/rD1/U/NfPP5ZfxepNvf3h
P9Y/x/6b9mt2DDWkwH9+g7/8zf/tH/7b1/9GPJiRov+z/2hff6Vv+efv/qP5C37JBZr4MUOFZ/wo
Jh8A9jak0V96AfHvH4gSTP4GqoHuWb8JBkL8AEIsAJHaRAsoOfsrn1QYsIp1TEgOviaop/+aYuD8
wREkbMdlhAMriADhOij1/OC/m2wMySGnwca9rEzzxQG4svFLQJEM4MjHuZutfntl/o6rx/ij5+nX
9+Mnn9URHfLq7K36/fslUNoGVIZy2eQJzkQtmA+ApjQ3HZaWjYLEs/UD3PWuJepVGDriORYVyrSy
i33Z5ONB9cMtKafkEKW4QMB7svGDBh//upi5BLlC/s4Pyuv7m1Pq588pdIO3TFjQnYWYX7ffzEe+
D7ovBwu8JLz0WhV9eAgtgsrRWFWHf/yS/O074AquDr6bi9pqmX/6TkbbGHgIShoz/LDackdgFxnT
eteBdXp1KZ37J7/Z374DAG9dLhw8bx402j+945GZRhxH4PaZSW8ux3hiKZfk0dIKk/Hc9ojZkaV5
/+R9/zu/pOPwOtqQssHxWohmv7+cgFcypsaoXuaWqy21lMcP3lu4GSwid1ahff/j19ScL6O/Wuvm
t49ry+IbOYaL4Kajt/3+/VRTSyuNkmppT3mIIyBKuofQSGihLtCGnmPTcEJoaYZ2h3HAoKZnqp27
KvXEp6sXqb/oAd8Q/RtrgxaaMoSXGGotLBx+h2lYBbHt3NNBY338P+LOY7luJFvXL3TQkZkwCUw3
9qYRjSiKlChNEHKENwkPPP35INU9IW6yyeie3J5UV1FiIv3KtX6TTJX4alIXqZlGwbDNoJOZs9c7
89LYsUBsSFU+jjdiW6p/LcU25c3nJo0J5xE7kqpFILekHHRZxnkNsVx5h9fbe770fW/LYG4LRKOC
fLRF3axutEiQRcPky1xYdaTPyZ8LQsTOhK83tU3D02nytaBqj7ADdV9vS4v+3bVAFkh/lhAmpyWj
SAkn88z3MVB5vRX5FPbIauCIhfxnOyRfHQ7Po9Xnur5FzZpmhAdtLtu0dWQW+d/n0QY3A/cLRHw0
Y9vnrqgMoUg+NPUKHSPy3gA1Ptt7ZHlZWg6bz/FtWIlP+wuhBzcVlyveGiOYniMLtKkqF2oKZI0O
dtve5sV8/nr3tw39ZJBp1Fao2vM/TWJ6w1n+tX701I4mbS0SFAUahja7n9eoReaojynnKC8+HUUP
DCpt0v9i4OEkc4i6GlF94R/1l/ei7VrEmmFC5htYN6YoWQaWIsL59LK1cDmaAqWuM4/30TDW8556
EIobkZrfOH9eGnjWGEhfBp1H57ZC/hoDOUSodWJ7ie83bktWWl/C5kZDpYNEFMe8d1bht2/s2+fj
7vieJxyOWyoCVJmftol3PSAk06HhROIDQ1qST2sv4EFmMTkpXXchrOsVYh6P/9dn/IUF7zqII0Lf
Z+6hoh4t+D6ywEihxAXdA/OWoGybi35AUtVGJ+XT3CPttuQFCssWLsSp17abx1S5H1oVn77+Jc/O
Ep8PgVyEp4H0CX6OPoS3ZQ6tB+W1KWip4lUTSsqjQUtuIix9valnZwlNgRUGeYonA9zGbTr+muJi
MqPqXY1ASOXnZ6TnooNri+WNw/F5K6withMa35rwKzjq0CKTxOFRXoVGiBbQUJnewlr03liuz4fN
48TirIIWRmh4HJX1PAz8GHBX2DSaPHFS5qeJk6NIiGbhGx16vjO4U9zAduCfwlHTRzsjysyYDDhL
YZMNC/swNY510qe+h9wBlszBOkQoFsVdfvX6bD3fHFxoIOwdqVzOQv8o6kk3k61KQcfuNK/jBaob
op0RooxyWi67HiY3WHhQL/1bp2HgP2tac60RbhP9CK0B3z9dKKvr9bbBQzwkod29g8lChcA3arhJ
U9EgkyK79LQeKPDvumGOzz1UDB5Gb3uQm3hgDpzSzq6dxR+3OlVWpTu4us0YKoAa76ws9pZDqlHf
AK1ULb/s0rgPhkQxsAsnTq6SDnu8HQw7p4Ov3AKs7uLMPrSLrD6x/3o0il0/mU8TH5hAGDuue1Xl
PKQOuupJO9ht/CGLcCveddpLt2xTApqgVjLi2MRE/nYeVmCO3Si+GcxmiUqQtqamhOHyDJCzC26h
zbCG7L5a1gPmG/hcjpg9+rvZ6c2nIIWgQSIvj3mc1ul4YrhPULppyQ+iVx8Z9wxcivUjSmf3ExF7
U2PLLM1D0azdTT7gIBAanWq0ZYUDw0hM2eZlJ8464gz3MoXq96WuEV2D3CbM96ho/XunJb+8LxMc
uCbqg9au1FGPStTgzsN+miKB9oFRmxq3VdxQ24ScnCzA/nYT1qZWCPutg84bASGjGpduZ7rXbsJJ
OEUgtwpLYDrUJoNDJRv8DamJTcmVrrS6b5GjBxSYjtOyqwMAmmjL22hxI3rSlSG4FP/KUtm87NYx
37iSReynZ8PYWHqfujkYcCeLgLYFIDPvYavxOEjmhMLB0KfOl24SwPIRGEBda+ma0T0s3dh+LYVE
0TqN647nyxxkhwRoZHQCeh9Yaqokt9GaGLCRFY5Wu1JVGCtykk+4a1Wr44Bh6HswOT3S9tAHdVwg
DgXMbW/JLQ1miFY/TSl5bO7RDGClB04y2pVTbfP/HVF9DkCng6sOWusL8q5o9rDAwSnbyPpMKBHm
9mVfDpg9+SKbP7fowwVALQI0ju1FTF9gNbKK2iCbv2kcz7e6ZW9uErdbPDRA+gbtgcEneX7iOGa9
XhKcOQ4AqHlMZMNcnCaDRxoKcmM9hmNfk/pEwGKTo6UqewIGtevIuhkNziXt5I0CnZGS38JyHH1y
BAogl6UTOOwifxxXGMGhLcfic+G50423Clw15nG1/RD8fnytigos78K6nk7iqC4xKuhN8b4plX1P
3hRK9uKr5jwp7RJ8fIf6RDlOwXgSUALJ9lOvve+JcNe7vHHIVFKL6zrq31X6UyPyCmFOdv2XHFgu
npng/3og33Y6hl7qAt4WlgEk1fkIGQ647aCxiowZhZ7Mp3wRZ4l4ZMgJtfq+cVEcXyb5uORJujHp
R6s/9GgWBPtVr20NutxG1iZwKQslvS+r/eREIPPnSiCqViapiw/4iLswZ0bqXHpuTqJoBJiEBJnj
gQHoy8Ix4RALq0e5D3BmWLnWhI+uhfvoruub5Xtmu2iOtBbGzD3lkXnXDx0uHGlXimnnAcF6UBYA
VDy00cfE8kdNB0ihBmHo0QQ/BznwsVGSWndVny8fys0s9nRsELoPpwYPRCEQgGU/O6ek9WFOcjKN
XyynCT53K5sI0F1aI9+/kOYDmxOMVKwAev8K/D6BsTmI6cLMEoIdpn/KweXEpKy6SZE06CAnf0z7
YSSTPNS1xRJV3WVe9O5CVkAUqI56rQfqf+I08DDlohbbJfU9bHdQ2pkQ7k+3X/uvPW/h+nQaO7c/
j9jSexmLxEWqcuSV0OtltsMsr4dbr4ItFMYw5oeTacyAQmMbTsVommYxniedid7DkXGQmWqyACFd
UtUG0OZ2PEt47qcJqoj9fkYQ/7OaWv+uWSLRn7qLGr4GK1rc53Y/mfwgUaJ7WJJaebskL932UCqJ
0iDqzeaqX1pN9n7t8l8JUu5X7MQGt5Cl/uFlqiOx3dWK5C2wvQJSQzlezBh2Lhc8lpP3wjcFgm1e
1SrKl7H7c3WtFgoK3thfBwDGyL53QfOe+gKAN3z1FkQESGBdycGnfJ/wfEdiy3M7O9TU9/xHpnOq
bqc+d+U+cjynRyDMQSex62P1M4tiwA4t62YPDlrfbz6qX9dEo7CfWHLOsahCTvldTfarD0GyBXDf
wdI98PbLI26Q1X0PFDaxOa11WZ9FY+qLXSoWgIn8V8DhJmjnSwQopzKUTeT+GIG+b2bKbIYdBN0I
WH6jRp9MKglk9nYZ63O/BKfGJWZt1RexWOdmRJmNquOMpqqRNe45SWOhvhxt4tCZN4F6ID1Gldro
BF3rUeMSs+tMZeFq7dT5e5PPsA9Mm5K3RXYmul/Iu3ThXEGG2bztis9cWj0n7+RCkCYFAoq7idbv
Xl6R42aFLh/LQaAWN4MDiEHeIdBwsno1IBlTCwdhQ5DDLT/1aqAIZQ4cJMewwoBX1+l5GXUelrfo
7H/3dZTb3AEomW6y8hzrMmmhBjO36rL2EgXMv9i6QE4EQIxD6WefFjrPIS9RtgHUurAp4xH15r6r
1wcIcA37ySkE9juLth/LMSoB6SZNbpE/WTlOB7AoX+BbohcOAtP/IYM4SS7XSTdfRznggAGExLlF
BbmHrp/a2SWxFYQkFY3yhzZa/ELKH0MXQQC1E90YPQLDwM+h99UwHIqyjpAIBgqLF4hNUXEqAden
/mD/tNcJqbxqhSU3LO57ACuopqy53d5Qs1ZXVj1nSKI4xRftWfONn1oourogctEnnkV/4IDBzzBD
YScXdnKS67hGmSsDD6HrbAoNgPAeMw9r+FU36foFOJBzZ9Uo9Stt0pgcaddiv66H7svULaULj6wc
9vB+XO/KsaF0n2WrO32eVslLk4ETV/WsFcaTmT98RhNx/YazWodUrVnzuwiYKeeqaoEVTygnHyIH
58hL4+rswcG8FmlgU3UnyqCmCJgpp7AQYzcMZilO2VgiB3nYNuiGhIgpqHXvb38G6FOwPKIfUBIU
YcgoEZYEAbXDyFN+XHExtPemXNbPpvbQ5uhmd7nOaoPNZZvPvFQHlhAVvR4BrdvZmTbbt6jWd2Zq
OJkVUoUuAJXErZMQ7lEXnGTQZeY9ObHo26Ds9mc3dfmdF0h0YwoUIxH+yuruvky2xA68O/eBRavv
kgY4JPcckKmg1LO1l7NfosFStIYCjUg9jat8TR1fY70oQc6YPjmJMnzAD5ksYkQV0T4FNlbguGE6
MaenVmZRy6NKpx5QDeNC9IBo2yFsE6SbUT9JLlUCm3Wn3Vx9J0HQDDspWpDiaVBm340/YwOCD6RN
DOW5kqQvegkXziJmRK+LIrgVg/GCM6cDW7JTwu0+9hF/MYTbM93L1c3OBjHiRNc5WfllqV11y4sn
+Nmg/3MndY/4AFh/gX+KSHPCr0avUE6RvPgSFSNwEi4CEAJ2Yan4LA2m6kOX1iLdFwCbUm6qxH5v
ks5B2ciPMnQippjzHU+a6T5F9Q4LgGQhTuuzAVlCRSCAZokbWDdtFhOiAQeE8gDvNwNDYuU/qcwR
8K390nxYZKQ086TGd03bLGKnB8SNQHa7aXA6Q38gTCunyBxy2/EDCJfNitQNZCWiA938FJ5MeHpI
Bbk2SlEg2DXxCG449rwzDyjR6Zz76uBwk0Atk4t3VpOCYGaGYbyZl4ToPBqRWgDc0Dmg61W3vLe8
aQQ/okjIfHBcaSOLRfEZRNG4yl+QRKmrIPGkd42vPIQ9Y0PWfMbAukKsEgH6vTvVCdppyDgcoEyk
86bbSqkB4fXhS9vqxUY0GuAhNd3c/DI+GrKjM0ggZBmyVXtflykohlKm3gkqGYkGDRBRo3Dzijpy
r/KKtdRGNX7lOdafbZTzNA5sTmboHXJqw6JN9FVmOtjCaCzNnANEhLtWC/SWIALPGCyvWwoO6Rbx
wUkjgBc6NbUdQvilgEGVfHH2E7XaK20v1IXjoOUazTs8eG3ue6Jy/jReXlRwyaDZ4y+8vShxAs4H
2WzLkimcMRA4m7FLxBujhfa8g5CHHdbojfNd5pfTpQ8fCiwcsf55LpslB+Nm49VWoZbEBmyc22Gc
p3cBNZHPo4SES0S/iTgEvZlxBkE0TZHWMierIR6keNAoWFaQEHjAcVUfGsuZP0Ta0kjueLm+WzwP
1Mdcw04i2QU98yAppXShW3LmhPhKkZWERDDfOkvFybamjryJEbb91cuesB5AIgxpuywfAzCXP/Ik
9udrPB2aLyhSD8SDGnnQU7qJjUltwOh9GLrSfhiQGAIcCJkBE4BAQlZP2wAaBNghdk5ciyE/JNy5
kILsTGBn0TXrZ/Auznyh2plaFALKNuJjlVuEwiYdHhbaMmcrNq9c7yx7DyFD7USHjphXcr+V5Qmy
IpA9gt92Dda8tJ+sRYF8YPLl+6KVWKS4YwsSYuiydd8IkCHgg9GGhgYJBX+t0NYLOmrw+6T2JqJK
7BeITWQN4tNN8HhAkDv/YXCFu5qzqr/smxpQhjGtt4akNYsvk27nD1McWb8y32SbxKAb5e/sMZ80
5rajwh6OyBVk53amTFE2yQNx0vZQgV0KGcA0/qkygPEDjdUVuOEqRUW0m38GwWIvp/7SDt6+860U
dZVGklJAVRA5ycEWTFhdoQdAdGSHswE3Fo6FnJCHQbLjQhmJIBm2cSILHXQDDLgIcHQn3Iio/ZE4
tLKTHjD1WQJ9qiZgdvJvK7vY3WNwU4LniRntJBnTawXy7jFrF+dXl6oW5UeNkw7BGy+4eQrST2rV
7r1CjhigEK72UdgkVYZwTbUGIROHPUZlquS87YFF7QBqOY8m77Jh72jAKl+WynVIPyupAJ92rXhH
bsLFRwJnsxbgU0noiFv5co5nSu7wZPSEezLikjaHddplxSk3KxrRIFfQkE6wJkVKRbfWxeykPb2K
k4yzJx15J2M/na6EcM0P5J4y8LQ1Asq5jXDS3Pf9ZZcuFkxs1KQLMss+Xs5YjobJElT2u9gYm6iA
mxOw1tS05l2O3Hp8woux+dZWfaS3/b/gldLXcREOTYkZnAOB6SPELL0cRn9qSDOUrfjZzz6C10AM
eCbXdgKnGv3mOCxksXmLtTK7d/vJeejYxPN5CdjrF6pd6y3WEgpkV4HsAq+p2GtYfBKQTI2GNvkX
wwsEDsNiXWACwiuyzmv/HnZEGZymqHHUGEUMHCkw4zvgw5LGwslZRsgj9ujDqs5TRnxMknO7VeAY
HCcxhKTVYH/XOIq1O1U7XXWuyf4inwb7412XV1gyoZQXIf5ZF5oydjQLvYcBjYMT2v8EvV2WUdAp
Aq9E299D+xrRdHNN8SuxKOeVi3tq4NF+inTXvjepTXIaEh3WawvQJOekNGRowqpU7c90IdAEVOIi
qY3Q//ABhQcrwWAxzx+o+PAyTSc4nOctm5k7plaC9AfQX/MOxD2hJErUvC93LhxtzDu5bKY9P/X7
91NWu99TSZlm1/QLdjWiGrLPwPgrXKtWp9X4f0fodcbxYtUsSavOTyWJvkeqZv4luC9enWzr8jtX
3HzZydJL9ltKEiI/dJ+EdZ9F7p6Kl3uIheuhrNXXZbDjWIo0IgROdGPwFeZ5kCnfvCN/kqG9hr7Z
DoUjNYSmQ7n6Ej7mBB59JKewy8cGJ4OgCVLC+3mEHfdxpm94BwyWE8pRIxfSQ5TZG9sfsB6yx2SC
oqzG79y/Q38SaJVczXkUu+egq3V1ntWFSwSkvRr8TrwtyswrYihG2fzwPzBppah6i8kli3jTjGa9
nfy4v/6fCom4FW90yrwFMC8kNBJ91hbkSE5ez1Y/S5JrksW2TVXZVZ5S3pav/6u24JkWoBZODFTK
LYdkwVBdWpY97LtM55sLQfQR/a3ujYLG8yoOrdqosQiq2J4t9FGOfPTSuIsHfI2LcUL30l1kFgIh
a09bx2QHgbnmuVQG/jqp4H1aQfS2iw2EXrvOf1qP4EsoWeKWazvUCryjUpbl+l2N6GITrkAC36Vm
kKdL6s8fPdGvb5RInxVYtqZ8KgNyKz5TsH061GpoPcDjnHOAuf0LqIwY72G8cP76hL7YSgD0xdYb
7GJT//l7Qjuc5aTRRPp2LNdD0dfWx6rO2zegHc9bIRANeE8gt7OBLo6WDblDsrBb5XWA4nxS2RGi
ZlvRQf3H00PtaxsxWzsIHblHZdYqQYUSUbU6hIwpEVChI3htkyLsl/SNpl7YCYQstktJEyghXXs6
cEsekfUwW91aePG7de0mQPzQeZFdJp+69sFh0K1+o478UsUG5oWQFJGpuTlH/bNLoK6Sy4AMN4+4
YSRAxwfCO23d6ruJ5LLHSaEIoxxtrteXyUtbkEEFTGIr7n5wCk+7K6xoSytmW9SiJvg+xVRQDvEb
90I2wr60EI68wq8KQkfTDhc1RRkBGtlv9iCgmzdGYeOrPS3k8yF+YKN9QYETlf2jwpXblZRrWoZB
6Ly5zdHl2cMcWPfTvP4axmm8LC0bM481ywH19+P56CCMETgdqt7J9oAb4TU2caMQXNDmBgyOOo9i
SfXDrrw3DsxnK99nZ237SitQbGrDw/29v2QxYWnaD3WokY++K/Bo2i/A5M9en56XWsFKjN3l4/NN
KfFpK26EWpvXlHXo4Hl6VdX6YYa68eG/aETLrRcAtSDpPW1kHNhTYgAq69u5g32hKW4w1fHfWmnb
SnqK0gDPB1bJA8QbwN476stgz+1YVlFFQXRwru1pJN/K4XJJiI2bCZWAnQwQdfU6J/kwoKMdrt3m
s6RcTPCSLKsQalfphd/N1n3tjv631wdhs2N/9nkBSmVKw1IUSh9NqELkVUW8hcKmdB8F3IovQ2Nu
vWmtL+yASKzoFqS13YEsiJ70cOX7DhJPONtce/GCPICDw4SS2fT59e/amj0eNZiYHqtNAPIRR9iW
NhgWh1T75i0ty5O4TklqjTLeB6WXv1vN+CsuEHmW+Jy+3u4Ls+VsS2LDaJLm9I/OBR4gvvIliwKe
PSn/CFFJE5FyBbT/FhZAPtVB29BLAIbcDeqJLJ1D0ezpAiS5O1qrQUsThgn1VHQC9mWxYIJaUDju
l1yEI5Y3yAFV+toNVvDmaLy8sZ/VtsqPBtoByoNeJtBBjqGjc79ANXcgOMWm0FFRCOpyM8xYgBaL
ruVVu2Tncpk3RlU3f2usXn21g/mx7T0JzIeMkVFW8j73u+qQGKNvwJwiQqZK431MoNyjQIl2NfWe
ZlahWTKXFEaKJYxnxFsA1BcWDCK5Cmk/H/U++3jiyKUuopEgtbEZGH65yLvdRoTOB7d3q9tVR9Zn
GH751Wzztnl9yWzTdDSCrpZbMAAA0rWPMTmJI/pGkEwJS1r+PvmROBUAX28B64hbswRvbY0Xdix6
h2gU+i64QQBgT5dNRbFViUSV+E0ZeQuWDVXiyrHf6NULG0EznjYRAaqC8vhcAMeRZjKg+loxsR9F
ZRtOrDh97+eNfP/6AMoX1iD3ic3kgRgESH20BufedThh2hIPB5mgGAt1DsHr4UKCiA/xuqdeNwlJ
Ql+wV1LVnLZT+Umm0SVRCj43o3nj8Hk+wlpy5BAY/A66nO17/3oVNIWJ82EskU6wZHbqdIC5GuAd
b2y95+sGZA5gFeJHjgFAQU9bwVRiKWz2EKpFc4obBE+5sQ2mswqY7nVdkTR5fZifzyjtuQCpgJwC
PFdHRyqURgGmi/acTWOwg/h1QhY+OoHmJP7jxUNTOgAIzj9YqkddS0mHFsijYPA7DO25u6GQVlzl
zt0UC/bXe/XCXG1ANOD0GxQSSNzRKOZUs3TBihmLtD5xcW49RUvLeqOVF+cKrVGWKVAqyp5PW/Fl
AhVwokMRxUWmyW0vKnJBYT9jzhx5+fhGAPTiXP3V3tE1pGcjUr819Kod1o/G88cdaPLsJJnLt6C6
LzVlc9dx0dqu1N7RcdJCr5ssSdc4q/2d42iMifuivbCG2HnjcfZSU1x0Lk/OQJOY3Ub5r30Vqwk/
x5FiVtb0zvmI3weSbaW8rkVv7V9fFvL5jIGB50Xhu5qUkiOOHoKlW1E17sETVFJJjB9r0LBO5t80
nrIzaFg4WA+lM9zjlUKJu0NWbQv3bzyMw8PMbeDZViby9z0Ac+oiPbaWsCnkG1vy+eLdPpJFJTfR
WNc+OmhET9zYQFADx5A3GOhF0UlMevnk9bF4Puw+KvCuh4IEQTXSuE+HnYQ9AO1RI/4DBuM0QTjg
3BgP96jcNW809ewV6cN2UcS73MPbk/VoMdXQVgvoB4g7pWuVw1yP9KfZp/S4yH6Gr19oGYejv7wV
xb4w2w71Oe5F3wEXGxy1GwVgjRyC6RChNg+D+TjuyO3L/mzETI2Br2+Z/O4dS329VqMzXiy5rk+T
pIsPjQYYHmZYkd/DO74RFFbupJnWN6b6+SQAePY8vpLcBNnmoy+Mg35uRA/ooFX+8NEScX01CDII
SQy57/X5fj4YAQ8z1hRYfyZBH823KXPBYz7FzsQKgq9K5ZiBU7Se922/1DdmSZY3NtvzZRwA4Wcp
Sw5IQTbp6QLLGio0pgGQXBunu8eCYLn12xUVndf7tX3300CLwM5Gw1toFpk85po0Ljaofj4DdSfV
+m6dkdq3BzKe4Mr8ecOpUUEcJ386t8jQ7oKC8vjrH/BCP8nGECk72hU8gLef/3V+5d0qA1WSrCOM
Dg5BPWBzl8zxx9dbeWGlEElqqhBEk/5vhtjfrXBGtuARejTAInu87ZfxA/yH8sEtuGpeb+ml/gSQ
TyS8HS5p7+iMXHDfSLE3BuohgugkasrxuxZBc/d6K/KlDiGoY4PSJ8uj9NHyWOsGQk4xZOFstXhl
qJ7KCV4Z814vUYYsfhAfcPpe8IXoKTQVuKTN3vSjdzssc0A34RwSARXMlj6UsEn+i0XFstoeYL6z
PR6ezilAloigC+9VK006DB2QZKxyKhprB++ZVL+zKSNG1UnjYbwwQIh4o/1nc8C4sGo4leE1MRNH
5wKHYxsNLg63m2fIPbIG+ZXuovKNVp4/8wmtiY/IQmx8DQLOp93MranouJCxxgXFgDhWnySnaAaA
0asKsvq42/hnQYZBdSyBpx3KZP3myGREubnH5iYd+kNrFfoeKy+5/708/iPt+3/LGX3CLH2Vg/r/
k10K1bSCb/o3UVQSSzPG/55cehjgJf164a/8oZd63r/IscFqYknAGNDbq/IfdqlyYJdyx0EhsKEc
kaX4PzkqLf8lNVcgZXwA5OL3a55y86Zwbzv/IscFO5O/EPCiY6H9P17tzZ9DFkruv2VR8luPDmOu
WUdCyOC4l2yeY8X5AvStqguJNKisdSuv51aQgnxfDKbFtku6w4CRGkn+zIKhzitIsL+zCMNQmIJy
7FGcghZOUU3HbTDeiqIyVhF2k/T4l8Uv10+9M2UrHqsoyT6im5Cun1zy32jg/vP30THW463sWkjR
yzgVm0pmmvZI36ejRJ259Fp+nmZJwW8pOrFcYCwv+EGLITK/rG3VcrGQgMm/aXQApvqi72w5XyAx
WPvzYa6gXF9HCA/T5J9/0aWXxctB5uv2GZkT8TuRXVqgFQyNvfKr+btbN4bay7NHlHzlclFUU8Of
nnKLhko5rMuZbQZvfFzWqcTwVCzDUp+jm+R2JzGQG7qh8Cjhl/UKIWZ0yIXdR3nYowk23la/O0Ww
V9DMOniMSjt2wTye0jnPOUMGtsi/LSnVt8cB+XfvGuf6nI8WTOV4y0nTeNfFTDZHhQWpJ+YIo9wm
e8wQKadN5ZNjvMWUhkFXQ9+hHiJclH8r8D4egHxYXi4Kpfs/fcNLoMweLaSUs0fXi+kBx6nXnWTG
bplhlI/5ZUE0MgNZgPLjN6ozVfboIGfMGlnikj9bVRqk9b7BaHbdrN2RBWe0rNLwC2DhYFsIZXhF
eHxXIXPEF3CRzfzMqGbyf652b0f+QUQZA/5nlQyOjre18KeTIFb7ITjE4ObJilcgpgs06HsmZvG4
9e7ALsHhKsqUr/Phl3UnheNV/P9EZts6DpDSeeSBsU0IMGwg0zsFrIQP6EQAkUFEboALgMZ+i7Fa
e5KioLYJQPjSP79PmnKEdzCAek/qfYl/mnf9zx/AamDrOxy7AotkbHxFZ++bP6vUSbyJbYUzZM0f
+TOj2Swa0CPNZA8rRshzxcQlvxc4KNuETtsl5oiPemzy0toVDWjET6CDTXyFczKqFCcNkjz/NzFt
PAyZ/S6DMwNkMPG8mD0AayZjHmosl/lH9Xv3OTCLbYAgiIxk8lPsGDH8LAeLfjQ58NfHCekSGv/T
tT+TDjzcYiDscTXe9T/DZ5Gdo0ZhCqdNfla/d6/2Y37eaChK9a5Dr8gdgWWNYNYkdl1I2PUhPcfV
BvCzM5nmpG+STMw3fx28/xxufztSPLscXbKw2wvpj7AeFYenl2M2rfizJYC7ATBG7gMjNUUnPhZC
6v28urNugbImyXzPSh7BBcFE8L13Nq9ZfmI5OUeWhHqh3g8mgu/zz38Ksp4q4RsR2/H7avtSNAph
mHIlOOgOPP3SumpyDCAsGf75RtMYqz3IFKc5nGGTMmoP6Efbzlk9QFGY3mj8+F1BKZJkNTKIilvJ
k8ek3mpeG7jz+NdVZGS8d+s0bYKe3egghowMaDzfL27kvEUoO75oaJVXK9cZhGLM1n4Xz/4KuvHK
iiIecCKMWJktMhl/ZsQ3ZmH45w7L8eqNjj5LHiALwEMWGqeHoFzAPfp0mPMc+U8ScCBG0sT2Phbe
lBp1KmPJhgtUpKML4jkIFQdQnrr6bINj7ym3ZaZYystUQoe6iZve5ySVaeCctx2Uu1sdm+1T28ny
YhGq0mn85K0PV0e3MsnaYEsn8m4QRHvu0YevqZcPk9jUccbcch9QmfWiiyGJ+WK/aTsM3oDzgj2P
y6zJT/wa91r8bF08/8593KirO1AkK3ihZkU86OH1bfY7lP37/UYikNcbcS5xg9pi3qejOo6BO2FI
RU1nNQWrs8TAF16XHmZHYpMAel69Rx6WoQLvuckWQwnqrY9I+/nOubQQOTkrPc0yW7nrxttYg/U6
CxJAd9fW4NHRppmX7hqawbZOArtml7ZVHhWHHHHbqT9N12TmJxqKQ3TyeueOw3j6psnf8N4GvQUd
dvv5X6s0HXHpSLIRRCLMsvxzF8ss/SA436O3pniL1J+OIklOXFh83H42puXRFBdWX5Y5LJAQUC+j
UBQyM9hRqtSyhpA8vjLfY79nlGY0JqZ7PAU8fuAjIZd/DnIISR8MWPr56+v9f3Y2bOBvjeXSlnMT
3vGOQYR+EJlbFKHdy0reN3h19Y9JQKhx3qRj3FzpFQ3GtwoHxxkB6i4yQHyC2oG95bWPVpRbr1MM
Gi8LiXT84lpZgVjPpnohEpknO8s/AmZY3dPcKfnvdpLF3U0sqlqgy7W0nn0o9OKDPU+xmMS41y+S
vUF13iMRP6vtGoTgkFof8RJZiuuc5PX0UBNvJm9043kvyMuTklcMXODx7H+6dvK8oP0VWleCNPN6
185J3bZwI6xmPcPycYReBSq8E9dTpib3ywj8DXt2hIzwLHp9Fp/DIkBDqU2tlmKM4KOOljGZ9CUq
MXlBL6+gBgX8umWNTbM3WB89e83YlEEacTRkEyrfh2WwE+9BoTY6f7VUqZ3zpQHZs3/9q47XlsdH
efDsSVRsOczjFY+UpD8AbCjC2cdZB+z4qFYuHgmIGEcZg1Nq/rlVdstZ8nrDPNqONhvP5a0yq1y4
zCRljsdjyLXZXEmyUGCXEeMfEwgD2qG2vby2wnyou4h4bMTEwJxZUzkFwV61VRa9a9EZoSiaprIB
Vjq6LUFoqTuKvAxgBqY/LHN3sJYQdsuw3qCLRTQReg3CFXfSqQx29LkfJOLDlOrJvoPvotYRx5ml
Xk6bINl01NQaNCW+H9zWp65YGu9swkxF3Wswm9BU+pKU8zn5mLn8PiDs6eE+qmJHIlFeLVgL2m6u
ceGzTIlAPhKkaw6SVgogB3jVz47DoRHj3Csu8fnrNrMkiJPmMIg5RlMiwrcx4VRBfSso39U1Rpvt
qd9nKN/ugsme2ivfw6r6RHuYfKCRmnlReteuvZX8glsMSGxfimRwgEH2da4vWv6A8PZeZZnxgigt
N49cBoNEUXIgGt8cUFv1w8sTL/iuca1aEfRvDY4wcxw364/WWSxkv7nO/OzMjtoMeDjowxyMfS2H
/ivZ7zR+aKK+spFcQ519gKpre7icZDCgIhWqLh+jn1UOlxLHqAHxMhyI1j4p9jLqmDS4f2UnTps+
KOv0NLORYLvzKVgi57nOnfB/1jBSB9Rw++2uRSF5sPTnzsK3+rxcgBhfREMhVrymLAb/ezDpyvky
IBKCLwJvrQgio5tYwm3hh3U8enbeOq8CE0pAkPOdwb2YFWhVqMHi+zs7DeX5RSEN554UKCNE2anf
oZNehigR2e0bFxuloKM9QDhBSBG4QLQRSEB25+nxxAAhMD0bXsHRQEwBFYB3KzKPXn7VpYHwTjNf
bY8FTIC5VjO0M7jNMVOhTv2/lJ3nct1Isq2fCBHw5u92dKIoUoYS/yDENjAFV0AVUMDTn6/25tzT
4sRVx4mJaI7IbYBCmcyVK9fCoXlIOZc334hnIRCgfnLo98mut6WBdbOjdVUEjzSEjWC5FIHGpDzR
96cLsOqxC7Zrf+nS/quAKr380dLTA3IYpANWE5GqTTddF1OwrjcwxTj3cXnm1KPMGGOrNtMP3d7N
dRu6V0myNXywo53SJIjAEbvNO70FZK10nEIWvHVXQ5E5bhu6zq/q3iVyi3xF+wKK7VU30g6F7eR0
1TbxQN7du/iyb7sow3f1ownXxer62uUIn9goz/vErtDTokM1ZFhDFg5uVnc6zlf997bRjqb2OqQJ
596T6DbcTmthghuD9+RaXPlNDyh6KyfcPj/rGtulJxxyYpzSOg/+HYLH0FGvugi2KorbnSls8xpm
MVl0KLxmmG8jDFNKFr9bVQMCEyzx/NsQ1PBQd/iXVqhFT8PEPj0UyLR+mDPssVG6zGN8sbDPSmwM
MUN5ZAR7PUZEirlxlHlBsJkRbragN3eTJi9D3JBtiqdeKx2CUqcjY5ZXaJ7w6JqmjL7ruCZdv8JG
jQh4WGmbfsnOKZVjUPkM4bLXa4OXBjYTqESHRW7S5nqgzhDf9mVgCEJRLWnY4HMME/KT2aaJDb7x
Sjr9sryYGe2Elhw+KW4VSA8CS7F8naTvV+4pKIzgrKrYG1XALoBebLjrYvrTmi/si2PytVLYEKOZ
OvsULq4bU68cd01aZNH3Zi1l/ffmdPYEZEOezEu94oEb7zQd/+YloT1DVn8BwjTVI+7ZPWYcdMnM
T8GGRcf9NGg73Sri+3l8uMSnxdZzSKlaTM5ntuEpoOugqnJqfiXt/9ez07N0YpxNqsc2XgloC3oK
KhrRMBDhrocsUeJZlnGB/LbX98zcDa/U+Bb0gSnihOOG69CckbDmQH9Qrq0Y+3Az14rHZmUOwpul
LAP5SuGBS9gyeClW0gGT+Wcx0Sb3MWqY1SglbZ58vSRzqClW1eMlspbjQPTtV+wR16alzfzP0u2N
87lwN1KiAgiHNd8uKxH37NOk3R5yd+IvQoE6X6X0vuHLnRhapd1DNFQuKyaxzlTfI99NwE+6FoOg
I/mYjWXVeYZuI5vpl9hDfuB2rdgb0MHcBPh/jOpOcBuUmp1lOS+Rtilm8ZwGU882EqONSpDgBYqt
ycGuKLwpyEXmp35sRPelLKtW3eGJO6HjwMkmrWt4qMgwsiSyafQlNUJGg8vvpoI74owif5oWSZQz
dj03pDnJ6nU/rD6TsY1gx1tbG76PINJeQ7uGNIkeyBADLiXYQgYVvU8misPjxv4J1BeZjKkHpgvc
anQ+w4ifeKNDUzjbJnQePjLY+O3fRoY83L4v+d6KZhZxX8w+t1ulgnmy4pPsHfSK28zXcvEjpl+z
crWjxuUetYugH+v7bQTHuh01LQHkS/kmXykTz2wndLY6sj8m9M+0f7aT37WPXh1ai+kZTt96c5lk
2OPRcXwF/dRHwm5xseaj9IuOJvz11h8Obayn7joh0BH3/fl0EJxE+iWgu3J8JMdkaeTBwI4GobWZ
f1S+DMTnJooUTW7Ys8zOU7eKDtFvsVS+rxCEjwoWPhmFOzMknV2aUwzG9QGQsfeeJL153rcqlauk
XW+sRtqeZ0emn0g9UYQDjV1r73PozlJcBetikiv0HkDIdl7tteI09SgUPPo5g3lNBGmDWr/AbeXj
NkJWvkbLlGbgscjX5WOi/VI+h/CioxP2bMwSa8ZSAUJjc4Qpd+9vE+OISH7tMXU614zfi7FBi33/
houota1QeveY3jPNZs5nSqnGhHTrmkUWRxxahmA4VBMddbfDhCTKa+AYZ/k6rmWWA0bHRfxdBphl
H/xiGvVPQTELz5xYone+C9eeJe+zvcWEN5XN7MkdtHhe454vjMrADp1eNl/c0wLNtmH7LsXzMDWD
Tu/rpBYaT7Ok1/lJ6hytGoRKJWk3fcW+XZcqKgiP2UB1mZ1Kgo4BJYPSEcmnaGS9WQKMzZpq/j/D
0CIkz2AiL6IQ0UUfLrn5fUD+PhwnDIESTETL/2wN+H2+lxBBpEosuyyjV+bnG4JcBgC2FwT991/3
X4lHlhBspgh80pMaQWv4NfIBnx5onwlx/HEMq8+YKWdMELJlKrveZiEKPJxYhb//2vcgH1wQyH0w
VyzWR/n+HRxZjPVGodThcMLagjRDUVHnyVL05jHNtALEt2FR5JzRlQfJsviXWqGN5/4JMFDdBiVg
f4LqA15wjgf/AWWIGplo2jIx5T1XYy41A5CkHOz79zf6fnwheJPPEV0G4FX4L7+LLCtD7SshIN+h
RehxHy3C4Kx7UBN7v7JFRuqHiofB/1fA1w1+vUlqrWBQ5JQZYa1l3r97tDRZel5lhr/9oCGwwK7C
pcF/V8lpIHArTaBX56THboL6G2bOFpT3zqZWme6jVMSYwDaB26rpfuq8rf8R1AhrPuP5QPvJHk3e
2W/upmBJtTq4TaMy2izDfAjm22SBF/MtNHRMZXt0VsJE0igH/+8xdlP+K8j7iKkcRbiE7rMZ69A7
VFU/hfMhTwLnvtmgp+SnjP5lXifSSCKsFGDEhCtiUSXelu5LYM2t+JqYLfFhMItKRmiAYnpLmcrV
YaTxojDlrEA5irwlpbnvfPS0owPNOYabb/IauBUBV6wf0ajJpxqtnWpg80v2wttG5H3QBBSYK5O6
VTpCe6QhRnyg8ZvBxKetbNefCT4f3ueUv0/L8bI0R0osZbl3NhL85AUyYhI9b9qUVXh025Sd9y6d
Y+MUtyC+KGHtKfOUatxR8NLz37WizhFZx1sv7O8213RIZ+DFhNLLNbXTKf6s/GrhltaCve1h6IU/
+MetoKG1PqwTzrSo0SJ4tCDTD5IV01zPEbh5Ryeq2syhJ2mJlLczfmhEhUfAWvJtKM9Fy3piMuYZ
1PwioU+MdBT727uNgWSKqjCteGEsPXpzacGIGiWuaz3S24cKa8QZn63uGDf7rq6DDoteU3TTFwhU
S+HRhC5H4aEhDUCW0r2Z0593yucy7OoDpPxGIlg0+M0Apji5LslsEeoQA4SVdjHh70cSY/VJbnVZ
fjEd5p7fnU6GOfcyxw4i5vUcdaV7RDXL9tE3OlEdwhhZSMveniMiimlZHQZ0dU7rMLarPKb5aidf
qTUSATdg/Cs7P+ZBlYj3GZoCY8gvV06oXbQg0xAhJOJA594FhZDqyZvJZinq5RVUu70XNxMabJGs
XQ7LNuWB0skt2sx7ZctazHeADhrqMaBLJx0eSdC67WG28kXrI5xSo8x1vy7llh/GfEL3s8euL+rd
+Dr1xyJ7AQ2Y6ddJNeKzwzUzc7IuMfOyCjhIZbfieLSCSQTyuqQvux7v/D5QujoFrS4x+RQO4EH9
xAGneJ9YIFSLIygPGvJVLZMVl0xCuvhWU+NTqFJMThsXe0OzfvdRlgg7iVfCc8N0uzzklQ1V3WBT
FjCxUHyK5QujXKo/FyrFVY/ZD8fkvDfodtM1qbde2zLXaOi83E0T+1OJwoTTsUCxxXCXm77GjvA1
Rztg+xaXmPohAj7pHH9PZEiM0x5DLoIC41ysVANuRpJKPgnZOKKHSE+0EP9YwtEbgqeowmOj3OFO
0rD94BQwDLTbsqstzFcOgt5sVzCT5ex+LLs8RYJDJrgnAso3bU4gmhWzff9GcMu6oL0Ifwty617Q
90PGwwRHyM1uRWO6tXxDhYwZFzYRgLGnCZsOYa2d8EkmLjte4Hmb/cDLtRrOP1vR1fFCR1EXdXr5
rmA9SbyaXbtINx4Rr84NYgblLopEwVDg5GLD3AC5sa+u9dT4RBd3I8R1REl3+zaPK+yBCs1XptzW
aGEe+2ib83tksjwzHMl19aQ+Gfw/LFjlI5LDpI8d6gtgqvgQ0IlLWoTcwXn8e1NmhX+d4VDO6yqd
tRtw8xZvI64X509309w+9y3kt7SEt62jbth/QvuP8yOpndTeM42mqfvsoI56rbquYgSXPg+g+1BR
j5Y9nVVtMdJPDcg17gOq+fJ17FK7ESEu37fbwWhoBlhoE9gy9RykqviKZOt44SVyvMRDtM3abUvQ
IzGdnBmVlVdI6NWICcaEfBNV3VTZJ4JciYVo6hxCwzcyCsGfLmNbzQH3Pze+rbeDWdtHIdi7Qp7B
ucwPxD+wC+p0tn+SQWLfS8POxiR5e70KTWUep3HjWAOMgwIgLzeTlDHTmnKOw1QibESY5YDgBraj
e7cFTnI59+DFY/t32VynLM3VTVZK+0GXjVnWjV0MEP7su+hyt+NxuXmhaZlAH/DyXR5SidMpEpGd
HoaAUtxf7nCN15THWRjSp294i9ixvqwiGsYiPhsnDft9zmgPFXVZnE3Q47oL4GzvqW9dwyhXBFPi
HiORkVOeo8+eUnGTtQzfWEV1e9/InOZ6vIL8xfmr7JAYnT/oClOwlnQ39fmqy/FYYg1iK/hTSust
HeG6jubrOChgat3HYVfIr17dekOL604+t+uBaVw2T+BnZhN7OYSUyk7ROklwIYKpid6bPvMnjXRS
pzn7byIXVvdzQKsOUcFlVrRzDbCSJUTAt7WJJRE83oUkaxrFNjWfpm6wtUAVOxy+V25Lr+sPZGPy
5StAQFY62JXAAvjhOyYlLB4aZCr/XrM5Hf9sN68r/pzzgYXqZZkr6pupV1m+7CfFJH5x3dIZn/Es
aZk3FxhsEB6pDLszabdaZKYElmirxc/SDf4QCnvx7HYtco29TUzYK9LBfRL0qKLlPhswsmu/rzXp
ji+lLbxH4WxXNu6ldtNAI5iEyDRofXjW6dnO/GnlWqebehqANWdD4j7hcDNXhNydDPjdpbafmYi3
+hrY6tBDkjfjz5AGVae/8jS75I5auP2iVuKw6ViLGS5lUOkZl1HQI4ZtJGJvstleFUpCwfA9Wqs4
/yxiHw9p8PiZOt0iRm3nPjE59zCg+AdiAmMktRkXFrDcs5EGwR9KfSvcgmNDtNUfL9vlkmlWuRNC
0vkeYlTp17f4QS32VhevyH6YTCcBrlCB6B7zFGRGHNMSxbgHuc0ryN8F9iEjsbSiPMKPM9w3m6r4
ga6Ly5c2zFnQNVJNXg74Ya9OJo1f/U2d2XUfihTvkOoDxfiE3UulGHVZ0oZwqXu4zmbhxRkxGv/B
K2ngEccQoR//YS3bhjELJj8e6p/48tJws5sz2iV3nl9ZrsVl8HXiwcswaxGUfyA10hRgGq3jtnfw
re1HFyDljOQm8Kq/Nnm5FfN+89sMi7LeeEtq5behD00oUJs1T+lnbNam2teTBHbTa2BnQ5rW7AIp
bt3hn8ItOuTJUIXdCBzHqHYHHh0N7NRTV2pUI40tWRGkx2xN6urTJVGis23Ocd3LGjztDIbEKGJk
xTamRD4sXCbCOY3H0oQJckEHerzcGFVgSfFCtK5d3OrjqWCrJtBlvFHIQPH51m87O1FHhPiq5a6V
fVNihRCoqF/3foycBIiRxM4LG6gtH8unPPLtmbxtjs6qK9XqGENvgfQ9IHvXaryZ5OTPK9Zmg+MV
RXPtlIEbzKe5ojCRoMcJ7NBAAlhXeCQ/e8cL7A98CwLUR+I8zNOgQWELNcOFRnuZZQNiufCm0PGc
TpJ/L9kfFItEUOPWOKcDOnJNHyWooe6qeKvW/G/aEZRdNHVqXPQimBtJR6HlpCevidvxXotsaMpX
lAIcHbxaVlUMActZx9YmiCFqKEiy7ha6SVx8DUQTl94wISPhhQZTbKHhVgJOEMogR8OeEVd0WyWH
YUGxsUWvw4Rt7A3YPs3zVnzclHaT5c+wz1Sd3BRDm2azR60tHQbvZzepMDaoo1VdQVi/Szlwy4QV
Wg2i9vfdNCbeXx5hcp7dQGTyvPnBAz/iKiOhE37MyIiNTJjREEzdwPtvV6L9svNq9sxyjlUBqq+Q
WbqubEPsnSeQJysOpG8qV0evbbXp2r0Qo/JgR88iDOebasOFvLlJbfIc7lvCzMRBCTLeJnVLnUkg
Q4hibmkdd+hnRZijx+lA5VfoAVKIRvKKVMVHS5fOCBffTQkTtRh2aHBuefyXu/l4Hh0XiHNkv5UE
6wxvpKE2R05ehNl6PVWOXON9FZkifx7mSMTeN1N6TvZchMqvgyuIf4XiUuaYZPCeOl4yw6WJuSGa
HvSavjS9T/L5Q8S4dFmBWlRcpqtI1I7DMnaYpC3nej8jSAM9RKL7d4+Ka+/VD4SgaJ/QFIifMyFM
m4o0uN2AxBnUTneFCK4UNCzPGm6Bxr0WYVIiUF6kTb92hziPQWExb+JgAVCLTMAjkTGeo9kTTbhM
hCtVg2+u1zWyHWV2j6xNVqS32s10vZ3op0fX8EPtoGxV3WHjAfpyyjRHS3oatCCKRUUmnR39AaqU
jspih/OZKfMjfbsb7ygX1L+yB73hA73u17GeK/96TpCrTImvGH7CBehtozhSvJktOrhFdiFHqwOA
DJ6ex/LUOnORyBM2UC5xaR5tNs7tlxjdwkMIEMtEqiE/Zs/0VPYJarqI2yAHI9NopXZpBqmJQKQl
/n+m9iJ4jqZ1fWv6jvCnk+2mufMq9wF30RZgd9dvs+JKOlGXbEvT4LnoxHRuUujkauX5IYWxk3Oq
NRYcxTRXWfrHgsTEBscixHS5kbdtDjRctCTXc64QqUqt/MR41FVNsfG6nlFQG9FI83PzZEBRhY8M
TQxNNR9p/n+JdCpUeIeHYNW038bSy8zTUGkqV1xxPHqIqJW4o+rlYQlgRlTBfopGq/tDN24U/5Bs
vab+KWfqcoSoKKWV0SNG1r4KKa4kggUKF8JuRQkZPhBH76KyxihkvXQC+pd1EfufBz9o5+oYG9Wk
zgHFmhbZ75apkug7AH01NB2+71QH3dvJQWkM0KgpPQ/RXrrbS+zYU5nN2XW7zp7fHlO/2vA3RS7A
q7uruBVZI49lGqE8eBvqvEKPt5DsTN1pmheUpY9O3Luuf1gaMq8Z5NjrVHKKJsSL132cbil6c561
Xh9Pw6xFg/UjZfHVO5KbtUF28OKkdx00iZIOIdeFbJ2356A9YflUjNOki9Pkb9QXPy7sgwGa1HM5
YV8dF13LtajctTnnjN8vf1MiFu2HPEW2Erf0COE15yCGLdXo8paauA/ntwVHyR0cFiK/PRpCUfwy
+KicIu9aLXYKD7q2UQJSpQMfPFQgoUghTGRJR6gwihfWyWL4Hd6+OdG8S6JR04g82t+hhWtf7gcS
CwoO2HzuvmLG1yMWNPb07rM90eLm3gmONuXumzrSCxnsxmHeoBkt0cel7oOsF0m3Zm9/sbUtrmZG
3YvfsZv1XACSk9Q8UHaaii7dlcXg1dE+0MoOgVcQ5Pg3bYpBvNVciu3fNqensIYH4cgroES7rXNN
qB7HL3mrMm46Cxb71eYyjB0eIaa/dsOFm77cuo4IMGi9EJGawiNbBJnbro4Kb0HaisaQDkkqyLpO
te9H3NHknhSyoupAObtBXVcjBbKSWV/yzwgPtc9lysnTHYiRMWfdZZoapoPmGu4U7i47X9v/u1tZ
8sK34VZ9bp87W4RFJrD93biQQiVWKFqasGb3kcMS8beavIp/dT7+xp8zoAo+GCY3+drIBuB8pl6f
NB8NgBef0Hho9vzVI/rub/sQs8ha7Vb8ihk8Z0b0i/FNIaaoKzNtcUDhJ/BExpODP8G739YAUqgU
rk6GftyGcY63FF2zNZS++wXphKLYrgkVbHKl/FGP2R4Gcu+1+61T9uE2l2kle6I4VFeTyVBASubG
Xt7bE3E8x+dfa1wyNepB2iGA7msB6db4m4PKe0X2Euz7yFRoIGIUYTYJqWdB1HBPTciJnmd4OCUg
XuTzTHYrupuiva8uEGYthj53b/AuTal+jTFNbcEHD8t5BHDADVfw3CxWffzD6CJwiZBiWQAVeKDK
3JVYEt/Bb1fltJc81opDxpzSRZZLf5KeJAZZg6adMRc1JVLdTRdmc3kYV0i2ZhcOnU9C7xTkAffm
jD3olCU5Y7jnLxwmb3hGgsZbty+moS8+5aYaMW0ZS8R8cabUKP1xJGSrg/RssYxIMM6gWPPtAgVj
K3eKUiM78tIti0FLUs3Bi++x0yMyO0MMJTeGRbZ9ntAv72ZoQZBj4L8jDKm+Vb5b6Jv5jIaX6STJ
p9vSs7m4Y9TY/rEOZZN8wGBmWkDUXLQgi92KYEkUH1xcofTNWiG2Bw1lmSxmlEo9cLN+79mVzvQC
5ABWWMixLksE7S0LV7D5NPyOQanjaNe2jQn/AD8sC/1Qb+wTCyhj7kW4QzrxmjxswZCqZxn0JQLu
gRw6aR62mvh4Oznt4o1PYa3jVh7VFC8ryrUkawpi3wWNUiUlfu/71EcjbSCDP5Ojit3iuxshjS+w
rO4OWx1abLXf4MT1OwL6TN3IObM4WZcmtgWjPA/UGJIupnsaPSAN4JtKuJzui1Ga6K8Z9VDnq0bz
uqdbgWA2L44bwoT9dD9HmYzVPg9H1ECPCOgXYjwmkxtP3xe0uFOiEocY/HmoyiKYgCZMFDgnEUKJ
ekzmjBBpF6OymyY3NU7xw498pY75qCmA4K66IXm2lv+5WQoFsrQuqAguxqex1FTMjgMdSi6+u25o
gRK3xc2DRzW3iU5PgU/tkrKIilAzfOy6HjHZU97F6/qCp8Div5B4RCp7HAV80sdssMJ1VOt7xvZt
0ynht7FOJzHYiYCCv50Idq9kJMcSC1BUT/vMA14sWlsOmWfPEpcWvMaa4ABe0g8Icgu4PkB8PprA
5kpOud2UMRYCynDr5Yy8dUFg0arFt5jhG6jWOh4Bzn6hsu98TVQV6wL2OEv/fimzRdQfRm4sowW6
DoOJhIdqSYzlME4FcAEvaJ8aDJM0b+OYSY+8LuApKHLr5Xjqpe7wraGeghqtEjr35+thkyu5jH8m
F1wQNkq8zKIj9DKJyuzGSWmg9Bl/ilFIPuOEWgzERbumKbbgEVAare07lMIVgrIrgqGtOTS1tnsd
zSV2aGpQOqAzlP+Qn0bUXkPAPm5hK3GoiMpBr0ipr15I+oyIpnIcUitchdt92U727ckkbZ2JaN/C
j5B2LA6KtrGd4eYymEE4Dip5mEJPTc7HVDsWc5S4gfK+2nHZqbIOPQsKUk5p0T7dB/bkGf2k4EM0
5Nhtuqp5Q4t/vIGuWx6npEPU/+gkbr49OjXGXbc+7RvtxyyP8P+6Qu6zJieARaM07lzTsqwvodLe
+knQzFYKCtjNsr0sA3Q9ODSmkmVyE89GmHifQBxBt/OyhSAQSeC8z9E5LsSuVEMsR3ZvU1oDPAkF
BEnM82KVRY245Y3u5MLrOVs68/gGzZvatfs7fgFB81kF1KG/aAcw7rW8AMFt5VmYNy/LjYEhX0or
IpCxJXNGE3xJccVFv7JZ4s+dV+aDuLug7qvuUuDJLQzWfPszpIXHHiKtWYftM1TiKu2+RwshZ8J6
lnr9C7OeOSQzimg+IURXgv6KB7xHLMUL2j7cOjDV3j6bYF5RjNpNJk4D59gp24S+M16fR9FxiGQv
afsJs7aqD7mP9H29r521mNgkifdvHEWZ44EgAhfvryqAcCCPAdSXHPOCPHOYR/R2J0z/vh4TvtNV
kqDiCRu11gw/vLLWdnZc5qY4Q1JvqHLXJhZx6pLet5WNM8b8BmafnwAKo0Qlg5xZ/ZeHVwXTuf5y
XnTNZZQRvbYIL5IYiu/JMQG3Py47Tdb4Hg/Pp+K2Aa7qgKNqF4zoadaH/oKox1PQ66sVoekke9je
toeqtSWFQa2GHyUpMdfnQv20iDQd4Ft44jjGwGJPzxjLP1xcbOz2Kl8giH1QXTOP5akkTAq6g67z
Nshv6cKJ5+HgDkjkuoipxs2I301h0OQ/BBAE2x/+uALXngpkbGV33wcJBOSfCn8Apz8SGWiaVaYw
JFK7b3Ea75Dsntu4Ui8TzD6qhEsmojk6hMFoj1/60UI17RcjkladtCoqX1+PvTL8q2igbgIvNG3a
/mgmKcEuF0peGoytR+z+kUwnwgQZUCLMnpat9AKMwhpIwz/yli32dWykTvVDqhDesEfbuqlvIgiW
5JOBioxIB1GVrTFc0P0+k/bAAFeihAADDQoqcazdaYZLwUUWi51ESPCX+uaCcjt6s9vNXJB1saEh
CcjHvRWBQdIJPq5VmYr5Gcg/3Civtm6Xh4chC1cUsKZtshFgXC+AJmDvRZD8SRxbLMglkwFhWiQq
uu7ymz5rgyLfbSNtIMUjRXcnFh/JqgYnPS0eXSvm5PpTKc2RirOP+QhlowqnhijUUd3dIYfcTMQL
5RCCXY5+VTc/mpDtDa3zXCu8BnQeLQ6Ca2eOkBs6FC4yJyz5bxPZEaKkL7yI7NrxKWB6MTPzixH9
WL0YbEHla1XMcix3tKEGFUiIAVKoTx1C9RxvxYBWO9qGZaH4CE6KyTevKENheX8ATQGJNF1kd198
3c+gOlKuOcIek4fdaG1A2glNL1UuOhRsbrcAxZjHMBzt5tWMLteJDRjkB+OtyfBlHuNwWj8UCBl2
473RqycenThZuXKD6SueTwTxU4cNTjHm7keJx9HkftBzV3v0vslsi/wr4bBPd5QnmgacylW+D9QH
9E275VFymml045oh75prWovE6JxqnGoykkpoPaXZYdlRDhtNSGbxnh0HafD5c4YO8Vbs6GVpve8c
0HP6BJZC6WaX9ZnBrCtaR7CNfco+CjVtraFa/FkNqHdTKU/8aBLHrUoa77sXFIoP6nob/NvN3X4s
TLBAtacupnidXM0Ll0r/a4WxF34KdDBriEYadioKvOOgyx8qpWIpDj61hLK5pvOLjuV9v86uCY/5
ua7XzmwFPTGFsFVXgb8nkCFfnKqF4w/XqL/6jPpZfB1yVG/uEX/solxu56U7b+hNa4+ecW7tM/Vs
fx07qE/OC7tgqHhYcWrs79ouQvuYUEMZ4CJfz6b5GsnMLdZPl+LV23IqFm2Lbw7ySJi2EyZyCqAV
TV6PX7aC1cQsyR0LthvTVRAQiqwBD8CXLAh8dUw0be/pVZouXbuckkGzlndUEIotufUmMLcVBC3i
2gmZl2pLruEWE/l/mdqwrsbPjVuu6XK9tbWrHDSwCc0tuNXPwdAdibnR0LydK/SGvueeRsZy79Jh
kL/GQ75ibRW5Z8Frp8G/5xXnhWj44pVFOHxJiamRSVghf3NvoqRljqQ4x0HscQC/Y/gvtUIzNjpz
QGeKMZpwU8Gbyzq2nwu4cznaoi68aE1J8K2MfikHTKO0B/vb0EXdbFOOt9M+XTYbL7wFQCxAW7Z9
O6M6sDceDd2R9noi/BgpObqUtsl5YPqZx5F+Kb4TskWsqgNGEDEmZLOtIIO8XNgLbxXgqIDpXHyg
T7rQOTNrbXv/5NTtQB3DsgnCm1phrKY5Oojp5dGtcpNNV1nnOs6/MLPOOhT/Sz6LMTElkqTiiBAV
7XTRWTPxH+SzZMogJm9VdMAKD2bwjvp/PaHt36W28LR0ITxg3J1EFJ6SnuKsewQ0nuEbL2FCLQ5k
xHJ4gY9XilY5OyiNvP/htVDapTpIe5P9ce5XjUpSecSKUDzk09MqokDsCGM3sCKaFwqil7bDSzlw
bR2KeqR6tBmEVXuu3fULdF5azakjwZvQ8hjSeBD+lQOTxbe0x0KOhDRvn6lKFgL60aBn4JKK9xXe
fNUKhf16qIPAcw/NSKtBhavbPFUVIDiGVm9O7v9f2YZfqX2MLrxJsh1U7WKIhQhP/kpoTASa+BJI
8iinxe9P7laBdtBYjzB+9n9iEV6+Cv1W1/aOQO97ry3Twu6B5eanx0AmPXmXMGrX+qL59nsK4a+9
c//9Ne/u6H+/hsJREScwlEK7p1HbFFkKJjZkrnugSKPi9nZEXcCBuRfmpthV86S8u99fjPcrq9Be
DUObZhA4seTFR/RdJ5+nKYVQr1gIi1k3X9dW2jlE5Ecas5jOFoDzNJHUXbFoEfeUVigFXuZKP/cj
r91qwMXxPwXNRQ+WFfT7q/yVdUlDM8Cyb9s0MQ62hNp3FxkmKPEHCR0KUd5aWQPcDWmoSQN0DJr9
EAhULejsRjri9197Xrr/XNpWecy3uoNIkHjBWbbkny2y8MW3eI30cPJh2rKRTRmdWn8PYiI4aRag
O8hQRUnZfRtBzw8cu3bJh+yuMGXOBe7fX5CdGr9cD7JrKAZ6aZhGvgch9NfFEA4R4r8Fbh8DpHta
zcC0kOiYh6gVPxvQ6vVuC9zOqlGcpUBEQon06feX8F8TJqWjCtlttFo8Miv0PH+9BkljQQzPxtJ6
Q1vB1tgmRS/0wW+dPEi1UM9P2aFke7psH8mwRTQOXDISWBcLiqt4rvV3EykE1fpLWf33F/kr6ZqH
Zptr7UjxtUzq9zbTqH9AuXNUukc/0LY6rZeW+5aZirPXKGvmz/+JGHz+SkSfPVovsZVHyezdo6HZ
DDXsKc32TroA83xBg6FrrxvpTf1wV7jxYndrWVNu//2tvpujrFvQqyCzOphuHAJXvftiuBFrZYxy
D2PW8+nAX1A32qqozNeL1sLlDCiGTttValymK8hpTT9OGQSD/y9L9Z0Qgb0egiNg8RS5RK7mfVs1
uIwoQ0QFDtQNLcP+wpWxGCF4inaEPeUuBJ4UjBnpD3exrIm10CJ0sTN16GI78VYnq+DXTfVirgwg
mrjXtCSw+KJ14RNqLAL/tdv/17ZBLj2BQY4eVoAsHDT2988wR/lXARkwlFOkEdJYtc2/XL3Cl6qo
5bXYKG1w0Pf4gdp+oCGipSakbdWcySK1D88oGaKGvrvOJJa2k4QlTCWaeSwLJulDu51WZ/KO18OQ
47z3aYm/LTZCGLi850P5X+bHr3snK5UHgqFJHBPRJ270vuF87bZkxKNM7+lbuhB0oNvc61HSXyTY
yGHFlLaRYtlpWmTpZJvKFlVNdta0otIY1vBTFspU4v4ileEXZ/YkHW62BJX6lMzGfegKWup+f+XB
r6uYK6f3xUNJm+YJ9jswo193Gpw1gVOX1uxbV9gCxyRw/DrKkFToa2ooJ73S8JIiGZFn7LdjrLl7
65JDiq0TaEJ/YYbjqFfqNlEInVjItb+r2iWaP7qUIc2HBkkg7ES7VRcAjKCsPi3MkhAgp3eHOoX7
+PbEWj/nAKw9yl/ku70fluaYZhN0bAgn3eb9EAMc978jx2ujfC9kI50OW53Kbo8lRFZxD56Zln9M
GL0E1TGgzBd/XxN6wp5/P2TvmuHtkEE3TNkR0Pyj2PZeGRVec0tf2LDs6a11wUjeQkIB9MjiugSc
/0PcmfTWjWxb+r/UnBfsyRjUhM3pG0lHnT0hbFli3/f89fXRzkI9K1FOJPCAdyd5gXRaRzzBiB17
r/UtNB5JaSACSLPkO2NZqkGh0e+Kt2EzJPwxYtKX5B+q5E/HBp+MGo0+BVWhyllufobWKVoBSHls
FpccA1yAUcnliruAkmKWLWwMdpSRBBzEMxG3Fm5RDIS6ktzVI5OSJxQGE0myWZiGxYF8aaXu3Qj5
AHvqnx/g7z6W9VMikuCw14BCGFg91N+XHFesgLZHa7g2AVHtK62GLpVpD2Wthsu0HJTqm2BSHOHZ
K0a9/idswN+/P850LreqisVjzR75tOQZPqp8AwRbMQPs2DxVgqvYGIhfz7r4NrODAcr5aTw0Vx0W
t9JAC9gvkz5atZCNVCFRy9V83Zb+/GT+9tE0GonyX+xXeEOfN8cGXowWpbHuLUXCCUOvF2kcXjIy
llwhl+yXGqoMPstsyIH8OhvImvJNNGarMg//c0vWqRFkyY9/+FyfN23IJSvzWtc16kSFcvb3r0zt
SPFOx34iPZ0IEJwZpoSnFRnLKphp3FQHR7AcjXLSswudFbsNzxAj1gmb/Wu8rdBzZFLw54/1adfF
BCSApjIZAnqHJfqzD4u33Y4z2DtMZdFefMmEDlvH+UvMGSusgUNJEvA/VsrqpxWsYsNadwDDMjVK
kb+ViKONCjhj6kk3SkZUvijTOrbCaJAhb6lpmLSMDLuxUxKcs3nQoYEomLK2TopdOrmCi2IAS5Yr
IxJ8EtzNBandWrvORPD20JAmMGvq34txQMu4FKzkbZqDGkAY1bAL80u35auKg9F4K8pVtdkhgx5O
3SwPs+boDUAE5giC6btP54Wt8d89d0UmCEFw1lF+yLxLn6ohYCWCnzr8+OWV74aZRfpX9fXXO4KC
nN33zz/18+6m0uRR2Xkt0Eu4wv721BlZkz5BdwmgUjyx69dkJU1PLatgPSPDet2pOJ3WCqxlMoX8
OlbW4kiC+hsu1ybF1Ks4dlPI/MFIyjnhMLRH9Ar+/EE/kRG4PrABE+NAbhL4MFP/DDZNzW5SWjFg
GPs1akyqpGy/4FsrWB5jOq96IlVtSdpzkiDDRj+Ltis+dKzv7eqQtlhTUMQncJ9dYDLDceO6NuO3
ChA0jfdFbir+IpMzwNaYyXANsY/SjK9jVdIYakKzOrOMevFk8NHllV71qqmHRLBWWmWprN4BZrpq
fsTHiYERQIBkWW7TRHP/XgGasFPP4Pwtgn/Y3z6/NyRomHQYDNXi2vB3n2Y9ExZP2x4JKZol/YWY
bCn2hhr3Uk7UeLd+qT22sf6tnWNa8P9w7nwqdTivV5ytyvJEfM9a+nTu4GfpGBMQtrjEmPRs/F8/
GWF93HbrRepn/+bPK+HzBoV/kO0BgK6x3hz+BjaniQO/gLB3NyIGnEVa6ulanBJ1uy7SvwTk6sRF
988/V1t/lf93hwVBDKSHWg5Ch26IFWP7+34Ns6UPOH6Zf4TkhB4LhLzI836Nv/SUGuse4Sf7ibQs
7Da9Io+sHSnTWv5BycLIYdswsmYLQj2zigub0MwML6oUbUppfkUlspCmmCKrcMu8Q7zkg8E3Mv/X
dRSexBLcWajcJzpmc44KyJ6nUH5AvF1EI5mnvDfM0yoCkG8lCbXEwvYx37x8Uac6bHQsH5KttHej
PLCVbMpuTtTsX4V1rc/oJytL5qpvrTvKpzOtNjKNUgy0rZgTATBLolp5/SWC+fO38XnVs3FxdxRM
TQ30QJr8ad0RDaDPckA588tpv6hIih6Q3vO1/yoWI0lb9y7uMmzuf/7ZnysKlf/RvuSayGDc0mHe
/74S+lGbawsyHXPUdH3htWEdCTAE4tv/dbJwF8G3rBSCl59IG9bDr6FaYMj8GY2oW76qP3+q9YD4
bXnSbwQJZlKArYbtzy2WvC86mASISgGxhAHKDDVi0OSbGKzQM/75Z32+u0PDtal6qRKMtTZGRfr7
E+i6KqkMJe5c+MdsrLBG6/JatS1mnWKgBD2bP6fCqgYn/hxa5rpJF2LhzO3ot+T/1Av8vCewG6g0
sFcePeXL33ah0g6RpZFl4iIkHo2LzVs8PtaJvZYOqS2vCnENy7BKcRHnmVydNFRCHBgAb1gws0yc
Ko47SCrYANhmB8mrKgZzyRb13ip9GNXQQGOY/vzV/u2jpDls06ujELQMDc7v74+yipu4U0ZCgRaV
9bZlFj3GE2i7VYwkIlGnvryk628QhFyWt61k18YH46cq1zwiwRhN/usPtMZFsLXSSwBj/blniUgV
H9YEGqKRBPtcrqA/3tfNtEosFtNcOEHhy9USzfSU3mfD/DMs+HxcLxY2xByUCY/9zx/q9/6hhYGP
AoXOGL1e2G1MLn5/SGksk14nB0R+0mjl1YlWIcz3XucezMwGwsq6E88T6yuMct48fKarBvbPH+Jv
q2xtYnIT5KVfD57PJQi2DbuA+pi7v+Rzltnwk/KJNmz9f5Wb/WoJvf35x/7cTv7rm00ryqY5g0GA
n88i+NS4bEtrskZFB9IzgQZqMA2EE741GXFw+KJFoOAOKLqZ0ms/hRd9xKyu8LQkYbkUsYH+JYIg
jfoIGia/om+bxKYLVx9Xv1NF+F3/LsIIPQRO4lUP0sNWLK9/WeVik3X4azX2CcKejGCJSeEfTYJV
z8LmhW9+Ov960//8i/8+b+BLX7GL7O4yiU883M/zKThKRpwI8iWzaIWtcNdfz/u/VGhShrf0XYxs
iLFDVHrX4ocPafJh0/xpgfz5Wf57yOn/kzx0tvVmfngP47L4r4DzlSH+/weiu8v7WxQT/PEOTr2b
9z/+9/9a/4NfOHTF/g/HKoWuAkAUAO16kvzCoSvqf2QuC2BF1+Vo/YwwLcpmRZ4byn/IsuQ0YJ5I
YWbaLNK27Nd/pdv/gemxgvBpWpvgy7V/Q0OnrP1Uc/KJoKrToWW35Ifx1/6+GcxhakvAZNdE8tK+
lQRUt9MidtwdnpJCavfwlhAVJzKS3zgoMeBb37S8su9QB1k+OR2J19jfZT1FORL74YThp9LbE3p/
DRqEfl5Ko7gYujhaeVK4SBaQfZMKZ2Fnd8hm3i9kQeoMulEjTsesYRtEOuss8PUMbgmiPDdhiRM0
cZKoPAsj/2rm8hvMqZ3eNR90h8kc0A5yZT1EKv1i3Y+y50i8A/saxHO3yDsjOITjoUjik2I/IeW/
tIk8O7VOjnoxA9PcYgFzEOS/ieo7nw5n+pmtoFixgj6UvLtOTB4mE98mwTyun7kX77FY+3a/0YLw
2Bqta+mzmyy3JTujFcRlEGB7kd6SVH7Ca70fxXKxIZWhLdxJ4nE1cZEFc00aahsD6ymy8xn8ej44
YXTA1XumTdKY+OnN7zoJlf0z4BgOTmfs8eTFpMBd1O5QgwLo7ALytPGOHfmxaHvVzUWCle0OoKCH
AuWxCb9RaSCOIKXrFpRIqtVkp9TTZlZUrzCDOyAFKCFVz27kc6RXu0UOdUKbdQPiabqVjOaNaeOh
JSnZGSZcytN4okl/jWbYxXO0G+L4e4qePf1WVkRBpjLMpgyDDfclFXgaQte5UKCAYpKUrnoH1zEc
824P7Cy5D/mxyHTdFBrWcNeoQNZjpzfgUo13WXeAeO6gGt/MvUzDNhLRPurL05AqKEXIVcPU+hBi
grSUO0hIfmRpTKCbO2y2t8ZO4Ysa87bVCrS1QIKw3uVfYLKxkZnzfVjaR22QOd5ietv2ssGyLNxJ
1jfVKD/Q7udQJjtbm4jsUA1SPBflQ5HfkXhangr4bk6e5TbfhgPEfwt/5fBScc7uu4p4aCP1VjnL
2jp+WuGaa/94JGM+ny1nXvaiGxyjK44xScnu0JZXcz5rZv+RWNOlFRmDX8Ozu3Ib9DEGvC951XhD
P3qtnR9hkTh6cZyjW1NjD1MZoBjf5j57Yry1CwnwzsgQN+Thrk0Q5JT2ibY12aCKb7YMT6IfkbJs
dCV76dT+FsTFXs0GzH1cL+fuIubHcpkdPTbuW8LKidPaZ7q0G7XxPJfyGxKtL5QHb0nzKpYdYEgv
4LAUebPXy2ersQ4Iv+28uDaGdesR8DsTxgdkd3ezOezsNLhHqPYRhcZKfZ1jTklFYZX33qIal34Z
um+W2ryJpjxEP7+MbgP5o2HEDeYEHpeDtu5gz8mXSApehM1LgibvoxXyO/wdHAz2IMh8ZJsIYj9a
kqMqZaRXhF4S5ndiiXx5su+nXuJ2aCwkRadysVHG6WYl4RdhpAtmpdS6SrOmOtJi76OSgOI5nGGB
2FKIUyO7IqgoPWVonqCIUDCwN8jZTh5Lpyi+LJUfG+vYodjVAZGbtXaLuzclmDEYwDwAR+1MVfQd
wMolsmZHHQe61Uj6MH2S3w70mC0o0BeCJ4zpgX109BRrPinIxx1VMX+MiB1sTP6OpR7VzOIWGkmn
GIjzng1d39bzU1+k7qKrw10dWiiD8toZSv2WWiqS6Tj29Q4/g501tSMH7W2OKCYJPL/P2+JaV+l2
kXu3MCf7YGdjvzFDkL1BY+V+qUjmZol4Na1+THxkPF9TtT2WNjnKZXC1h1JypPRkl/r8aOTyS5Oh
Pk6SIzrhi1K0KPSPvRQuHhKj9y6SHpYxwDwrzPcG5REoksTGvp5EOzGruj9mdnJodNTbuTHdDb0h
fdE6QW6ZibDRnQ3uGO3cI21vknpj1qaH0M5ydCk4kYfVXGg6AZOEMAxaIjuBj63RJMyjzZ5adJcO
zuoZOg22PNH7dqyZjqxJw56oCJRnlcaQLsz3SSCbexuj0w31F4QgVKbs3/IZo1Xw2vVkDZq4aJ+b
rhrBFETVPQsk8VvEpCcLB80R4T5+61Yvd2bWwgKxq9rPQvRfGPYWD7dpwKmYQDpQlrPViE29NHx5
ku2RG7ENNVi8ivpmrK1aJUENS5MhvYV2UPu4gGwfPCMZGwvwXbX8UXXhDcPujutCuZnVhzYutVOg
dyHo3gqREzvWXWOtFFYsK8Wl0fRuo0Xd8D2SRAfzQ5+V/Wwhal3LY/Zbtbhg5iGteRnqK1mRvT+b
j5IxVfspsdgf575xp/BDW4+/UP2qFyhSIlv1xKjlh7Tqpm1mezzkysl17EjzlKb7DiO2b/ZL7iF6
/4KHVN7giugcS0QvWUjfT9ZO4VT1e322bnE6F2cdlttbJxcSXogxOQTpYqNwN2yX+XzlzUrO7lQL
mycD8masS3PDc6csMNXveZLUADgVFqxJ3BJGtjtDlwbfKLLARSXc+UaFyDev179N62UAzE1+LQr1
m6Zk09ao1NAhH2GX1/bjqKlXJh+jq5VGfeplCgXrWSVReruEs+Y2ybS4Ujl/V5OqZ5fAFGsbI1K8
1p53OXXXFhBe4Er1eZ62uOGbePkIu1jxhNTg5TObl6UofgxmeE92HXAjO2c3ULMzwVBPWtzu23A+
45i4XyRro2nFrjP6RxTKnqJzogTL22SlX8uaKk0iRJTHziB6SwjX1rQJWpkwRZ6myfSUcq2ZjEPc
GluRwtSLUyfBUgwDzR3b6LDkdozUrN9mgc1BVZ8xhxzElF9DyMLZeK1bY1cUhHhW1RY2jE9qSEyA
FRHQOmZO2DmOrlQXnj0VxE3SE3HAQGp9KYN2OC440pnpR6z/SB6Ua7YiWducLBwnx3vgMk/EVcng
PNgzgbO3aahOm6YYJq+LShyr3ajjfejqhYTdZRSZDz2yqh2tHYApW7TxsLIAFjVAQh7qSrOOFMnm
91SigIzkoDyizE1ddMDytqyW6B5rDCdjRNTPpkUn6klLIG/NMBMbNQc1MmBq8cE3kBm5cDAVol6O
EKykByUSyRbwoLHro1Q5DU2ZfJ3jpX4oy7b0I2mhSkJ/H9xqtNo4Bubcdmw50XTQG9NwpbOc7uvK
kHdJNtUvjT5hqR2hbiOUjQdMSkWxq+RqfkyY6J0bYfSHVu+Mj1xBSF8ykbkXsvQNrWhJNVcn3WUV
6DtTWFLP5LUsXZI8Sje9XcSPMlrQvcav7gyRbN1zf7C8ZAiNPeFG1W4SCB5RF4ASwsvNzhdpnsk8
xh2xZR6aGACoa9XavGH/0LSdVmm7CWbjYRDxq9q2k75ROtl4USBluAt2I6+1+uQOjwgDPJEzCGWP
tjBSVnbwZA692IOawaESrtnJTUCZQlaBq+StdCzScUYeJrQXLcmDV8ZI2QGhPE69PF8oFavZ+rYM
FMZSDdOBzantt6OV92ec+8lrIzJ7P+FjCzlCc0GFyTDgx5JVqBcHSXelqPtqmJ3MhqhJniX1+lkt
7YdYGFsDfxBAmhhRgL2pG9Ujt/BQ41VzDdS0W54kCLpQOgdFebGb6VlPJ2+EnalOtMHdaJimI+V7
69VDsbjJ6hzs0+Crpo+bTDFlBybJKZaVk4g4AWc728t9+WiP+RNkvk3SVRxKE9tT+ci5etBa25eL
gVFtM+FACpMvEqJhx5SUzRRblV/L5eKPSXuH+gAyMnHQtOxjOr8ygU1JcM7U8lwp0V6031iDpQsV
o/KFGT5DtHKqPLi2taRSAMrtHuJqdEBWC/1SHZATSwmAwlB/WUZZ9ftB5eFbTERV+7uYTHjSBj5v
c47jA+Pi6hGJBTadadEfsQkgF6Fz65jkrbl6oqibMlEar0oakiwW8ZCmaUdkJey+LjMPuSW8PrbC
TRBk5bVu+hlzAwvfDuFkyFZQ+VMlHUJL36iVeJiVr2WMc7bqXGNotoFcAFaefHr+rl4UPBkyg4Bc
VQ6moi3JFO6Y8vRg9G4wPgDAbflqC2mr5214EQqjvtZI8BB0hRdlcrPJYpY60jVp5K2K6V2b/MLc
Acb0SItm8FYgjSdbae8hi+XEwM99LLrwgAvuEkptfyjk/q6KRsWJLcPeZkLrkOxE20pqPKPVA49k
lJXoX7STD0x2BdUhWNhwOljnFHPydoHMujMwWrwAbU73gNfNzFHS1tzouWxcsq4wfSBw9RUtCL5C
JQNDHIT2kascLwEqy3wDRZrAVznTdzbOsYMUZ8XTJEnCp9cT3WVqhtsGQeSLRtr51pSbZtsFVYxT
e5nES22Hy505mMNTYs7ZzULKtJONAR9ME3SQAjNhvKhGl50j+HfnDIDCrcikyIXRoqtOayu4U5Ox
3ityjOCpmpvHNbj+22Rl3XcCUdAIL710QF2itJu+VrondM/9tU+L5CBFdvbVxEZBCnA6DFu9aIbZ
gRIgLmI0u9fOUGEINUn4gMOWg2hoA+pcIsTyx5621FcG91HqocyF6sroKfA0UU27PsErrqqF9WgQ
M7mxi3Qi2qKSj4sScwWzWJimlSu3QK0lr4wb6Vzo4bzPG6u+BClTR1c3K7b6JAOw7HVLbZ7Y9JcV
g8CtzcYo8NKlnJOKMc/uIDf6jUSH6HUSFpkWWjS3L70wOnWjL5P6TANhWrl5um/naQmMMdlDG4n3
cM0b5jVdoz5MirSk3GN7YHtQgnk0Awez3QpXhb34TKdP92uzCO+EOkQfvT4IIolQCRHLXC49S8uK
gi2iycFVA5VUqd7iZmhJ1Xwkd5IzQaT2oZ0GiPZl4Rd1q/lEW5wiVm0spj0Df+hEIJxlpfWgaowO
dv/HXGruOGeZ8Q5UB4FBeGOv3+Q84gqTBh5wsninwEzAIIxjR0PU9EPkg7n2+wkY0WJ4VUn+jiCu
uwxZso+DfPALLuh+byhOGEi2n4r0tSSVbqui0x2F7icae7YFtjgxWuFE9kjZlX7BI2twNVdfmzy/
YL5jukay7KONrYYJeUDLoWigUVvq6FbFMhwzSAh59LHQK6Hx7wy9/NJHwV70mT/qSu+o7TBgoVkO
Ntodr8u0w1TUqRNj3HKA45/g8G9gyjPS5AKmkT7BbXS9P97bVkriKkbwHW4l4c3Dvbk8JcbCgJpu
A/0k5i8Q5aNHGRs8kJSSCLl02ctWuTOaRgFRrADN6JTqrFbvqG6WkkrLmEYnS/ILXQ+o52BXXWgx
pcuMex9ZdeWYtifEMa5xDtcZ71DcOa0cvidKsUly672a4uypyKVzO42YnOuWsioPyMhT8d/SnNad
NKmu3KT2PMofkmarSDQCyQ/bbpOG0zdTNe/Y5NjjiZHmt/0xD4UvV6+BtIDdoF2SoDB0i5KbQFev
l7JksNkQUmNrLrhLRuLOOJikZ/hjfpvX3ElFdYQN2h9lgDmbmgROzMXCb2yY+UuaD2jFaBIi63Hk
Jtzo9kkDWJEkX2pTuYZp9SZhJPZibN/Iw9EJZRL51HlR6ltOHdvBSZX6DRCzDWP/lMKh0vy8zOsd
MYSSm6tlex8u4CLQ1bK15MC5Wghr0ynobarKtHxuwtoTlf1NR4DhroTCrSKn5yHdAQ+79Z004WZf
zkojO1GOwzcR5zCQNVK0YZ7WOHDdKmgNv9Uq2i1i/g5K7tSLwLywZ48+3NOjHg9w2ZtS+IVQE4dO
r5sZ0UmmD+SboZ58C5eERWjW5ctSTh/K2BmbZb14yk2WEOGnXiDBHEQoPJoZ3zI4DCeAZyemGwWN
M0W54mQU52nUpmvaNtZ2LCtPjeZjWQXQZnqVU8n4kM2CQ8YSZyTPrWNZN7xW5TPiJcvXM/q3o9SN
PIZsROaTELgQVbbTZZNxQiGW3FD9D25Yj5Hbtd2lSZetGYf3BDHwmg/q88xd268XcdHUkOdV5ItM
S6ZNKfyLTT6krJaQNAstwzzTm0dTDSjYi2jfLiU2FVZpE01kweTGY057McZguwGRBy0ji6xtWdbW
Ri3nZJuQmehQx9v3UpS+1WN4hwv8wCd55kw8S23IK29/E1lBX2tW2QoTzsYgjPdGrLuorWN3qgrZ
NyTSoANBe9EQoYO5fKsGWe+aRVf7s24fBRVPXUzzVw4rQt9E7A+0gk59CtgGxSR4WpLG7oZYqa6U
BmcM3EdzfS+GUdc8e0zuUwG8rA3CdwWanT+YyxvTExUxVWjfUG/x2qflvaQ1bJLN1OPWg2lB9ktK
7VGiHi2Vwd7giVUPlVEZpxmh8LWU1HjXKiLexGNPT2YmTqzWNZeD6y4zg8qNK/NZ69MtWQSdp1pV
dcfBsy1qWeygIxvXDt81EaL0PY3kqpj5zTZq9ivtB4khP08lvhGoBh5LFL49pY1XJPWTYU3pDq9A
RGTJBiG/kyeq1/X1s2Z+jXU60UjBtSueU4ZanqXeD1HmZ/I3iT7czS7RZyimXR+UZmkcbl76bVbn
dGt3y/BYkALgLPYEbqLAT62U6b4hJvVsRP3sx4n9BUQHhWHcPKOqQUkBaU3ri/XKNGahk4nKrUj0
5jedqhPKztQTAf8SbH16jKrAK+TrAOfqkEglyaepBb9s8FWGyUWDkcssdRKseSESE7AoRLaMQoWm
bF/vUxHsZUU6jyGcJXjQFX5zNX6i6IU726i7GrKybxidnyxciGm7vsAfa88wxwxHzy3DbetecdJ2
2DbsueDxKyfQ7dpVue1r+a7paIpUJvOKV3hEhYNx3Diiceu9IO71HbK5iI4BZVfZte2Z4xJn6zBz
DibVRyTV3lSmtQ+xImJQsiQbxugtNz3cIwcZA4sDw1DetF3+BvbtmNbFaTJDbZ/26Wszh/Jx6M3m
kKbjPs9DcFlybqHXXmBx5FXmMbNYnBEKxrstZ912VPsTEGYcWTlvidbWmAgzwGzz7A+qxrNsvgu8
kysxewoQ2Y+n0WaRx4F1YEzTbAivGzyNLJNDrrRvRIO0j3C8QIGSMhbqh54O8hgV0mboI06kUIxu
nzDDcopOVqAq5O130F3fUkg0bioG7bGyx0eWwR0oBmx9WvhO9aOeKtEdNGbkRxA/xxC5BTwqWsBi
HmO/0KqQkiPw5SyVPQIenKiXxn1YEeqpLlwgy1w7g32/Uy3laobhi9TPtBz0fGssYbKtE/WQhzG6
lZpaIMujk5qMBwh6oyupEC1sSluU2VxlJ9I59Mzwc0BWacv4XUvOUX+w8p2VPhbpuauaK9dUz1bh
T82WydlvZhtMjeyLuVtYkuWQHqx6ObdfeoYbu2rOuhxdB125BwyRORFotK5ZJIobcdUsc3KWEWO1
yN4l2zFyFj6+Swj9U566ZdzuNBnQb5fcjC4P9waMMKWpD80INhG69aVHjVzV8o+ApBW65bGxreMO
NwR/gJzEEL46mROwIvH5Z9rsZdZXuZE/KLV3lmSjSZf6jTTbN1Enp2KOrzB5fhR6rJ3sFtFnXOaV
j0RjvM5SeGxAEzuVtbx0oSE7EBE5uC+5lN2LsHNoFbrxIg6og3ZFpyfegrvSnMRhFK3wePyxqwD0
RtV4P9jyFVvmaZSfamtFtkVuko/bnAwXz8gAxjXtja8VTxeDpGCgSGoDcTen6wss2JkV3ri8Sa96
uRz7WfUsvs0wpCFWLJwaVhD9UKPwrBTcepGe0QDOyn1oiBeLY9PpmEFajezZ4R1hRhzl0ktvxKYv
z0hdQVB7ePNpiCblco0VXqkR46OHQN7Y01N5FXV5Xw78LtMk9kXPMCrc1hA2+KzSNjfEF42/kkRj
byQYioChH0DIHKvGP0LMlXmB4L4JzWgjLPUMUtc162iTcWuEJQZZ6gtwBqwN5neAYV9DzjazGv2l
8JEuPM7NmWCxsz71B+bBqIOkXT9YV+J3jgSG1RzFSUIJiLkdN6Pf0Gu7rbP7rQ5NzItq1PGtyVWZ
AC/84UXyWLeTcausmUguLVQetZLsWEaIgMgcGlblkcvyQS9srP0CWUqIOPcw68boobO5T7h/0KHW
W0+tO6zoi7Qn4SHc1Yr9LkildBWGt3iwlwxoCiSSZMBKktSNi65CcVV9JokssUmo5xJU9UW2r/PE
E0N/TeOGikqeiQVG1cfdR7pP++YgZeF9kxBpb+tXfGTpoYnyLez9ziGu+KiqdnQQujRuJjt8Savo
OjfpHrxZRgrxZPm076yVktW7eHAHns90zOkhPiVl/SHLtFRJmrEdkIhg/Udxs9gBvbjsaHIVmb6V
NL06YkDaJXrmlcPykKsqqtw8vx+g4N5HxKsNDggD+hsoMy+AuE9V1G7ytLsutYqcBhJkvGy7+a0L
6qtsPBRlsOvzwTXyjHtcw0Q4KzcQrbb6XDzYTeWoneA+96PtAN0n9q6DHEiyEHVPnIA66Ict4r1N
TLsNXAxTbnMjEo0qA9dKhZ/DOCXKgK/o2BWVF+mPZtpecbydwqi+xKrkAf9zLG2s1m9N/yK0ovX7
NsWx1KfqswSj1NXIZFGccQzgLS49vx3JgpvYfIxCcv6aZ4xcm8BIL5EebsJmnwxeNp0MK9rq4Zvg
Gg6Mx62pBqSZ3IZGdYzsQ63W03bitxI+oTWvKI43WvcW6RtZq16zpPkWzNKdPK7aAs2D2+cuER2g
FHp2d8pS6N3xtyLC1sl1M2EbrrtNYrY+QVQMVqADm18gXrFdDLFHQe9SAx4sg2/fkjOP3IjgsarL
nik+nbtUVwgoJMduv9hctZ0AJvxDklnhrQnb+q7IaQjCJBr2LRqtLVIOjOhkMn6XRaBvi54VLfXs
Q27TjorPpB42VU1rgfljLNvH1A4QgxYzv+oczWeCqttDoBXjthuMyi/zQn8uYpXL24TYzEmwSnii
0VN/iioyYwvli2HxBhvV3NG4zcIP/EThXk7ZorGAlC+9gnqdehWvUZPY1QMsChM4fHLNQgX2ZgzN
ykl0ez5MVpLz17d3KeXA40RR74YFWBWlZZBnvNYi2Fl5eUuaFfIUUGiLDAhW5VelzNQrYxMt1f6+
lUF+R80zA/NyW846/J4RpnHONaGIJRfLQYirtAwOSN1q6OfZm5qYdwzrntVB3wMr+hgNIt/bCqJa
k9EW5Cbfmw+dbR8I5Oi31WRchUUvVw60qxzztiAyD/2KyVcVvLLLxx6RPfSENQ+RCUxDxoAWKj6n
lnlbxmhXMcXQ1ZKoEa27x19gEp6Y3zVjt1uEdgkz/VobhHSoxoM2SkSEd6cla7aJMeKiIUiWr3KR
wGokd1lponGPw9skJ4dc6151TldnBqbudHpk7KpM2tAfBaChR7d60u7IffRswDNTqWkwZZg39oxp
lPQcBKVMl7D/bqQfjdJD0qa4d7mloiShxQuRvgVhaH10Ef2sYORoC4kbscD42oL/M08Up9lgIPiP
LrrW39tdx9BlCbYomb/2IsVhGFbvuFm/a3JJeW3Gh2ZSiy25HLsgNDpnjKZdISlbTa83pNUehMnY
JzBIwyzDIwEWzxSGF00hbTZpYvA0gnpzvuiyDcUQul6c56dE4zgt4UJT3ob0CNY9WcnBzkZeMM6z
U7R0SMqaXzQN0tdqsbZ2RCaCPq0DxcCpCuHJZZVtK4MrS9B9nav8mgQtZ78d3WRCCty6tplLBg+9
hvkrU7+SyLHXu/7aFckmpFcB0+RD1SV5E6riMS7RTrT1pkMT18iq7Ol9vbULW9tZczFvsFpq/pKo
wo3Qgf4fzs6jSXLkTNN/ZW3uoEE7YDbDQwYQInVpcYFVVWdBa41fPw+qubYZCDCwyQPJbqtuerjD
xSdegduy/jgQKTap9tyl9cmM0mpHMvlDCWjOwAT6rrQjXqa18jtSRhtPkz9db4rIVvscDMqTZw+P
iC09YQPpmHXzVZXqp6yr9pIY3wv7p93uQ4DftAuLHXZ2LiBqVKNxTE16Y9eQ+8Ryd0yi8MWgHaqg
s69wJuXO36kdoYbykNCg1lF1tlL1FFFcG5Tk/dh+sATKf+rRwrtsSD+oMfqsjTlDAQwIALJR7UhS
Sdu8GBu44a6EfurORmk3Q2DQd8nCOwHtyoWQ/xSBZ6PPR9UKm0baSGS2VJQJbuWmHvZFKQ7RrAyB
RfCdCUlyJ0dIz2MS9Zc0pfdAPz4YLapjk4LgdNtpNzhmvGswgLuB17oPBurmHW/aDlXSr4iM3CZC
/8uvmlvTVt7TWnNEZD1Q47glXR3ph9HXJL9EurrKdz4CeQetHB2R5YexMA4wei16QZXiIGGmHjK4
1DeIURZsOTqQhGFQL/PuvrXkv9AjRLZI+1QW6U9PpHcI9L+0SfmXJHkHufV8xwRGsFPb6ldjRe8k
Q6cW1VbvUUXkVTBPYYGxiOrf2xFKcikWvG1ER++3LDWdq4sXNOM+VUP8WCvjXPFK1UcEne6bBjug
fpJ3adWBYEBC3c65RzE+uctRtLvJByAuRZR8Jcg9yWX1I2mDr33tafQhxB16PJ/HDgdYGrnodKQS
5W/po8zRVihAHabxZUL7Fk8ybklfReTBMn9QPi5BI+mtGwblM2/xrWqNz5YV7AgwDjMqA1WePU39
3tFxn2SK+OlYfFGkee6jLH2iZCd2QRxAVuiLewkjWP5OyneBMv5GoYcjT6TaYOnkJDKd2aQuHF/y
7yv8onDrI96vVUS1whrPPdFSwctH6WSVnXxjgpBhKw+3ISDRXadTuQWboqAWYj9BPMVed3ZFYo3S
TzVGQbkq/ZyaBkBU8BET2YMCP2YnuihwsW4I7sJgZPkKumK+quXsR+Uuo/Gwq0o/3zUVekbIat3w
PEiHAmzPoTI7HVp0+NuI7A8jaijo+6nU7dIDYuTfG7N1LP0+K2jBIK0uUdQLHdFV37NquNfJE4J9
oY8eaiVAMkzjs42QDE1SgypH3bljJ6EamAU/pCr6ZCAmfJeh9Ar9KDF+apL820SZvQ+UH31PnpUW
xTdEre7DcUjoRvhzQ+pnU6vfcrncGXROowYZWM4CaCKkkbuv0yzc0ScEUZqK3vBQAmQIT+Dsn/lc
d5INFI2W0jPmfU4hs5tUehIJmIfEKxAifmrrBzt4HJAVFZHuNKZ5itQCanh1LMvuvYVpxEkuOFqG
4n00GhNwRAsIZlQANdr9rakNX42oNB/lQRUOHdwPUwGX1k7vlKF7bELxsVRZQk1Faa7a61TEbvrU
lA6NRJTja9+8/F0lgXUrbGRBNU+mE0k/Kw3el9SmKcnd6IH9TgHXiE/7Fxg330vkAw5NH32opfgX
sqC0LV40wgbYC7e9gd0g8b7aHKT+UMSn0ShAK9B1jZOH+VhE+T4Jpp0ffWrp69nt+5B6QO/GujOi
rB3KNDngTk5URKCf7IeRmlGThuptZrTyrdXH94EAEmbJ7qfA3ilPxtxhB4zmx+9wHA0+In/ovUfB
C3VpvZZvETQNX0ScTce01aSXWCSxmwRd9mEC/vhbCxBwytRmr8S8RGkfBo8hBpmjo4Lsp9U6Nl9i
QFoYSFrpAVXLEURBG92NUmOdxqnU9shl1/cjIdB9asTBTw/VZ5508lZ8nU1Sp0Hep55cHSVhwYGg
J/q1N/0fng2WxYh+iJJeEizWml5LQ6MHUS4XOGBxj7pzhbh6ED8KLZVPSt19rjOWUfaogrqalH1G
pNygOa622q2CDywNzfivyke4PwOv4Ev7SdGdoTUdlPufoNJ8Ga0OEJv5ucaxx1HCrJyTqGcBidOR
Mu433DsL+B6m9K61KXxqP3ICi10RCuwJ5IeoiJ/LGPXQ1jtKFCCO1JGkAx3lFE7+pB3DrnkuQ/G+
gvr6vjcLB94NeCk1G24rgNIOKmmzSVP7mJvK1zBs7nL1V9SiBdmRgdCZaeg2N/Tjo/gAD/EGC5Mb
Tw6/WvJD70HH6e8hSOwFPRfffM4FaqLUdBGndFBolnp6i4F0jFrJGbXyuxb9nNA3i8LPnFscjskx
dX/6LuHPsW8lqn1+jaq0WgOhscbph4b7aCMDOUVJ0dx5NNiJFsVtLHyXSsmjHxUneMdAmHwAg2r4
pbI9dKAjreRWQVQvql19IGyKMuBY0nNukTFw8amho6unPE2fS6F3eytsXS2Rva8YIad7XIl5ZQE7
9vCqhin/EmSHrgjv8nB8F83FpCHKPLeXrPo01jYZLtqCN1X3AcGue69DotlvbJR3rXA4qQjwuH7U
g8cOYmpS4GafPVmyPlMZDPbaZBP3F0G8s3t532VzHwDcGnqzQEF1xADhobsK+rQ7tQrRLrR4WpPB
FAiuYrpmBA9+PO27QfkyNdVdPdO7M+MQjj5g5cj+y1a5IimvSN+EMiBzFxj+QwTB9saSpjscgg9d
MqJ6Z07kxTHiUSjWEWchTpdNAzLWtvdXoNIBbMC5Snb3ULbBvWheQtQ+d9Sl1KNujNOuHZIfPLkc
HSSjx3z4mk25m8Od3lk86bTKESS2cxzPSwKzVPklol9VgacGpb6HXhD/t/yNAWT0xiDIToqq2UFS
peKaJBEXSW+5oVYEjyDpUAfnXUyFoDLa5i5uPx/Hxkdj1NLES1oVmSNTb8O3uril/f9QhfJnOtwB
5thJD+LaSEcXS/qUX0Gb9u3MiafiJfvQVC8vzcOP4r/P6BL//G8UtX7ldONDP2j++RD+qkAl/W6W
/9TZv1T/888f+y+586P5cfY37h9Gw7v2ZWZF1G3S/BngX//k/+8f/osX8XEsXv7nv37l7b/hWEBK
/Pcci32YJT+yv844FvwLf3MsNOUfBmgAOPYCyjcqAHBf/uZYqPI/DEOF7wLJVbbgOcC++BfHQsjQ
L2BYoiCrzCpfCv/SvzgWhv0PRNxg7M8SEJoKWeYtHIslwQI+r6CiC9VZyLqGHsA5wULTojCwMyPA
hCFs6aIkVn9LnBd8sjHCOb1alOe/aUz/B8v25zxEiOt//mvB7ELrY2aMQF3WYY1gGTDLfL0SoUNz
HzetBvDvLG/xs23TGmtwDNmcHuIZQBuJptM0AQ++ASK5RbpfHRyNNoNlVswLzqSs+02U+UrAOyCF
MHpjkIp2qTl6R2upot8LZ8FLb80+Gja4ZIrKvF6Ruv6etyVUAWtT5xfMBNdX8wYjiEFxrgVuoYWw
MSQldMdqlA5RXvSP8H4JE8wBCH3tlwEyt8D8fXDSJ2TGEQrE/ftfx/TfytUtSa1//6CZawXNGZku
Mf/gVz8IZxA5plkYuNzf3X2i57SaIqM5siWnPT7W+e/UVtHXsWQETXLkVPeQsux3FhWD++tb4g/l
cbE2CGIYKopdbD+g4+c/ZfKUKiUrBFo5StFDlNFqxp6rtE+mHNCrbGmpP0s9efqeRnH+zU7a6Xej
hT72y/ALeKtJQ++B+ci2E4E52dJaWbJf56VCOx2VCt1U5hO3ICANmNwCnQVTXVp9+F6Xu4Ei2wxU
qCzDrbKgPiRIvNxpmDjsAbmFDhnDlnHx2veaGcgw7HXogVwW54tkSeTUnmdFboABwROGNrqjTVXy
CPVCOomkFM5o+DYqGX4V38cBCs43g5l1P4QJFvf6B7u8LyB7awgemshQWejcnf8USGStjX177GZ1
pP5VJXq8B47dHBpglYfrQy04mH+W/tVQSyIoOrKeT7E0dlW5hCwwgp68LSXP+84TNj634Ej31wfk
ul2e03l1uapNRPXEknyJ4kmETmkduVoAFrjWyuxO1zNt4xacT/tix3NQdFlA3KYiudQey4xUleRG
Zkf1NJKbWIP7MRlkSlQubmDB/5jlJDe+mrLy2RjUnsvDXEHIBJ5/NrTCpXAA6e+aaZLu2zQen1Eq
C9wU8anvOiHN3igGOoO6bJP4T9R8e5/DRIopnmN0Sw9KE1FcVQGZfZq6gWr69aW//H1cAGJ+Bg2E
LRCHOf993FNJGbZ5gqBsQ+GlLCxC8bCnOqN7G0NdbisYtugEwWrnf+Sl1ljORYdUmD5/ZaPbSbOo
k8cP++gjAeNMQvhPb5+ajkCVhgArczTmqb+6bNMhn2rDtCMSRxooWWkasKjk4WQWsu2+fSiU4XTm
xkNL4HA+VIuZ2SjleAgQR4K7qei6a1GQ7Id+EBtSJMrlNrZQBEAcgABFA2axeNRivRYYtkBZRxEU
MGuqS+Nt3gHhvkF82NpFfTGSuGC28qjk1Qi6RS8efIkmlkfr9DdmS+0XEAk22djYf01qlW6E1Aym
q5P+bihVrP1UE447RHcZEUxj8dyJXlVsgHex6xVKvu8bEgel9ZM915vmYJ8m75sMKN/1b7E+KAuk
2Rg1Qmk//xYAz/BeB1nphnVO+0JLY+udwaE6VtKU/aZdHzwiyC79vD7q2jnCn+T/jrpUMCstpNFl
uaUWa+PuNUMIkyAxj9ikWRvH6PKy5EJBtp9dpkDEtxd7zcLLV/H4r9lnQOcRtPWHSJ+sLbmH1Qm9
GmaxjD0N5EqxwCfEHmDEoIS65GtglxWfpjJWP22zQwgXzovVSl8KXH+w1huGtEUUMA5uERMs30kI
8Tg5mq/3FEzE8/UFX7tNTB2mDScOnLOsnH/mDqrm2AU5MCyC26PWDrSLGsv80AZ2/qXvVe94fbyV
gIl1N1BxBtitkdMtNnMuF405ZQqK6EYpfjaQuF/GTsz9zKExTHg0dv+16YLsOesNi26N3g6nQAlp
Byd2jPJxoHryj76bgDuaoW7UGy/N2nrYXArz2bFmTcTz9eh9m60WdKlrtE3/YZx6zEsMPN8+c9nG
d7jO5G9+Ti3CWGGqXK3oIi+1UNoeLYpeDKkb+Tj57lKF9yOE5vKlEfxVE9lI6CByYL+7/h3mfXf+
iluopqPSoCNcwH8W+zLGhq4f0wbldTYdlYTRc8th1n6urPwJuRT6CKqS7BCsH25yXygb22DlWDA8
ucSfa+1CwFSFHZXWwFBd1Zr9y2y5oiMJzxdAzbBxka0NBe+ZHadoBhtu/uKv3i8jJy5Omp6nWeSS
U2NWchc1taD03OOxeX1VVy5NRdMFz4mmIqdpz5fOq7Eo8Zt5a8aJi4bxcGNlirWPE90AuaMqFAO9
4dC2dLWuD7oyQYPMV+iGAcQQeur5oB1AdI+ylu8GVRu8rxH7cUBmj3fgmKr99aHm3b/YNSa0jlk4
UbdM9KXOh4qt2XYOBoXrtbi2DDN9zkvU1jGCoLlJyHKccGjSEwTX328fGHmMP3GPOstULwYOFBwC
FShIqukPXxMlqL9mgRoctBlaVLet6kaWFX+ao9+tFGrlRiBSkBG8IclDenixvAlmFdjSFL4rAT58
Skr/91SH5r4dfbqCuda712e6NhyjUdTgNiCUXywxaTY5iqdIDmQ6CoPKKL7E01R8LoMseY8AnLqx
sqvjIZ0hI4PFM7DMUkpTKjVV6pERGpr6HrUn6wYPGHDV3UzxTpsNue/LHYQKFsdDZrD5e84/59UJ
gccMGqXtAnfyYFOS/Ta3TUyjdUrk9iAF1XMMNBbrrnJjWdXVgYWhCFtFfQrdwvOBwzTOhtaWsYFS
8Pd1zCQFHQXUdDiIaLDf5dqQZe7gc6pvLAsQ9S6upTG+K0ATntByrYA+GjIFZ0x4UfKCR/9Xknu4
1PVaZH8W8DCeMKSgGyQMvaf/5Tf09YMyk+kox4b8PALaQ4tDgQrkhL4mf1cKD8RWiTeFqxQ2tMfr
22glYwKebcooAMmwIlG+O59vpbcwkCdgnmUDdDcphsJFqq4AWzRETmzBuO8mKruwjhOnm1FCKJWk
VMv1ZK+iqL2T4hRfDTosrqRK1caVtVIR4Lexx1FYB4aBiO/5r1PDPsJGMghdyKTqrjEm9X2u0KeI
UTM7ykpAS0c1IxD2Nsj0vsc9qR2wX48B8l9fp8vL0zap51FMAspsq8vEMtWUUQ9Cw3dNpRc7FFZw
joEBd0o7KJDXh1r7JKY6V0OZsmZQkzmfdG03AOY7xXdxmJfqG2XUqlvEWYQTQqDC01xtaJjWM4Kk
hEf5C2czaHFobFkOUlbWrVk2Jb3MlA4DrmF7ZBhQSr7+Ey/fLwq8VFOFbuoG6ezikHRQ4YOi8QOX
lpi6y0s1prEbVvcA7S0XWzuMTtJqKxZYHXReFcJklJS0xaB+bXWABjEjbAfOJiWzIjjGsg3Kppqy
+Cuwacqq0B83vvx8b5+/ZXMx+/8Nu7jXEZbqB3gSXHK0dU6JpdHDqIC/vH1FQXAS2ym8mCRq59/c
B00VFDXXTphr5smYIIa1cd+5lhcYdHdQWBkGecvPY6XqhxwufWZbCDIctFrPR1UnrNqVXA9cJUtg
s2K6tNP8NnFMQ5reY5FM7jiH9nEGqhiyD4INJMhb233+bssF5t6hTCRoEeDscP4j7MIjcZl/RB6m
2pOuD/5RwOV4NJOmecen7b6Iqg9uDW6aUwMM4pQnRn7fx5lEo11VHwxjRDL3+ue4DHtR/8RGEu0n
1dCM5euqmGSYOLPz0UGhuvVQYbFli34fIo0G9KRo7psoTQ9NSMOqpSzrXB9+pZTO+MiDcefxCFK7
Pl+TVsHMU/IYvzbLet+RYO9TiJD3dhX0eAWrw10O7E7e+Qq64bVlag8gsEXlTF6gU2AotI3neO36
w1+COENDQouK+vnvUeymxP6rClwUN8ajgibOfvCtz5YPO/r61FdXnl35pzKJRNpiN5DhpdooDxyE
ODaOY6Xr3zoqaQdkoesBjgn0Uyj32lHBr/DR6wb12/XxV95/ukRIfqqILM3adIuZajCAQBZztelU
/8bSe9GyrP04VH17pHUbnVTg/ru+Qtnp+sBr94yhyvRO0MZDrXD+BK8innQKBoGcCgPLxQzysZM7
2Nr6xs6al2952OjFWdzddOkuZCXNnHaVpdRwRWcKVygjDxDgeO7YeL1/1CqwMddntXZpG/NJopCO
1qM8//mrWUlTPUOQGG8K1fHWmCqY9JlXImRWYKb2idgm2ctplFQb22htXJNV1EzZMCg/L1YThZtJ
jgIphBE14tSqCuRXRvnJ7MPfmhQqx9LUfl+f6drG4ZXQLbJHJmsubvBAAszuE/K7FaLxjj2VDTHq
KFrY8or5BUxtR5MrsZ/rtNo8NGvHE/sgpouCnGUs3+NQwMMWdhwikJalTpvm2NHmVXDUkBbduAnW
NtDroRbPYZYlQ9q1KUjFWQnKMitj12mKDSQoa/Y1vlwbG3b1Q5LKIE9MxIFpxvkGosgihXjuhi5y
9daumizrofBUeKMDvJ8wloFFj0l/uP4t19aToeiNEHqyhRbXr14jGAr3P3QnyOszeC/c+cjH7snR
+42NunbsuVa5U1FIVxCDO59fDKHeJmyiMUiJDbEBOpNj4Ufu9Qn96eksz72AoErYxuVGHWAxTANN
TmcJkXYIK7Q1K29P53qGOIVlcQSwdN/JyOEpAnS70AEY2mXR/EYHpj2odVkeCQKhoHSQgmNJoT+F
ToCja2nvCtUoNq7gtU9OH5BOvVAV6tiLQA/JVRQtkF1xJ7hhiPlAdSsqQwODHFo7NA0ncJ6m9mFj
hebW0GKFgAbMst9UvDhHi9bROIgcm8cqdFNYafcAub5oDR6GI3ztHarpQNvaMjlWCugda2pOnan2
G03ilXnTqgY0oGMXoNEIPf9GUt0kfpPRP1fDrHV1eZgcfajCo61JOhJEIkTSKB82FnstxaJIo1Jh
A6wAa3n+Va9u6BqlJT+oyDaKzqoOAeSP3OlEAFkD13u6U108Y9dS+LlN9ygp2SwjU4bRHutA6MfX
P8LKueO3GDbGYihxXmQ+ra6mAyIpvpuZvrzXubufROdrjqaN3Ua7at7wy889q3pSCKNNCFHifNo+
1rN2Msa+q+B7qt/ivhB801IzVZCDkJUDRpfxS6SJ+hD4cMcwJK2q0/XJrn1uSoB8OEI8XdeXN5te
+M3Q5oE7O1jdZThTn3q8rU9wSn6XSOyB9+7a/fUxV25vqmJMm4AbO4glREMZSI9BMdKtUcL4oEV+
d5LC1jpB0EuObREHn6+Pt/IoYg0jy1AyeRmtZTVFDLpXZAbKAiH4BdcHULM3G/QE4Hj9alHmuY8n
Odt4MVY2EW8FB4iyGEG0vdjQtiEN0ZDRSuExHmF398Yh0eRwrw1G/O769C6Wk4RF5sGnw20IhKUX
Q5X02Say+NiNJLDjZGj1Qc65LfGZROvKk8uNqV0eVrYqD5NCgIhcP0Oe71rY1WpaJpAUAr2FYqH0
hutJMPVvCjyhUXJTxlODHYoL9VnZx22Wf4SXBSYUmtbG+VmZOo1sVeZ51NHIvyhS9GiiyA1VqlxG
1VGX68xF/A1uloWJ5v76Ml+8kfOsVYx/eYwpBVmLkxKV3Fo+2nROKmNcCxk+xZl1LAC5b9w/q5MC
v/RnIA0d+PPl9ZGeISlrJCfCjpjiHERRKTM6GucAFgNIuLvrE7t8lslw2KpsUlx8BOXG8wFzWWla
RP89qDVVcTAqq3CqvgofQMYFL2VNBzfChOhuwHPpG7ix5gm7Df1bKhfG3q878OOZjfCUH0IBLa3s
W5mJ6j7Gpvul66p2Y7NfnOX5txIQ0Q6nE6Qu7yvbHxJ7VjaCYj9kt6qkBT+nTm6/KTHmi7sCIZZv
+ZgVLhxNaWOdLo70PLQm03nktiZJWmx7Iy3xHLZoWMgN0s9dVKofUR029pUdbb2HK3sNtCERGZLs
Fv29xRZAdTk2e7Qt6aSO/m2LNcWOKnv4+fqHXxuFbtafXp6YM4bz7z55fQ7iJpIcy1PzE8lCe9cW
WIW9eRSaTDRgkJfmANnzG/jqaY8UT8spMHvOkOraXVnOJsydsVXAWZkLUldUrcjaZV7uxVxCGwSN
JSBtQUa3jlkpRXsL4aCNvGNlC5BakR/jMUUT+k/d/tVcpBYUOApzc88qTE/gbrU9vMTEASmsbNwC
F0NRDge/OHc5DBANs+7362UzC2Gl1IQQFB2Hyh10LfwSB1NGGS71f13/QhdnapYd5zzJVFE1WmaL
oXod8HPi9wxVRcot0h6eW8VGQECumLsaNYwnyIEf075RnesDr8wRaXMSHNJ9DrW+eLkqWMdNBCzS
6WMrfEoysPN60VrIcajWRpyzMhR2OjYu8jOOl7j+fDkLPAotv1ZsxJEHADNNh66OQWZ819pRPLrX
57WyoPT3aPwB3bMMbo3zwToTwLuBtYRjDSCgIf1Yw13lgeG5kepa/EBJtvhiwDydYeJ+snHe1mZK
2QilEhmkzQVWJIZxXKQKEl5VY30P8WBC+CIdOePgU94+TRNTPAqchJAXseOkRRBl+xEwKAYRyPPi
rO5QpAve69gTWTuYwjoSG3b2xfeK6Nv1sddmiccqIBCKgSQr85+/Oomh0UkY4Zgzvp8EAGU34Wpd
Y0ByDrbwfBdXy+wzzd4x6ezTl7e186E8gKcaKrK2gxqIchrkqbttJbPemNDFqz+3mICdalQYdA3e
6Pko1qD4aFpqsxxYmt2ayejvhlHLHkFrqUd/qM23bxNB0A+KGIVVyCqLJ8YAUVDlFeoQaQhDWwQg
MemWS0d4E8bGO7M2NRD3oOToEl8i5eI+VANZatE5ptZ82+SQ+JGrQYkgx2dZdfS+6cLj9e2x9F/D
j4IIk/iAz8YTyl+fLycqWuR23KuOaCgH3XRjnk43yZgobj763ftUMXtIZ8k4OWOpWRWUQwlJMXtS
UKJH6802c801YZ18uv67VrYtPwtfJc6LRrNzcQ11UqXVzN/iYQ+y7zJPfOf4fjceRmuYNtBSK2OB
AZjXnVoyRtmLsM7AtGQcMpTGwjgHd5BD7Ukz/OUDLVX316e1cuEBlCJ4JAPhk8GSODuNVSA8P22Q
cqtgAe+DWQGNO1zJESpBWzbAu+qz1U7vajvNX66PvDpJviUYU/BP3LXnI7fYYxbWyCSnqFFuyg7d
b8yv0Z2Iu3JrT80LdpatU4OTicf5dCTMqOafj4Uch26o/qzYlwKyLPVaOSFY3h9idAdPaGOl+1Hr
vAMWcagQCgjTvq1nb3/HMLDmJiLbodC7BLhGE4Z4RaPMiv3Anrqp12+TTFEcI+v0r9eXdu2jAp+h
Tkeehz/rYrp+b/dII5aWo+pCeurCcfaiDw0EpiP0UqPIILeFq6VHCO+9PfgBUitD31HmY7IkylRq
A9DMrizHS4uXdBI98uiMTKNl2ih3re0fYnmqrACFgI7Ol/+rd6TU7RKjaQz29AJxygk1u2MX5z/N
vrc3vtzlLQgKQJmruVy3ABgXQUEPMA+2P5r3UQqAMA9F5hh9paPLn5u4YXbJxniXM2M8TNTmq4aA
Zwl9b808HvGvFk7T1y+VZyXHrg2fhlIfDtf3ydpAFFZA2YPhgFayuGqRIhdGUxhIjoOEOco+d2o2
68OXYushWR2J3OvPYZfpNJx/rAyTKuiRyNGaiYK4TmggB15iB01dTPoPJsWbRcovCBftZe8VqbcI
h7sKqiyExRO9hhh4IzT2sEGc4O3rR0A6Pwi8xxRxzmcFKWuuixamo3kRzpe1HuyQ9q0BM6im++ah
IBWQjakEw7TD5iP/arcXUknZeUpMxyjpJ9y0raccCxVTKmR7+p/Xx1rZ73PRjY7+PC0gaedjtbCS
UVbITMQTxFegs8NT5yvYfUizAimQk43b+TJKAx0K1o95za1LY7E3EpEhAab0JvTV2nPR3MA3SCTh
WwtOXPx8qr+RWZysxaRsUtiRErRJ+YGmZVp7M+akqk9e1ORHaBD0Mq6v4pwCnb855wMupgUlBh0e
nX2oxKgmKDq6uhQ5SsTFJv0x7DEPr+2s2FjL+cQuBwUCIWDnyPOJXkQOMHG9oUKf2Wmz1Hyw7UFy
G3xPj9YQhHvECbJdOQ3iBAtJP6XZ2H++Pue1nQNRk7oHoQSuVIs7mTSwRSdBNx1pmGZFjhhJCb1J
9ylf9QjmV9kA18wf7WK6FnwdCgdkwUuP9D7vOHnayAGUK+MblsaSiQB9b9xaqZVvVfdWB8PvHAjX
3GhflhFLEtRYq5nckCX0dHp/OGECMx6BUUZvbXuzWTkTgh4alpIQXM9PYCZaPKYmrFJ6FIthH2nq
HDDUjpxY1XsecJSPyvw/eOZm+s388PDuUC49H7Txpa62Ik5IOdbxkV5Rg5uij9LVUCm7ronkt9+e
ZH9USWgoUpZZRrm6xd2shkyyaNJi35miBPuoSyccyIONfPey8D0v6EycogBMdWZ5x2RamVAXZaOY
umQPu05pE1jv3eTd6kCaH4UopU94YhuuDGzjOChV40KhR9uYDGNj2mvXHZuHnwP4zSKoOF9m8tXY
6zqNaRdjRMcWbb5cBNpGdLR2+xiciRn3SNpiL2IWqawD0BKdgW6kbzlkVPFNHGgdFlRjtzc9o3Pq
MBMbT+9l3DljHOkO06oh+FxiGPQSGTzDw15cK7Bm0DHTdW3UvfYIK0u7ZkSa2UdKHg9PDEnefvHM
mYQAaQcqcdnzHVPexqrUDMewghRV7axEKmoMqdvQZe6Qo6DKGG+MufYhSVFp+pKrmWyw8w+Jd5KE
hcZoOCCO/P2oIv2JVLG8wcpau3Vej7J4tzyQ2SE+NJT4MDNwR6nubprOnnah322Be9aGojwPkIBA
Q6W/dz6hXitlawoVgzK5BhZM9iasWAD8Z4URute/1yV0kPWC0UzWyf0GNWXev6/imWlAJs/Cm8Sp
zKCVnWGYnR18w7O+olCfRacoDtRD2ip2ghkV1WDP7EFu9LNY+fVfsvYVaYTBt5+FAggRzn9ImGlt
riiUUA0NykTXNAILH2v6cn2UtXd5DhFpngKTJjQ9H6VKPc/HU9508qZQ9ZukM707aHaoUfVNj2GD
XgbtT9TukwwbQq++HdDYzTcioHmM5WNJXDCT+qHYI2B0/ht4F5MinmLTSWwpc7JmmPam6PrKAXhV
HHDRQafJzLR045isxQTghP6WNACPvFhgLTLyxrcohw8DmlwVjaUd9jwllatOQ9dM9ZAqv77YayMC
TQNXLPN+AgE5n2iWq0NoolSP2btsPteyJN/0Ofe4jwKV24RQPzcGXNtDM6wYFpnB5bO0ZZWkzmvx
LDYd0txoN+p+/tjbg/f9+rTWjqc13zRUMqCMicV9Uya+LlDEMR1Ajdou0X3L7RK08K08tj9eH2pt
BalY2oDWoQwRx56voKaiydz1XORm4MHINSQVHq6ENUsBgr8a0nHjTbwErHIdvB5QPR8wV1E6g31m
OE0Zd3fY7dmO1urpzmytBNVB1Kd1u4/3slJbDxjffbf6ynRN20PmEKGlw/XZr/0a3mcK8SBpqEaa
i9NqVlKV2SbJ1lRm5fcQlCxShFWBDU0oGelL3qOu5AaYo0C5ipVUYheH6T2yFRKFiEzC52Sc0N7b
2GUr3x+H11n+YY5BcaJerBF2TYo1ENuPUBvdoaEW2lTm/TjkYuN2XtnPZyMtDhAqVqpnVoyE8OGX
ooqzwzBJ5kaqsj4dQpS5HcyEFq8Nkn2TrCFP5HiVkRz1aiTcxLvEqXFf2dheq0OBb1QhGZNFq4uT
MxlZ3rWtzPfMouYmpstyW8Tlx0lDtf761lk5OFzwtFbEnKqTJpx/oz6yc5jzVAREhW9f0iM1LgN7
O1oWjnqaEUUb463c6cBxaHFwz9Fa1xdfqo0kq9BSbp5eQLoJa6HtRiWTj0FklYg/5XH8SSA7u1Xl
W50mzDGLEguUg2XtVuntRgwZ4TQ2ThiFaCZqh4pCchlP3qNeGdPGiVx5Pmk30rqfKzq4nS8+YFSO
FWK9E6mXEvXUWLDZMqoWIR5ORLazENs5VP5oPfShXu8C1E82xl9d5lfjzxvsVbQSdW1TTFyITq/r
0xGVz9itE9W6bSpA/RpY8p0xRlskgpVomrYurAqiE9oOy5jBkv0h04cEP7i8Lo6BwPogzmXwBKUd
HGuvTk6aEhc7tJrUjfO/Nl1iIuJ4rhoegPnPX013jIoqEVwrDuRw9KEF4hJaG2q7cMyrxyluS4Sw
yzfjruhfE55QMKP/ycdeXG8AOGIeaQ5pZFEYJFnA3yfJonsu0i0Fk7X7gBIJhBG2MH7qi8+ZjlWi
dSN1z8n0YSB3RrMb0e/Zd3QRNpZy7aS8Hmpxy42dqXRGIgj8JpbSKiPlmCiecjMWOkJmBEL76xfQ
JftrhgGwWH+eU6qgixtI+IFUU7sjvfQ86aXsTTxr4srGgcijGuNNQVrs5AofwF00dt1druFiasZj
6DtdhAWMFOrVl9g3MHVro+kD+svi6/VfuPK4sK0wPp9VRUCwLM6ypY1lgvyCcPzUa++JjH/1flme
rg+y8oV5VnjC/1ShqNmf72BdLttC9K1A+Bh+HyqL0WGICyTyQ7FFVr6UGqBQ+nqsRd0kHJvBbj3U
hcyxwhTYriahOJKZjb/UwK5fwnJolCdIA/jygrGPv5l9rWNXhG8xvrGoKls3gvaCcNOhxeynkMzq
zS/trENEM4g6NQ/g8iIRtoTULqgYx4yk5raXqmGXVKgLB31pbWSrlx+X7IIXCcoTVR1i/vN1R5g7
lq0owVxEMtTHPkJkFBXSZiMSurwZqTITNczZ/hyoLMJTyWy0YJIiElWCtL01YK9LNEZdJ06GEdpj
kX2s+15zVDoOb8URkT6RwRF+0Zqllbg4XlUDT4VOnoGFNi9BragF2kSzIXuTxM5b9zBD0Szj+idr
I7k4X0uv9BItSkrDEXaWPMRBJB8nr01x45E+/wcjkVHMlCVrHvR8pBmPPaC/wlezsdvNTIR6YUsT
1g6KthGKXT4t/P8THxEzELFcEAnkPAdGnni6I7wsOvp1+I37rNmLIYqI+OMev9R4i71weQefjakv
vhlGzWh61IzZG1LnyJaPBZ6plrsQa+99GPfpxhzXDsGrOS63J8aNTf+/nJ3XrtRI27aPyJJz2HXb
3SsBCwZ4B3Ys0jjn7KP/ruKXfq32KrUFoxl2kKa6yhWecAd6OYyHnl24OXp7jhPDOzjV0lnxSotK
O3nnXp1u65zNqCILaP80Y6zp4dOEqart1/m23Cm2G19ubxLpeNRq4LYR18Kwu94k81zYE7JMZpCg
PP5BW3v37OroGLUI7Aax1R/VDaSHnLYkNRliTNDY1+ONQ1mk1EnZKblbnlWrR4AqWZd3cMxRDNdH
96QoNhaFnZEdPB6ymQr6JjEXHbBXmYnd9dncZ54ZWPkQ33XZQh6qDNVdt6jdvbYqX24vrKQWBneV
ljlPNjcKydD1TNtuwkHQoBamJ0p0D9ymfoisYcMydkaZyirGMELzEDeBRPnuGtW/Wq4elf5kUwa0
KggztlA/293bvKRrpzkL+XeDQn1rZU6Ms6Ji3fcIUNyvSn4E83n9QDNnDQCYQ0edBGE357HxMDxo
0SzBOQvLIRfO92A3a9hF9bfbyyudGoNRDRLyQ/sUqS1Se2wbahkIizUhBs6VPzkIfY32UjzWmh4f
7B5Jr4HRyNNdKpvoSu+jZ0PvlrlGRoV7W0Cz4gnN6NLOqKWOuq97aXNfKLF90tbZfIfgWX8pvUQ9
4S7tHTwgsruWl4qOMVwoAFrinnoRxuuAQwe6jRYRtRORgsb8MWDrNbUC4NPC6r6DvaMMB8PK97Mo
7rogpghGd5upyMcCX3AsU8du8Cgkd73+YbaM4n6gTPLDGBXlp7Wis1Agmf+sO9F4WWZlOirKSXcY
6AZBjUNxYc/EtdPeWLa4oe7o5eNdWefJF/wF/4lx/jvf3mHSkUR5ASCVC5thd1PBUKUaEBGOlINr
fIhWdJ1HU+nvNwocB2srG4qgXpxQyo10y68/aava8aqoDKWv5nqXIieA4D82b2taHL3U0qHE7QtI
lEB9z6uPG8Xs55RbKSMLOyUwq//d8jwLIntKf9xeQLERryvTUBhoVxN7AHxB6vd6VkUxuN2GQnsA
V6r7po8p74uZHFFBJRcBsjqgXYGDCozSbu26TRu0kZ58kM1JF9pj53xxl256Umz9wzDG68GkJOuH
HJRA8kJIo2K7G04v5mXSFNMMirWBEJbbOM/B8f2m1CPKLbcXUDoWJBAAvQz5ShAKwulsllXKtoAH
AmdZdx4Gy/xueFv+6fZIkleZ95j0jQRdIBN3nwpjVmTUHGKpYmwM8zxaRvweR01cJpCc7Qw0it0U
2KKnPMDtnQ92v+xmMYFni6osn5Fm7vVG6a1cb/qVmGBWnew8Z2b3pk8HM1BcZfhY5AWSCk6GFWPM
vfRQZROS/zUaZ7eXQLbY4lCwi9BNor96/SOWOlrdbiFaHhRzwFxBTxuc2iGZgEJo+oO7RbZphdbq
/6vuUSe9HozGtD6rUUmqk2O/G2f0FvzZmodzN05THlhbq6x/sZleDim2wItnY0nWyR3W3go8cxru
e61cwkFL3HeRlh7JY0p3Eww/9GsdctM9LtNYajUpWtJF7K8RUyXdai8LPCXcxlxHwe3Uzj9Fi9N9
VuxZOwi7ZGOjZOCKBpF4sHfTpMMx1y0XRlCXqfbkeailxLqGWYzdGSG1zTkc4/JbGjfFwSeV7R82
D08TfVaqa95ufbdhm6jPmpigOurFSbHLmQrDvNTLuoV/vlUhlkMN+01Jtnd3UGWierLZlKPtevhZ
Obn1XNpFf4H4Yh1MSrZPTY3iOqG6h3DsLsdSqG2jgFfbQcnlGkz9ZD5PSweLcVWF4o7z/fbEZEEW
CBka/fC8ad3uCzwL0OGsEAgZt40SHHy65j5pMwxII7367lGs/bjC0guUGsJZqszW+3KldZxjy3nQ
VZWUf2Dfch2Kkr+Y/O46SL1JH+2O+BK/v9hXOmV9amrg61unfWmaraE0b6ePrdnF91UEqNNTS5VN
ZjfUOHMUwmJMjzXcDE63V0hcDLs3lSsSNgIkJMB1eyJaVFvWGM0837jQzWdAIk6gqrGBOz0xw7RA
TkOC8kiCW/KQXw26u62aAtnDiBqv4OpMp9rR+0sE8vzgGZDtNYHiMTCWIsTcVxDLyIvSeU7tIG30
z6ODc+o2gBOw1OxJi9Tq/e2FFMdxv5DUK0QlnAEp71wf11XRZyhymh2oUa35ahrrfof77NtUm8q7
WG0WYdih+kZC7W+OyvT59vCy28Ky2ABghuB67MHAlpdNDvgZUFkpEpZRn/b+iJ3vCSPp6vI3QwGD
ADJO3LLPFzaUvnpTgHSbGjM6xNSrkIy/fZdpeNDeHkr6CWGVUHHyfvMyrxfVivKmRHOUXvac0tCp
Yv1dO85agFAf8lEN7oy3x5Ou4ovxdhsT+camn1Gox1tdwb4T9smJFG4LPVxZDoaSTo3OuZBdouO4
z35cd02XnoJeECMC8kidoljwUG2EXXbVTm8sM/1j6VG0DiimwcTjGoIyIyb/4sG2Swp2yUDJH263
cyrHVPfbCJ8WL4v+mEq9G0pM/sVQbe/hZI/lWQAc0fZTbRyDvq2mgyqy7MhRYKL7ThWZqoi4Zl6M
0veT1mFm6ASG4vVCZh5znzzSvIdCj9WLlRAAFo2HgW66Nd90b+m3g28o/QECDCnqvCiR7l6zPorW
HnF7O0BIxMUCNwdwYUyT96usTQU7CM67bUzKWVHiItDc9EgYQLZdseCgGcZTiibP7k2pTXSRCfDE
DTdWKwZaTTn7buIa/yxbmkUHT4V0toJpxGqjZrEHR0IdLSorYjS91xZsmOfx3Ya0ZpAMiFbZaVoi
1YjbnNNo9pvNWo56NbJAjE4BpW76VhSEdnuKdqBWCSdnGIhJmfnqXH0Z1Uz5R7Oi4azPfNx8aoZT
V/b9wYUnzSeE3D+VL5In8OfXG21x+lHthK2Wp43bj8lchjOF+PrOrScPV+SFSSt1hxuQ7YJNhfJB
NaU56mbIHk1hcsCX5pvbe2KQofQQ41eay9Sw3rVFhD5mjF/nkZ2J7F6i5YnmqxC1gF56PdciQysk
U8GjW2r/n1n02jlpMGZbCnMIqVQcce6ls/r9kACPpFez38JV4abRADqyN7vstC10nuxtPSq9yLau
iACotUHsJhi8npQSY6i1jCS+rR4vxkkZuvVNV6BzeV4RQ0txsMPsL+Sgo7dKiqxhrOYUy1+gGXme
wbvTpEECCEmP65+BKDC2JxqVNkxa439VXhpMzubqQakdzKfjxcFoZGzOqlsbvlkW9Z3RjNEBFl72
fV/+hv2lqWZtmvegN9OVTrOyJd2T1pf6XT7iZKoCiL+7/aTKPjA3lAOlDZ7SK7ayPS6m7cSUjM26
nu9qa9DvPEwK/rk9iuwmpNSAli80G8bZndA5oWpJw9EKZtw2fkRDa5a+WxZT6ntTNB3hWmRXkWuK
WjwsG1SNdmuojc6wVti2BoqRdbBM8bp7aFJ83U5uYmDDNGgptILKHrLYHxCQPqrYSmdL3IA8KZcB
GobX+8js5qlQ+o7SgjW756bs17sNzBJ0hmU+yFvEwu3DWraloBOhiwGi7HqofF7taqN3E2yWWsa+
lg/eyVHWKhjAcoYpyqxBvpZHHArpqL87wzr9lVebpq0QLSpF5za3i/q+tvOPNayzi4oow6MyIx9Y
xZzUP99CFOEoBP8GmOzb37VJMvq7OJbUy/imi9Xtkzalwx2M08NLVnYoREBL2d3AP3Xv+0Ntc5lj
B8WxosMXs0ZW582s1fHB0ZNtU5GxgYUS4rL7GU1FZ44ICltBUuvGf1bVV3PQIT5/WdPKDOAVpg8D
2mvAhYr5gJki26FctYDs+Y+Dt3uszTHWEwviW7CMCWbrSaH7EavxEHfxkfyIfCgoDERAaGztxaY8
rQW3F1MGRkuuDFdn+NYv0RQijDAcBECSkcgnsY1Cu5+XeH/JdPOCp1QO3tMZU/OEVkz0MM0uHsSm
PRqXP96N6K7T/YYJTPFwf8X0sTYteIHYwbDGaTCYmoJIq7u+SXKyy9tDSV4EhgLjxBahz7bn4tom
hCgjo0YS16PyK8PtATdbPfk6dq0DqLY8AqhKHmPaXeL+RPOWsEps2xdhu6PNearaXCla7VbKu7lU
1I9NhEyaX8x9Mz9kaVO4+JR2JqzFzSl8ZZnXf2/PWXIAf1sjUQkHHUIGdv0b3CI2CJap/IymnX2a
vHELe2iav26PItswFPahd1JYoaWwe++7jewVDUSCGy3CJW+Y0x/tiAVoRBhykAvJhoInRN2BXJk7
bLeoRe31mA8uJj7zSXdnuK39XMVENrZ6qO4mHYoXAQdMMIc0S6/XblWpLi8QxDBhbjYcM6PkPh+h
co9OnB4EK5LPJPoUHpLxHATQU9dD2XY3QifFV2gy0uWcpIVzSR2qGrc/k+QAEIxx9dPBEqo/uzTO
HF0gJeK1IUUeQk0fm/+501z+8JT+u6unw/fbw0nWT2hyCN9s6CTED9eT6lyniGpKqyib9M07vJLQ
4fXGOdS1+ShQka0fkiOilYVnlraHIfH4DJa20VxKO127w+p7DNs4Nw/WTz6KCTPXIyYhH72eUNTm
Q0ML1yQSqKs7QhL9yYU5d/cXy8bLCMQDygFp4PUouTfgttbST4lxWTtj7LuR3U/qm8nJvv35SBBf
uOR5nhHH382nUrt6QHWGyntvmm/VatXvljVJT7lNh/P2UJK70EbQD10ClNFJunZDlVVFL6cnkqy0
AkvkuDF8LVKSOyVx/jWUIjF9/FTUu25ckBe2euLZ2+PL9iLqghAsuYtFa/p6UYmxIF5VROfwgNUL
FM5PtVlTukyMbf18eyjZLmEMLFghClE93BVI1ajKyxLJgMBsu16Iza9IS7SeXhxMSbakL8fRr6eU
N/rcQoTjNK/9+MXB3vJ+W90WhmNWnFtnGy5T2VhhotQRXsz9kbWHdEVFrgNCmbrz/jIZssaeh547
f5ur4knHx+IfR91W34q0j7cXVDYSFpoijIR78kqubtk2uiapTgNuzPM7rHC9D0lPlo5orn2wppJ4
nPkgE0IsKaB/4tu+eLIXb3HroqfXh+JE8dMbTfXBGtT8Wwyg4QF1s/KttRjTXxx4mhL0bz0aFNa+
AdYDkygy5DSDNcsNPxloikxVNNx5IA2C20sprtxdliPeF1FZQfiRLbqbn6E13WbAlGyHhWQmj8bh
ktZ18ZhgFH7uBqt5RjFe+c9T86Oyjuzx4XWjMQSoCurxbuhO15tJSRJ6m7kOlbGm4VM5W+7zRhhh
r1bdQWApmyphHrUMQUKDXXw9VSW1h9UmOAe0r1v3E8o+vr5EXVAZcS96i7pfD1UXpskwhrcXWXYB
QG6kCyJ02tDfvR55go/Qbhy9gPHak7csSemrXtUe3N6yYYhlRa2OgtsrNa+2NLO0bETfPS/NbzX+
Cpem0NaDyER2IggZhCYr3QlmdD2ZLoFIEkfokW1m+1yXuXVp+lK5OI1Sgda2mlMWKfXBgZDOjOeI
fYpYzytrraExet1MmRldwSKYddjn0+b9vP2VZBPjMULvDY136nH7r1QriUcnCVUZXaXlUs+Dj0hn
fyI+7/20KBt/rNPx4H6RzEw8fgLtC/H+lYAvwtdqra4K9AdrHCffydTmsVvS5QCVLR9GwIkJ+UEU
7uaWJjHW0QX1erwJlF/NahWftMY56qZLR6FrDO6b6wTMwvXWSEqDpkQOc99pbOXOjpU189txNA92
oOSdQ8dbuPVRVQNOtpuMWU61mo204SwnM99WmvI9QssX2XrjoQCR9W7opq/qgr+DPrlH9RnJ04Om
I70kIVuPFOFuiloDKKKMYiG+FnuPVd+iKGvm9uJ32mI6B5tDOhhyvILXxRu076y2qFV3ZiraPOXq
PavR4IS6VdIuVsemXsLb2186GKvJ14OpSwR4/fGmPo5XMJZOULfNLy7H9h+8RzE72NIjdpFsm8Bm
ZT4EtACFdiOZvVIhjRDRzyjb7owmybz5K55dRz1NiVIeEFqKTIKoy8WxJ1sUs0rtruVjqR2Klc2q
J09TU/VhujrTXVHD3wuKeTOC1k7xWFymWH+eEOg/p9Tm41M3Fy1kSBsV7+D2Uks3MFhiCilYvVBS
uF5qDcV/ZRth+Og8rV/zLhkfSJGb0W+XMTqzHq6HNA1adH5rqHl6svOyaQ/ib9nnpsQIykZUcqG7
X/+GOmuhu+cdcAsSgTdQ+8enrLOXczfrh7G25GYFh49uCrhM6mL7WFtLrWg0KGhQtU3c+3qolctq
jd3JZsv9D7XA5aTHaf8X+5kcXYDQiORfaW2omd07SgmoMO/t9bM+41zracX4tSSh+YtzSj2aCpyL
dxtQqeu17AA5F6hHcynoqHP7kR45/+V6UVaXse1U83x798iODwK9EFqFgQ5ghOvRJiwzsjhm9ySA
s/Pnwm1QqzZbZ/0LmgYJJ1oMAIjYIPsbYUT+RSGDgiO2Ne+cTnN/tMj7/Hd7NuLX7gJQXM7gKaE9
KOrPu9nEg+11UcQdp1ILfkTKXnuOoAOeklQfMQ5f0qMsSbbxTeqKov5ArWavc4V/c+wBGkT8wOvs
s1ECo8vyYTyPVXQkPy4dihIOgTUNUOoD11+K1vSk4aQBg1vBdKwfjPyum9oprN3kCM0ku1JoUP//
oXbH2ehMp+5aD1E3A37CYNOnsJfhy4CbJorOi+fPm7aFidkNfpk5zUGvRLYlAeuhhQYekAt3l0zX
Q2bpFu2uwOxN630O4+RczuVwEAXKlpNcjFCJ0iWfUFwzL3Oxghx6zsBW5Gvc3a3Riu06EMUn5MTn
8+1dKX06IBULEt3vlHb36bK4BjPfxqCKWi2y7ruCLPakq1Pn+QqinMiutjH38xJTPn5rbzHOKVhr
1K1vr7b2BUT/ctGrdv45D6ZSH/w42WrDaQcMAK+JDGr3rXtITIVmiLq/WTaf1hqMByDfvwDNYDJP
CQ2ok8gPjevVjpMmcnMN5vzYaVHomP23Wm2Vu1jb/ub6FJRIAkcQSJTHr0ciIl+sWQcaif4wVhZ2
2SFwUKgaxqQ5NaQDRQDpLqJUp2kIa5GVib9/sYv0qVoaLReyc1abfPUoE95lhap/zKPCPihNy949
IXdC5QABAqRVr4dS4VUkQylQMjBJQ52MN6jcmfq0vsb+7MzLg2InyqfbW1f8T/cXqpB5whFEmP3t
a5LaWiUmRBrOYjckT4vVOD5Xa1P5rderQdNPR6g46YBEIyROvyEiuwWNMFhwy3pB0w4zdQRANO97
60DsmXoj+V9SG0cNIumq/lY+ZmeIca9XFYEcxVtVOmwxBoZvC2OwPmlKOZ6nzSjQPGlT9TQgencU
TUpP3YthdzeCBbN1wLOJG3ZW9VOXFg2NsOaI1CdfTN4m4C40NfZ1/9KwFT0RQg4ViQYZp6XhX2uh
MX2C2oLFGbkh+ue3d4zsRAi1bO13zsaNcr2geZf3EygfWpaJab/t19II49l03uSumx5EnbJFBAsK
LYBAid7sbqhYxWBkof0UWGOaJ36pguPy0Uo4zNNkm4S6FqZLxK+QgXYDrXSbKq2E395PNS4ftT1s
50ib2yZc9Aqj9cJzQ29sh39vL6XsGXbAwBLSAJgiQ71eyhFMT5yTWwUJVJZL5g7Dt63LwGIkqfFo
GYp9tsFNnNCU7+C9mt7BhSNDfdN15m6Dl0m95FUGXhfavIHAocPYImsHwaZ+thKs+nxc1rUu6LZp
fhrMBld0c5wBXs5A42e/GV0TmRC3rY961LLvAAid60gEedjMXS8IStl83EJEW3VhPIHnjs+kzHng
DWqV+ZvTagGqQPXBOkhHBbvBP9yAgEyvR4VlP83jQFCZGaqoKNbGryxfskcEHLe3dUr5DXrlkbSo
dPF5V4TUnSqIjbuPTycKVyk09YIExNcZlbb+1Fdd8oz6i3NKwA5/8cDoPVU8dvhAqDaxQpT+z+2R
37q9C2WnTNCP2AlArsx9gKA7iT3hssOiT0l0IVdAok41jjJI+ShQ79EQppy6ZzopSwF0dySNt+ct
uzf0uXiyM0s5uJzEtbp/zoSgDXuIhjmYjutPuWSKYXQiP/DmoqfqYtuXbMmXy5zp2/0wOrVfR0jf
21mjXm6vokTlSrTIIVGRmwDR26etzqihRNvkLqPm47PuKuopKsr1M3rw8xgqsL3HS54beuNPljs/
4Wyao+EmPni5WM9mq2VHsFvpYtDxQORMRRpzL0BYRy2yDr3jELtE63djUfUUsJeLQ4veIG37YGox
GjidYT4hSXqkMSR7msgDKY1Sxaa3vzvKOAVrRrwJr4OoHLO3StMXQVLpyrvYzNvpi5rE5tF8ZedY
ZBW6SgVH2EVef3xiq9TqZ+Y7R5FnvdEHx3mv41eovteXVn/O16ELe6s1DtIZyUwB+HNhAboVBF2x
81+EiFyPawanDOV0R8veFTrHV9vK8mffKf/brKk6GE7yaOBmQDqKP4YmlIGvh1vzOm8pQLHPRsN+
LtYOQyGIpV/tqDLW0zp55iOKNdpHrxIe8ZtypC8tmy6lmd9EA7b5XqdzLbpY0QvTFa3YqPGVCdkC
P6eA+nXrRk+EVO728+BsiYxwd6zJvpG4EPJm1quz1ZUrgivd4ARL3ySf+3bSL86cx8+wb+yfaT6W
/moPTe2nlvLdWI0hQJpfP7gmJaeJ3wAYBzFf0N37bndvZ7grLCsVT6faLp3doC0AH+0u2pzSt22o
d7DRnfKcd2V2cKtJQi7SN3r68GZIsvYKGGNp2QClGXot0/VDOzTuZ5ir7r22ee5/B0stduurpQY7
TUdD9Gv2AJnSoOSRIG4STF6TvSUM8H45eK8uJy/RsZiNMk2viQby7q0zx0rjr2ql6uc05vf5lZr1
dZjSVEJQsS8TrrpOb44+hPwXshMoHfBw7jvHtjIm5ZinyPBGzlpgeTOUT1SPjbvbKyEbhnKZQITw
L14F1+estepSrVP2nBYlSR2saQ1ari224p/b48jOE6sNwgt0AWnmLvqwxjobPANdMuBeeXzSxqz9
qPZ65A8kK+i6xB9ujyedF9QWFBywtea+vJ6XZuTV6roE1am7Vv+CNlB/OvZ4hHWRzkoAnwAbM6e9
+nXfVKa6Oqg4lds2vzXrjJ4HEtxBqzjDe+Qqjo6I5O5Hm8DkXFLmADaxu/trl55fli1O0MyjUpxU
NDeqs2ElQ3xKtrGML7UGeD3EDDr53+31lI5MnZp81hF/7B46u3Gt1evJHVwlzz6uZhR/5K1gY+qN
zbtfalQMa2UNbo8qewXo8wjpGPqAr4qFU0sQrmQE7c3kGSPAqK1/0+R6/A4CH6xbLTOU9pymRvIr
6VIvOdF6Xf+iEoMsNbADIcMLvm235vamVQh9UzM3e62l2aRW8Revyr3VN5f2iFUj21CUsYAAgZTF
RGF3THrPGgniCK+GIsnP+G3mfmSv7VMVR983EvqD9ZV9VdS9KDQTOtF92r2yrjHPOk1dF46r8bRF
RndXjeo7a63ai7cCWu/G9gjvKR+SXBc5APKBPXElKhS7pECIdxDyYuCb5hY2/OCuqDRu3tfazspH
HJKsAwSybFShCgSkgmXlrF5fB3rhYvuWqHSXDMoTpZIooWLFw328Zd53GzeTE75Qh6Iusq/5YtR9
sGwjKYyYGV0JZe3VZw8FsPNSquvXtTIb9UToM+v+OOrUMezUfqvoo3lu0W0MtGHebISZQDnaiWp8
Yhn7f+KsXt9iIjA83z5jspsSbS3hdIQdIG/+9dIYyhr3NU2IIFni7VJ7VfS2H5fmcnsU2eOObrc4
zC5PzT4x6tZIzS16QAEOCCCYy8o8qbmtBsRww/nPh4KNQYWR9hp1cfFVXkSqmopLkzcQqWrehJm0
kpl+RgXsgvhUenB+ZGsHREEgHRE0feWcUdoEaVXuAunNivyMHZVyLnRnOti8srUTBKzfwE0QBOJX
vJjQkuUYYhuiylauvwDkxXd6t32lFnwEKZENRDpJVKULi+G9y16jamNTtKDVlI7GWZQb88ms0HPK
Y6L9P/5ImBTBRqBlR9q0b3FVW54Vk4A61pBCH1HEz0Md3PkJqmJ3ENJKZkWMR3jDEpK57PUMTD03
4bADnt/SNEKXfszPNaX17xv68X8xFBk5mDiaELQJdl8qnlANmCHyEuU4zYXCfhI6KaoGfaYdVXxl
3RjyP8HDEdgVhHCudwV5UKLlWeMERabWF01vlVOKvWS4TvHoV9SYT0vutGHvTqsfrTF0ulJrL8m2
VH6ijut9X1nFAaJGct/R8MLFVEiA0/zdPSerWxWdXjF9dUzbYLAnGFi1Rnys2+nJmscjyVnpeGiA
0CO1IUfvg1eebAzSWuAZyawo4Ec1awvXbjE+r0Zk3EVJpx9EsbKt5FFjMHEzh6W9N8gYewPZw4ko
SJmb+VeW1fH9TCQQzqXXHgB6fnd4dikKRSRTFIU1kQnvFjOfiwjQHk+WotWTfaoHlvatonU9Klz0
1t9jF23/l+p9NwYK12nkb0TWqL2gWdXCF8yWyV8tEsYAvxSox3PvNB+IhTUnTLauVP3e8rbnZgbj
eGo2ffqUwYKo/C0uYLjD10k6vyCWT06lqVRvs0IojqjqOOh+HGMT8rPWFtXycbQf7XNCUB9DuG0n
anpt270vtmb8pS9dofhDYyNjtq6V2p7UbqjXk5G0+ft5q8fmgpSeoYZZ0+tKYHdl90+W6daPra3t
D0kZex+6JOq2oEdu7Kin8DqyFD08jVwVPAR/ioDhxZ1qjoiPWNoEPMHVm3/7dsUxJ7WGS2tZ1cVz
0OVsPKLbIYs0nkP14+3b7/XGFaPzOhECCaGV3RM1YnkUNbk4u30Uv8G3Yeh90lHrjW1NvXmaE939
+RcjgizCBAz1Yl7g6/nmK/tGcyAtu1zIb21QIKfVNupnzUmasG8G9+AmfB1wUWclUUE9lplS1Lge
r/asRF8n2nwD/m5omCTD2dDd4VTjDUAGra3nDN7UwbK+Pp4MSocIhXHovcA0rgf18iwuDW69wO7t
4vOwpTq1yMl6G4EcPniTxU1+fToZCv0fCo8Uk0F+Xg8VZ6MyrxH5ZcJhPJWpEr2LM9U6qNnL9snL
UcSveLFL09VY0sqmet5sivNQtNX45ORGcUom1cp8A/2jv/ls9KCA80G04dm8HjBytUKZueHJYIch
rPWtOAEsXy5F1oH3hOV6n+FE+cexAGspQJgC/CZ6RNeDwt40LCg99KWGpP9gm2nkj9FUPs/tITlF
tkOQAoNjgSQp1YhdMle349ArFsd+NCvUSsypPaElafuowxypGstOAE7JQhgFJSWe6utZkVkI4QsA
XvGAZ3I1Wd6Jplz0CYn25o29zZZvu+URtV22YX6zyqma0h3Yh1Xp1hrdprOUKeDB+bJoafd+Klw9
RCugHU6tUaFHcPtmkc5TqIjwKqLI5e5uUhU9j6F3ARS2barf4wA7BXAV26dyhfRjYMBxQZegvvzN
oKTkgqBLrXR3/MzBTdFAAvbSF2oNeX/4OnrE3YmiDCdlzedTXmlHE92vLaxnQYwhtIPpzbW92zuI
zMBQzPMtpBJbBX0eY18eVcmpKZsl0EtvOyjN7Z+o3+MRtEIF4P4kdr3eQFHee+o6pVs450P3XvSc
Llk+j1/zaG0fwA66lyaL1fdeW0cnXWvR+Lm9xrL5MmVeR6G48+o2dZqRToa9MF8n+epk3fI+hVbu
2+Z8XxrJ/Ov2aLLZUuTBD5P7GzDxbnUbUtMtobkUxpGO19HaJg9ZU6nVuenX9h9VaeDiaWv3JRqX
4mlYXP3r7fGls6VHDL8WahwR/PVqY/2nTF0/bSEFChfpCSsPzGQo3tijpvnKOh5RNF/JiIjPiyAg
emQU8mjLix/04m6fsVmcIhPOZD5U2t02b85PkZRd+nHQQnMt50BpFD0c11Z9NLU8+ScBs3YQFeyv
Q34DZ8cBEIDMLTDU3YO50NXo+chbaBbeGszAKE6ZlRWnDI5SeHt9pUOxk8gPQGhRt7+e7jbHpV7T
NAnRRhnfmkmhnodKbT5NS3XEc5QMxXHhkJJf0nHeoxm3IbXcvsfuA1ij/cE2SlKDOc8ey1w5WL/9
3cf6UTFBkYq3BFzR3jZ2ijMF+EashnphJ4Gibuj/LavyPSasf5shNWn4lVn2B1GBbH42STqhKf/w
bF4vpUEFVK+wGwudXnVOESo0fkQX9L7NDn0HZbsURBHnAvQEnMT9DKOBKVqasoWTJ9gei7OsFAYy
+66k8fFlNfLix+auDmK8ln7WtsZVEcNBkfHgLpIstNBDFbRcMDKvuBo4f4xuNyhqOOTzZyU2lQeL
GhqirNV6TraJBs0AZ+tgUMk6E7+KIhJCiPBRxN+/OKFbaRW6WsRaSHqiXbQ4Vs6JtaQfFjLfg/dM
cvuRTNFHADJA7XdPqSsrKu+anWthpLVu6PLHxdUQnU5LfQ1boxmfPBeJRIw4qqAel/wgcX89UyGs
AWsQR3NxD+wOp6HUi6pYlRZ2eJsESxkn/8Ze0QVrvG33t++B1/esYDuTdAlXCeoWu2svLbusw0NE
C0vgSCenLMaHUdW3h6bxGt/o+uHT7fFer6ymYlAAJpz7QHBUrj+i63awCRFKDxd4YH6nztNd7ww/
jLHJny2tbh6V3tMeVL60vzVVEdweXbKwQt6SaBMuPuXu3aumR0UU1+Y0hyjDV49KmvxXWm387PS5
er49kmSeRCeoUVHl0EQL4Xqeqz2u7upyFS2dvoS1p+cfEN9f72OrouC9Dv1jHeNsqehZHZjZ7B2U
K37zM14mRDTAuGsRZ2GnglndY1LGls58X01raOd6YlwMO8pVn4xPR7TcjpM3PcUI74RNl/7DbbR+
PouWYHZK1SF7X5A6le863DgzP9FjrzkNVoqfj2CbrI8DsXrzONrlQA0Lsar0vuizqPPb1qXSlTtj
dCnKuWoOPt3rK4fmBB1i2ljMjW7F9YLSHW+1eKg5/ZFbX8zOXUKtUcXiUTcp4iblNoxq+9ftzygf
lROoCznFV4ZGZVegaa0yalqO+gWW3XwZ1nF5663V8F+3kLaXU5V8uz2oZJeCNXaF5idK2hQmrqdq
z0rlrbgphFYRDT6GGsa9Y1VLuPSufbBNpUM5tNJcZAdVKpfXQ4HvMzp7cNQw7Rvz0oCAPnEHKyd0
JMuDDygurf2OJHomJ2EcsDm7oRBaLqs6ydWwtN38ZKTZerEjN/VVxbXfeZGnhHbaPVK/78I/X07i
OaI7cHagC3ZR1YyL2tqA+wvVBTqhrfM1tcTB1E2z4oNjJ3mfOW080OKJon+z92BouNEBz2REIJBq
7oHXfVk3rzuXFb2OXF3au6EbuofFABXvV13WnsBbDgfzlVzpnHiydzDx5EX7KzZ1YhsaZcf2UfG4
zsZyfEinLPnRAQl7qlvEXQ4eZsmAQkVFCPkCEAIkf72JDDeOdaNt13A0l/pjXGdUuOO4uk9xggsV
UtCD8V4fSsFspKFE5EKvdO+1kdvU4+i8q6Frp/GjUrkjcDYjQo4hsftzXSzTx7V39I+3t9Hr/Uuw
I8zyHOIeOpfixn8RfpjjYLhJzbKOAI5OorCFA71SfU6qrnqEVPK9qgXwzFIOGoKvjyh3AV0mFpfP
Sfp5Pa6RE9StHS+mbvXe+3zIadDmafGQ5kVycEQlC3s11O6IxstoZnnNbeC5WQmgDZXKIrbcd2pn
zOctapqTZmzDQQQinR8wIxW2thAU20FD1Bo/1KTha2q1mf0L8rr86Vi8J3NSegcn4/VQ5JNcckIX
Di7zPnqeGzu2hn7twpG477RSKHqz6ckHs3GUP75XwUewXUB2cwxRNrz+aAhopHbfbUD/oq44lShz
nuveNX0nVZQPt/fl60jj/zi7rl5JcW77i5DI4ZVQ4cTOYV6sTmPAGDBOwK+/i/50pS5O6ZR6NNLM
w8y0y4Ht7b1X2KAYiDX45jdZi91tMTaQRARvDUMlvj6P1qjcSSZ+8OYWxRCcx3zpYY4HzRyQ35e/
N1qF1pAbQrMWlR/AYMDGu5yq1XwdYGktK3dtxFn1c/ypNkmQo1jkPQ2+6gskSfLUd6N+i0t0PSgQ
KUsDuEFX0BkdjxvR4domA9vubXntBuveRaMUws4TgUJ6xcfVQrCFux/RHEHXy0tvmbK9/F5SD/cm
nrQICiiZ7o5uDAdoHqykr2gU9AWELH/aeMzuWqNkNZhgfVcv6hZa/WUY2sZEZrnlr1t+ebncbpcQ
0SG5q5hD6GYD7eexY5bHhXW6bDYnQLEs/iGT9S1H2ZdhHjoYkNnHboPahgbu5cgrMI6U9/5QDV0d
IXP1vPPYpvPR0fBCXJEovX39YF9bXTwvEeuRMmw418vxurYng/LCoYq4TavGTVgBKbCmSlcZntqJ
fUY181bL/docUVQEuXyTxETgvRyTIWlHyucOFRlmv2gTUQNnVONjcue2oEMa/3Xww5fzx3i7OGGj
RGZD4w3VHI5N7osxeRwW1R/ddIxv5CZXp4YiFzwacHHibXA5tcFhciTSDlUoQpND9BNFhH50nhnE
MqBOnP19BQ9Tw/MHorxIREAXuhxvGWRX442CpZwZPaVs+GXYABfiCdKUk46yGyt57bv4jSqAFQTy
5n3ElX48BSzVfQWhs+gTRce/yJKmKQd4f5VSeMljJCdWsDbgN26VbSKXiS2adNDox2Qg8IbWwuVE
Q/Ccuw6UnaomtXwGN315iLlhN6pMLwAGiLN/DANEyOUwdByDxVuivkJbv4Gas6JlEE7yISX0LYE1
8V2d8LqqAZIuJgpeVt1itUOr7QN85BTS+jm8QVO8dqLQH0Lqh94bpPV3OzylI97aKoHC/LrYSrRK
VKuEmbkrVntIa3WrZnl1vAwpAojRW6l0d4KljmFlClJONfkp+8ldk3wZfd+6hVkkZ3ndDObH6yHo
+oh4tOAG3wqLuxAUt1LhmY6tnYUM8wm1vUo3RBy8cKGAoqe36OxX7i6IDEVbWQ2yIXjmXu6xWkLg
f+Owrzye+iVMkNMiXbP+PI5C3ThP16LrVibFZYJmEfhWl0OlepghRJJi89I6ewztYkvRD8l7Irl9
gPwXYt6iAX57fUGvjArdLbSloKy6iTntFtSgGJnMJhgqqOTK8zAb58QN4LIDEv5CD7FXtOhW3Rh0
+wB3H+imYwGdwt8dqr3SYwt0brtmnaiUlxhUNELyyPrwZ2QCXcJGxd7VkU9/G9XcS+t1N76SK1OG
kBMKTrhN8KLfq1lKqBGtNoCUmWeJLnoB3oDNKATRfcM+JPHkFU3o3zJ6fEH0wi0NFSIUgYJNw/bF
Qvc9KmtxMKYlgMJjXKGTskIWWJjoO3Lj8ExVQJaKwzrumc/ADd8vrSJfsoE2YznHjnPj7tmvwfZr
tugIeSlAAGHkdnnYlhDtTs78dPOYXM6t1LpaJ9FWkZok+mlQMSUDv0XL2sdlDIrcG46oqNwAErCX
D4EarBPVrCNlUtf9J6x2/3mZbjLD94fr9ygAIAGxixLqC5CeRzLUwAwnEMDhwYPvOOFXnmWyJAHV
53ky3UEGY5Srphnue5PeCFD7gLGNjormViMON92BbeH/eJQGWkewhg+zkupxfaj74C6grrkbLYrV
r3+510ZCRoS6DYAIGyHmcqR5GgILUQpgv/HqsXnUoySVg44pvrr92t+Ac1wdDFicjTz9m+S0G0xk
kV1XH/D2aGWyCEk8FRad0bYI/HX58PrMrp2TjX77/4Pt7m+ZrXpxNBDlkxpHQJ7T6ZgAJnP8D6Ns
r0E0R5AW7VsKfbwEHjEb4hbMmoPfyOhUpyp59/ooVxcOgBB0qHFP4PxfLlxiR/irAjdfQuaQvyWW
fgQeTh8WOPLemM+LUtd29DZxTGB78AB90YqC0kXit2MAAitQqiiIBt0/IuyzApeIvh+n2isEgWo2
ZGjlMZhM+gaJ0t+i13//ht94DmCbUDPdZQR2FLxJJfD50Its7mafebnrifgMYeul9Kiz3jkqtDdu
zn1SgEGRfYHwAQA7QvqeQK3iNqzdpkUwi0ddcneStmh7RFJC/Ono4El7Y1OvDYgUemsuonAKlYbL
TQWthTQMqk/oQBPwnQSopVhuv0zX2Lnz2pueo1cOEUYDjApCoEi19vIMhnZjq8MMosHKG07JyM1d
HS7xIUHWfmMtrw6FGwrVH4QWOG9eTq0npst6m6Yl8W1fesHo5gLl6IMIwfL7608D9dBNsHvjmQGq
eTmUnGO8AjqDWbXCnuuRfh9BBnjrSTyEXh/pypUAYjOUbqAmBbWgfZKjWsd48H6BgsDUxW8X40+f
0Q9uQGaL+g94xsb3PVlp4VJLUPO29Mbw19YUFs+4jwBpBJp7FwPItAjAtoFU5aisHTw5iaNNmSyn
Zf7++kSvRE4U01CCRd0JGvZ7kEgNb6JknhHTMg5+swid7KvPsvHGZXDt+AOKhm8OlN4NXXS5cWPc
x9EESZZSTZa/VxOvzw1tTRFKnZ48tO6K12d1bfuAAt26FOBVQ73jcjwNg9FkjdB47aTRx2Wkzk++
xN1b1+vDFg4+tTzGJu0fSazF5z6R9Jbtyoun3hZhNn3Mje+KD/BFqbmxWYxCb1aCgu/Sg40mUhCh
u++Alrsfp3rsD61HrSzVGIczDG2kqmB2mL1HO5fD/Sdrkk9NRs1/OFgJntYwDtjeQy+EEggafKpf
M2i+rsEB/JklTwMoDwl0BG98rFcSxk3UC8y6Tff7BdgppG7aQpUiK1cB7QFEujF7u9Q69fKIRvpp
bGVQaRHdOtBXVx5wJ+Cct9Y/EB2Xe484G6QSpOuyG+rmYyv8+gTRqvFZ1DQ+4mU02DyY/c0rfXRp
Tt2o/9gouLUD9W9WlHddPXx3I05uYWiurAc+NBQ1gQ/C7bOvbnQ07LQmIivTyRtyhXU7rRID1gsK
naOnhiaf4Op6eP1LuBJJEJvhMLIVOLcqzuVqRKNglKGbX4JVueK1EKjKRpGBkfC8lq8PdeWjQ/EE
6I4YPjE4/9tP+SORtRHQ6h7HHWcbZ6pgsw3cQyxHkKuZKhSeCee46z+GgncVX6Fl+froVwIZjhlo
lIhjeJjuO1gDlaqNszorAVgMThM83PFWtPWNwHJtOWHiCbGPTV0G74LLOYYmXgPCcK+COv+tj3r6
keIM3sMm9RYR6krIBOBqgwluGrhI1C5HEo2gc8+xhgbItWIQULAZoK5aJKvcvLxFe3p9/a6NB6I8
LnA8NUFH3d2tbiP45AYyA1ZFcXDV2QcJt/ujI4a+GLvuViv5d4fvzxc9DgjsXrcOIGT6UXjazU8a
yrBJU1bqvu4PTd0YSDInshC+P94t0llPtUhNPsFOMt9sfvMGormPXYBjm1kZn3QU/4TAnl/MMYro
8N6zNxbk2lYjfCT4drAD6MtcboCvgU3Nsi4DrbIJcJxp/HbiYZcDuEiq19f+1lC7tehwa0reYyjb
ufzceglH0y5o3kSQorjxkV75TJDrI+UFbRD93n0UqmmtWwvlj1KEjB7DtUfLd3WGG5/JlcOENxKU
IyE/ALWuvaIGBeRXjTAIhcqrg33t15TmCZVeNYYWvCWVxv++voL70vEWboB/+F1wcwGF2D0A0Xld
SRxDs4rAafejl6IelZDu0Rmb5cuC8t8TxBZU3q9Nd2OmV7YOWRrKfL8ROqAV7U7JEHM/sxFmujkY
pNA6yDM0059CKviNKtTVOW56SxhwMwjcFv2P+FovC0qnPiWlgejOLxAwoLZWO24voCIt2i9LRP2n
ZHLIeRJqOry+vlenCUPhjRoHlMme7LKZ2wQJNEKQ5Lf+J7EAZ7SkEenybDC3iETXxkLc28AX0D4G
lvdynkObBEs8x4gMKfdzOKGmdy1jd+kKetPfzwqFl+0liJ4yUrXLkWDMMOOtORLIoDXCqVDuATRR
Gz7oomamWW5cUdfe2wA9bD4hUPzZFJwux3OjBkbEaU1KawaUKzMeqa+x32o4fqVu7qwMlB4Sf1qV
6GDGwsOi7+V448BeCQD4DRvkAhT1rRB/+RtqQkMQwXrMGZ45n6H8LD4KvC9uTPVKsoPqPtrDKN79
5vZdjoKL0xniIUHhznC3rVJeD2DWgWEjtFeGEBeKDo4nvb/1RUUYQNEEZxQlDWSce9VF1x8Ya0KX
lKs3RV8j18YfWks//PWpuRhkt4tZW/fr6GGQOZAElBN8bP5Q0wMX1v77+lDXklmMtXFsodwO4cNd
eGGSE5YEmkCEfOF3jM7ZlOtEdR99n63fPCdu7hZnZkdhg/YT9du5AMRurO9kOg08Vy7A8MYsw61D
tE1xd3kjUUD1BIVgYML3TQ7H1oEOV4+UuvbaI0q48wEmeZvxEhF5J25Jqlw7TZvCGN6oW6d+/2pJ
F89EsBjAcD6tCcsnUI50jjLZas7omKVvZoNq1RMgFPJWnnIlGAHAh8Qd3wsqNy+6yX04Z2BqOGVK
QgCTIH3/vhGdgGkWW8K/zzh+98khIb7hTvaVP8dJOmsDBbf2zhsKyYSLcnAjKuvx5vz6wbq2gVtL
/v+H2kUBD+T6dJDWgbQWD8puzvQB8qTmkDlaFT0eaTfGu7aMERTOgDOBOAbwh5fxwMsEsSJaHMjh
CHTKiRf+9Jv5M/d0/On1mV39ZLZSOkR1ce2/wJibpKbK87FjSzYs39YA+qB54E7ftIA08ezH/vvt
2Q5N367OIZyRnKF5EubCBTpWopKEOmQoytd/07XV3gCvqMUFoKnuzcMDopwucVynlEkGCheYh+ZZ
wJ0t76HvcAZtV/+tN/sWCJMN04PXJt77e6DH0o3CcZfBQUGcKWTSifweajNWcMN6WrOI/4eQiGoH
VIhQxEU1abe9jSZoKHgt1jzt+anlGn4yKfgvzeZ//fpaXjtJCVg++CaBIn7R9ERKzphtERFBGicf
u3b4AgBLdvAS+l/OLDCYIEegC4d8axd7vaxdeRPPTrnOfvJlMfXbKZxs2TT+LfLy9iftwynQFQDT
AxUE7Ok25z8yuyWp2bhkOB9s9mU5slDmxJlvrdy1U4hSMKhJWLj0hX48npgrqjz4BsN4mY6ptPYz
4IEkdzrFDpSBMP36Tl2dFWrCoGAANJzsX+SOm+jFblKNmg1uOSeteKuXFoD014d5eSDwkAGaAJAm
kLle1FXcFWqFPSSNqqiOh8/dBABxMfbL8JbV6yhvZE9XBkPWBCIULiP8Y38mZuXPsN0caLV6fC0C
lWVHNyJJYRLf3kj3t+Tz8lBAogzuCwBnbHrre7DICLkBMDBCfFM2SL6DvUaP/WhdmcM3Up9r4HhP
noh0lK9RmM05CRZ746t+uYH4BRt5BhyW36y2y2MJyxO/tiJzSm+23f2suHfX9hDNf33/Xh7LbZSN
Yrtx21/w2gOjFtlOHQX2hkKAymn4V8iKdm1Vi9H54Hh945evj3h1E5GXQv54w4TsC1VkGWHLxBRF
GWrKzu3aEGhBiLCq0eP46ysdk/tjqG3yf3zZeqF2yMKJVtPAulJFvXoYCZ5NPo3Ju9dndXW3YkjW
49D4yCN2RQRYDPhpW2tayTmF8bQn5XuXZvw/TAidpS3Wb0WRPa9JizDr4xpSr0MzZcc6Gn9QTs2h
SWAI/fp8ru0SCshos2657wvQxUSCNQhmQsHXbOg59oj7rh8bPuRugxLu348FpP9GycWtiTvscpu8
tGndWTlOKWJXlzVAdSe5yLmKgez763YZlFW2Ryf2CHIAeznIkAdjvTiq3koh/LTSgJ4mT8BuKppv
gWaunQhcyAD1/i5Q7A1g3NhSb9B+XYGSqiolZ29TsxOHv1+7Td5gq/MDML2noYa0T0LSiLqyE0tA
+49VHsPT4BwIeiv6XgkVG4wUJWbUmDem6OU2mTmrLTr8TYV2P31QcNU5BI5NKsF5dwQqKX7z+tSu
LCCIIKhkoQkILsYeqAsAOvNiEdUAuYT2GTY69AlezsGNAPjydbNxk2BpASrdBuTaFRpDx6EimLKm
GjwSFHoKTBEDNAzCfeu88VvaVA3S5xu3y5WlvBh0Fy0o44KaOmmqeBoGgAt684bNbLpP+Gq/p+Os
bvAhrywl9JXBu8B1hnb03rtDW1/6PkVU51IGBXYyO0Pc8Zbl0ZUKy6a6t1l3QJUOx353Qtphk52A
Bne1uqtTkSyVxZxMpBoQTYq4dfyz6Xt6VGCH3mHD4ZrtM1u9fmquBC6Qv/H2SKC7uvmbXp7S7H/2
eJRVSzTWZbcO5pgqh6Dj2Gdf/n4ovK4Ri3E/A86w28VOov0GfkBbEZdP53F2mnz1xrWQU5reOKUp
fvUuHdksu1DrBMsUncPt3/9xk4HU5/Oh7mCcYdLlDsdkegsjEnZUuE2fhbuVHszQNcjzONQTXp/m
lcOKsQEOwl8wPtrvKsRzE49GnFUOdeIqWOchh6y8VwQCl7g/2luioNd28M/xti/2j7kKSvgShRgP
hGFZpK0dipSG072vg+7Gw/jKx4/qzgZDAbQR6Zx/OVRquXK7IGsrf63dbzNHk38Ou/ataMKkzztU
Av/B644fX1/QqxPEAxFtQQSdFyRajW8+aiG9UYkI2En8d90JgBHvLhO6vjHBa0MhfG6aReg44xl1
OUFXbo8RkWHvbGNLQtvmk+8AzzBBfvnGUNfWErkPWNcojgOntcWgP7ZtmHg3SXQbKxg99GDKiuFA
XVii1IsJn1fLhmMMssKNtOva2fxz0G3+fwyaqChw4AiC7yJxx7tYUa8Ym264G7Ru7lKj/lYEB1/6
hufZ3lMg0IO6fzleWEPSh5G6q0DUe+Tc4k7X9RHpV3wk4CgXQ5beyiOurSuuJ7TTtysDr7nLIY2/
uLHIbFMtQBvDTgOvMRi5RqQEDzuq8wEh6NhM6d/3WiHUDA4QgBSbZ8/+q4+ZS53MX5pK9VJXZoKp
g5Ml6kHp6Offfw4AYW7cwE2zee8S7bQDcInEbSrQ5qNTCyHropkDXYyDI//Dlwd1ewDBAA15icH0
NZlMImRTdVNDnyPad2dgyZfTYoJbrf+XVy7ej4CVIifbMEzxbtt0m6InviZtBUBa/wbQ1+EhVOKW
te/L849VC1DVA5gu3PAWl4cD+hKG6I1AFcDzFmIA+hCnGrT0wf0uliYoX9+pLRG/vIXQMIaSOp4g
KD1Dx/tyNOmtfdaMQGInfc2PYu3SA8A9z5FmIk9qY08yUx009BQ5BuF8q4Hz8kMAIgxFeKgEbiTL
fTW+1pZrbwYzjBESQczPLHfwohjeh5lWUBUWEsjJbHr7+pRfBlBoUvooeQGfDOWrfaM8ZW0S9mkm
KzyBTMGYlEfYJDsF3OT+1gIe/TaQQfAIwnjA9+8FtmaS1cbJDK9AioRNbKsp5MSp7LMh9+OkvYEo
f5lRYLTfXJBNEQDxereXGQJZPDHoa5JA3FnAzsoV2g6FnwA0xNP+HSdBcAZQ5fT6gl4bF+DnzRUA
JDj4c12O20/gciofKJSg5cmjcbv22cbwQqLWeV9zXx37FlL1/oKj/PrAV3YSyKuN+wKRLTRzdgM3
LnxxsLBdRafJnj3D1rOfaA1AWtq5t9xZrs4yRWEFRErote8l4FQwi1jLuaskeBPoVmhP5onk7oHp
5ZkJKz70GV8KZuJb2Ldr00Sn5H9OKriodvsazsZH+d1h1Ri5yAe5CY6CrPO5n1x+4whdHQrEDBBD
EL/wiVxuJQwBEUUbua1oGqATBu5Y5Ez0ORRjf+MzvLaeABeBCAyYJHAG+8gj2qxrnaGrWAquJGiE
8jg6ZgA72Pc+mWD0j4sf6RKUkFs+7dtrE/O4DHu49DdCLCplyKX2esXSWEkZmWFdAG8hE+R4e3jw
dhvhJpfL2uMQayMuqQsSzAuCEE6DKDUVQ1g6c+uXFF5Ycx6odY5z0TrivYd+BIGGcyCG3FobnjnQ
86LowUsd8wRMnn8nB/dv1S8h/b4k4BgVSTZnPJdDJgQoq/AoyccwUbAhhaOlLZZmwc3i87rBOE09
2xPIDP2I/FIF/5iOCX6eDUlt6SsdqEKP+C8xEIPGbM2BVM7tNLKTGzEuCz5S/0sD2e6pVKpenqAp
Qdujptr5J1qi7NTHlMncm5smPVLMuvJ1A8acGmbtF6hG1bIKt9hSZnDcLEenlSBHyskDZAhLeHbl
QHkOpROIItoMmim5hGrYo2zq8N8WqqtToVpYN4B8Z0aBQ+t7dZ4Kx2nzrnHXe9PUTgCVnbZ1zw6w
NMB7GLz48mVA6fJIlrR7b6gHFcSG0uTIQgW/T5mO2c/Qd+QPgKzYVgxU3Z1uVRLejyJt6tz6sbEF
CR1zZmMgvKd0id0HFrs2uK/nlX7Ca8B/a9bGfut5032FZPX0DVCa0eSOTN0M3ZaAPWQDeloVkREg
WyRy4m9egkdFMSWppQd3wvtCeu7yjGtmGo+4nJu3rgQDuWDEiFMIHSqIU6sm7grjGy5KI6BUnbuQ
RKjzlU/OD+H0rc5rNRIfGD+7nsUYdFOeQdpgLBzt+m9UAGzRaV1JZwvV6SCp5iDp0QGAoSbsDMIZ
sD8J7aA0h5KO+uTVkjx5C1NNOY2h+tLWzrxhX1lCi3Q23aPAO+WX3yILzJsRLIGTAbzzu6ttzQox
zEHw6GvawnqLdhDujFLW69JrBv4ZDppkKJZsNXeTpGosoUkwnE3Qx2HuuARE3XHV/cfOUAhrSUFm
VRAlsBO0E3AqA3Ai/IXKVgfMELjEUx5rOn+OiWDkjmOwH+DRBLyAPwSARngrIxsA8mb5biHvdM96
Ef+EvBZuMZaRdaw4h8pgxaCaxKog0cMbmQVOkks3m9ycxqo+SJS5k7wlkf7XR9XzZ+1m9s5GhHVH
11n9DyrhsFxyhj6WWBPiIjOFldoBhxjqMm1Im6VIxi6j0L53GnmgtZmn0nLuNYfFNf0AyWGf8QIS
Z8Pydm3aNa46S2MOua8hfpg6q9McdSj3G7Vuj/464LVnG/gM1+DI2A8j4NGZL5w793Vg6HcovSzv
I+WjphK28+IVHUr7D1ICAlCAwduEP9ykyZI3C4P634gavCnDRChQ+cNxFsVK1qDty5kNY31YWigj
Yzfw5C56agCB0TqGVzSAMtnXcHS88C3x5wA2IFIBJZirxNrubHxvhH6fI0WtcrBVom9cw7bpMCZx
N/wLyBCgvROELtxqRG7/rL1Wu30RdjUJC/wIMtxRCD+zvElUbZ8o81aTAxVjH5KJOSEklgdADK0z
Te2XyAkBsJi9vrf4lJzkDF2dyeTac6Usko4Q+cHMYbAch4lqlltnjX7B75M+QpEvrgOIO3vLG8qQ
AhXCSofm6WhninS14+xbBlLZlENPWrfPCkYY6ZQPIqm9dyxFKaBY47b5OGrPyfIkbAyDw59ngHyA
shD0jEbHAiApZzWUNe2CIE+XemmOWWD05yiiJM4TRlP/NK8OMjjc+Ul94Esze4d1hbrGYYHevf+w
QMeH/zKrR8n7YKp7+W4gQ/h+BTwdxg5ZqIanqPX95lGl0Mr82TnE6+8hcJDVT4k7d/4XCNr56WNq
RuaVqLA578axHjsEBBrGAHZKqOsG8ewHRbiwtjlKN2a/si7RD5FlVp2Eh3BzSEZoyJ6yZBBI6xtd
C0hViWEt+riNsYmNI+FsEVt1DGpi20PERihQcJLoX7XXuMGjjTn/d26GaAXFJlYCQa3X/mPL1+7j
6MyK3MUUXOdyjJv0XaJdj1fopfHpsIR6+DfWSR8DgFUvHx2lTVdoJIPNQ62aOT5k+D1BueoM/nPh
4o30zo2JSfO5E05z6pwQcvs6hWIPJJekvA/CJqLfFmWGtpz6aF3LsOvGMXeVZP47KZq+foMDKFgR
q6BzRMFdHLenBJkYROebBFSTbun87BiPLBZ5O4WBAm+ZJsk74BocVxSx1JwcBtU4c2mgBAsRMsmm
RR46TEY8jpICEes2mileQMfCBnkz6fge5VLDT5lZk+zQuHxB2HRmjSoagcNeWKVUNOpnE6z0qwqi
Vha0F2lSDToKPnaJa6eHlvppA8gfDJzeA+Idt2UfxrCKgYyxDsBfSP1arzPkijK5IjtJa9ymjyYZ
uQOqATy3MwoxvnrO/vWCrnafu85zzWePOLSu2m4FJ3tGuzEKDnHP1/Qwydh2Gzg1nipIs0IkQyoK
cMXBcm8RX1wKgU8nrwFFYgdHOgaSXn0Iu/mjals25iHw9u0vJI3QPsX9jKq2gKGeOKIZbdWH2HGn
pZCjqBEVIRnqlTbpB6Dk65XhzgsWneGT94bg0KY6EYDqTdOYD8Bj2TxZk9H9J2vSdsg3vaoA6uLz
mKFOCJp5gejV25ymwTwWM/wQUICG31RSuD5DBFAuPLm2EopaHkCDgUTPYkj9rE3Ml6rWZKkf/Xkc
7ien69qymUT34GXM4ScObW+38GxHv5sWewiZt5R1wNYDEFW0jfBRJumUznIAQKOlrDXP5jsVIsjl
q0/tWszdLL8skDR5Nv2SATE9JTMpdN9oNyfgMZ1nSm0IEd5GIbgZX33Wps407ERiGuTtrJbn3qjI
wePT9WmxIKR+yuwEfyb46nTPUD1HyOXAR9Wlh1DA8kiHfvOmcRWeNl7IOM8ZVU1WgiKhI4EYpvyw
mEJ/5Qcl3YGVyrG9f1hIh8c0g4ZYVwbBsjzLuZ+CwkM5rcmHOp5DiJ2rzhSoOcc+DuNq6BMFVab+
KXmr5q4YDGHArKMq1xdRlyIh9lpoa+b4INL20A1ztDyMaSTDswzrwD91/dzMp0h6ajxShyj8dkBL
+ALrjIln8QcxLrFgSIG0JBlA6iKhedhGffYowqFTj2Nbhxq/bQS9NfeTdQnTfAkTR3xBuirGz4kY
B/JMeEYRA13k8ZbmTsT0eG+sv6KU7c9KnTwS8ycK6AYtE8FqdQ5JKulU4m9O82uqKY9Q+e6lKQ0k
JfsqduDAmLdtiuwMwYGHOZ08NNAhCiKbfMk4lPxmo9PhhMLM6JTQ3g/sO1gohx89/GnrcQU2g+az
409TxfEdjAffXdJvQ7yOJIcj95CchKTwKMBTspFVkBFi7m2YyQ/JijJnFSY2AYump3A+aCOppudR
dY6bz3HyG62v4EWTIEDUedtFEpHIgWr344z0GZKEuFpM6U2k+RHNSbrge2mjf3xLIlHYJKNvJXIS
vwQKIzw5sQs1sqXL0HjD86ZWcB3xiA+bs1A+4PwR5xi0YLHmGRoUzzLIhvnYS/y7Pq1DVjJgpv+F
Nwo8LEf0St81oZ2/KsvbJ9EFKBM3DNz5BzZ2IfIPQWiEeqbV4lS7koJMMoCZ6pOamDL2WFBXUCUL
uyobjfcxYnUy5SpcgGgDSbx/hlUHeKROF05ZAQKD/0bMYDjkYFpl6ognmPi5rorfZzpNx9PMO/sF
KoHZY7tkMNTRBhh2ZA8e/o/YZIs8NSw5SBY4z33Ya4TgOkjPGn6kPxkcXfu3qdX+Mw5mMOHhQJ33
wDskNVK8jt0B8kA+htzhMmd4TbwjjFC3DJtp+IBphfV9UvcUwzSp+zw7S+YVveOpxyyeXR8Jr1zJ
fTzM4WfpIovFVMiiTu0SD0EpgwhiHXi9rZ/hmIEvPsj0Eh7lBDvJs0hFl+Qzx/6U6UCm53YRU5Iz
3VKoJgwGq+3irrt3re/+6EPKcM9Cj/E7PLn8n85AIQq5qKx9nJXAzZZq4zZ5ZxB+KnwK4Ze2E6qv
BMjxacFVFHVFgxdPlC9NC45fmKo192jjndPJ36pINqUQPAs6WWSza/wiCJVOKhYY72FocEYhux0R
nreyW3mBoizpT5kNwx5aA1DOriK/de7wnnDoIR6m+EetHeB8VjPxBu/ptWO4YUbcIWvQZ/IJmZju
c9rLyDtI3ADg2KMJ8UstwwynQQMhpCOLGPmuVt3iraDbIKqA14/jfPABVQrwzqVg+tT+9pxy4uV9
IFMP+SbENu5HX+LPBurN7aB93PdxwdalO66a2DnvGx6077Tx3B8wZYx1QUXC+gOPZnz/E57SLb5f
CJnhXoi9HyzJOloOkYckn5G49/Cgj4CmGFC3nAsVd35XtnDUZrkH8pzN67k3YdENwBmjeGRQZI2t
BUDd6UPQcISMv5laT3OFa5tKXMyd8HIvc0V4HNrIZ1U/i9ZUOkqgf9IMKiuc3pAFG4wyy6lu46HN
vWnSaRGHtJ6eZtKNTxz6WCqHVk6WPhI8dk+m48FngLKIzgcrBwlHlSx439ZAN6Pa06xl3W13Q6B9
+Ji67oS03m9RFytmneh3cfh/nJ1Xc9xImq7/SkffYxbenNiZC5iqoidFyt4gSImCBxJAwv7680A9
e0YsMlin90qhIFlZSKT5zGt6PfUHOzXz87qlwehD/jYfcGXsl0Mvcu8zRFvjMu8S7Zval3V5uWao
j3Gnrq0Ipro07vQav/TbvLbFY24qZb1biWqf55XLOCj5ij8bCDWcJMvqXE0VHSefKFFmh0VvBubT
ULLGB9SsS9Q7mszze3eTKtAzk4ilXu1vop7H5Lzsa2wc7ck1xwCenUWzzLQqB12nuWeZYvrNFWb3
pXc91NPiUM6h3HKDfGsx+FAN+js9qeJ1N6lz81wV8zIGrjV7RFNzbFET0sz0actIuNw4sacd6e74
g4tAyxA8rDMk5sqBCbHdOdtZ7YyjOPWANaySRvEuTJnqN4CftftaeGoaqOMynNHRTMmaHCe/q01r
GX2hI2Pm2+hGm75rlf1HLTazJ93ozGc5S4/edCya/SzRIAtI2UjFTbJfiy3oteeFu469L2sXRc2s
EWXMea4tz5z9boPZ8DB9MxpVKZn7IaHpKwv3ptq0JYFSpdX3xpzktDcrr29D5hRHFDux9Q/x2uia
P8+rUflKg+773iiJBXzmuHsUal4Pfj7aw+wDy2geHLeRlxaEgcavWQk3XZOXnzOk2J6z1IoPRLLK
hEJtlRN79PZZMa3tl2mEKOKL1qNIUBttRb0cJ1Q6t45UKgLGQjuXWZlle6PSE2prHSVuH3PHGRkt
L+GYy6duys5s3MtFQF8IHE0jVTIBtWr0a1k5C4Y/6TB2PLipHZiMOsG+xzBFxGeM97jZ0YLLK6Mt
wmSZGla9l3YzYYAUTxRcHJVYJJk/5ATvNbZCqBP5+WSrPyxa24mfirx0YSyV/VMFI8z2RdeRs87d
7F53XdegJVvl2r2hqNo3r0wnLZhlp3+Xpdfc5Sz4NbBafTx3l0Q4gSKJQM7sAUViapNWc45HnecG
Si7NXbqQ12L6qjqTX2jubEeOiCeFAG2qFg4nkX1Bwaf83Hpa8aXPVUoPvbok1k7GYnrqx7T54OUN
9cves3s9tIRlf43TuWTSKDatNJYN9SkzC+NyAgY3BWqqYJO1OmPyw50a4sGB3IlzQLfUr7aRCkpa
yZgQOk1tf2kj36aQqBfrJS7MaxqM3gouS/ca+0Hrc/NML8biS20hyhWlvWU/E24t7Ealte97B2XC
MFWX4jMl3PxJK61lgA3WjI8aLFedssJKDGTjR59CyBhAeeFk3jwtGghtX0pv/gSAs5IB2iw2qxQf
IT1KRKMRPcUVuZvo53FfxXjpotpnmYfWyRLVL4tmoSbiDkoaFnG3ndh46d60pTYn1Mos9/uctv3z
CDOs92vXxffFkBTLAwelog+QWJ0yWPq2/a72nLoRy8p6XjiWPwETbz5lVq9TfcgsIohYaThAy7IV
XeBkhTJFq6HhHtU4Od+66HrVpQhBtw49QW9Uwtmz2+0qdMWZGCeOgmkwshtPSdCytB05hcWIcmQw
mhmX0ERC9KxJgihYnbV1Vg0Vvr+kOeYnmQPcubYKEsOAC1s6bA9ZoaAu03JGvBWFyjM1y2b9tjYd
1tA6YjgZpNNk3dD2RIvKGNLMPXRUe8nuGttMzw2KjGUk07w8F8Y8jrtKVaTna5VqzcFgj0ILXHwx
6FzMpj36em87j4AvOl7LEg86JZsaGTyNEvPey7XJCBL6GgjpFGlxUWKQplwZOVl+OBqeInxXGtRt
vMQyQTsUhkZUProNNfE+b++nUS2ycGjMWfqy8ob0htp98k3qqHXDoCnkrawsDSjdWts3VS3K5Kzk
lv/QNOkIWyEl+I+gtjeD38Ni62Gzz4SrtdaYXYB9gLaX/ZCXUbuM1X0nHVLVYXYI5mOijg6kju1d
NShgoycq5XQNoY86kQffePX1weZes0rLaQmejbXwq35qha9RbbzX60lJD16f51+Jh8gDlVg4CIp7
FGVgeFY9BxI96bukNpqvmWvGH4dlnuytiowwvKQv4QZTTkYTrH1vnTt1IcagSlqaYh6K2Y0/E6BV
+7my3PmsoVL3FZ8k8y5RnCILWm57z0/Y+2WoTpo24CcdD1eJMTuoX1F80Xw0R6iw1a6lfJ1JL27S
1ZIP7bgUt00hCK5qt3Ef2Fa8JOHGxUUzxWT3MKRc/YPqKUp2hheuAT5XinrLK+yR31HGiz6h37Jo
JVINvTTJCU2SiHwkilssssowdkcQe7gEizygT2TtzWTUMXmqC7PhirSbO06P+rapyznnVoBAFXax
pUWG1dYGdaxRuyJ8G9lKEKos97IT1EgvO3I2NAGR9DpY0zzeWZO2fBvqQWbnnuw5BpOh1w99ZadO
MG3WJ0ETW+6z0lraTcJRwxYWiSyi0pm9jwjtaNRhs9r5usQtIMPJky4LLB6c+6Lv6hwXChuGXl11
wvEzD70a3y2Ek+6zSR+0nepSD+B2axMAl3VZxdTzrKTwjc4Z+i2MdfdlQ/kunPNWexhMs/xoJYN5
jR3tgrNWp1L5bZJ52YNLMOlDGXUuUANVPJS1vDT90skh7g/gYRNccbzy+5JBivDb1SEhgkugVju3
i0s1smvPuqnlwOZI55wmjp2YM4VNYk01HO1U3Dm0xX6aejvmKBATCHGyU2f13aQCmFCuifVUmjJ/
wsiuTbAoyIdDgodjcdnUA5mmzhVA6mI78zmlN5S2u8Tps7va2AhuVt01J0CmrwEUHlDFjRZF0Esb
/AggFatt1yLpTTt6MAm9vFTdCbXXMJdMrYc86eeP73eh38BIMqCJgYO7yWyiPfayadqXEtEBbDgw
0qyXayPu56DoOTqTHletWCsop5FUnFVlP4WpMnq7ocpPiSu/IW7HlwAbuQHWN+G1I3AKi13C708r
0N1xd7GyRu4HTxY/slU4MkJXnUgyTVDJ9sc15f6B79UmoYUA3zmKKlRo35+U11gZGqwAqvAxoyII
P/flnEhda6q0xesTfnV9SQrfPLRGlZ0A3b5u49IWAjbvbhwSdKWPZ34xe/oiaxWpCVJydC0nDgDb
ukjqNd3/3QcC+QPL3wScQxR8vKpSmqNtmXh15JWj5w+pmC7ocqgn+u9vAGI2Vir6BIBxsF7c1vZv
4LemkqvhzhUP1HecAZVTPjdr2z1YsQ0TdcXXrlPa+f79R3trFmlwWBog382LYPv5b4NSj57ATblV
tKbtFDTubBxMr4l3fdrUJxCFb+4V4HYbER3kxisSgoIh2gqCvo7MNPkkBqC8xjj2AZ28+hIjjvig
I5i4Q/Sy/9QYaxeUpd6cUhR9vTZZlL99h6O1mehKYkzS43lnxIMIp8r6MlVK/e8DHDYvdtSaARog
onJ0DqkOlsgLtZCIsShL9Gr+RJ0Y09l1NJ9oxhAO5MWYfgVTc0pC+a0jkAneFPwwfkaI9uUbhRS5
ch7ldVSX5nCZOS0YyiXtQBWg5icVGsjvr6A3x0OGxwY3jbyKvmE9fltBmYCbr5QdKrRquURU6qfA
Ugp7N1o044ZNlvf98d7gpPIK0aTZvFEdjt7tFf82IAzNRF2sso7iqhTpWbEwUtDoVny5THZ+3c2G
/ND3tOdqvG3wbZ7oGhuFstq+bo5ulDSVdV4Nhf75/e/15spC3QxZT8TI7WMZvKG2jCxGZzLCYLn4
pgxQyhWknv33R3lztjHZBr0NcIac/OXDp8MsyQB1UGUrNYDMU5qbQpvoTJPlXXVEFSfO8jcOJZxe
OGgReaJAfAyKT+22tUZSgghTVO9MHwa5o61pUTUD86XG0rpbna4Z/+5Tbr4HqPuh14OOsn4sVbq2
hWYStdZRX4v42bHy4hOkqOVaaPN6tpgQck885uuz6deIcKpxQwIYeMwaTSvEALIlbSLHkjlCvJb5
YJYepTN3dYIMjHdQlyzvZZGU7TQHCEUFHub9d/sKFbV9BxRTbdCz4CKPIdeyG808XxQWturYSFmt
7nlhbky3kXp7XSb6zlWFG+RtOfxdSTlGhqHBlKPzwBc4WlW00QwZ5z3a5LhuHwbZJhFAlN4Xy4Q3
1Giekgh/tYq38SBsYUvPOfUqauIGXZJlrRq8b/T80U1tUYYOadTTit5qG+hrd8pV49U6ZsSNerxZ
pIDnOhZZmCuPJiAob2gsI350jt3fjCnglAwbngugDc41+AnnxJHw6nLdBgUG76DLBM722I87G8ba
RQyuiQbh1r7nrXAj6VyCEyxPhShvPd92fTPKhld4Lbqu6CZdkjrKHLVsfUup2uqAbJjm+saqyj2J
Q/GtZnL376/ZXxvjBZqOZ0RSGAg9GxXZoKOl04wASYADiUiBMvZBksZSE/NwBC/zyUAkDb3aT9T6
8qgVifsZPHJNt2mMk8sULBYtCYBdUQqe4z5Ntdj1S52G5//iNIEqtcWItCFekX+JPY0xteMmckVT
HxSKaRG4Y7F3PWo/6bqMN+/PyVurm3oqWHvCue0afnlGJ14rK5MsPxJTuwTWUqa7WUnNCzTrCrSv
8lO82F+L9/gdcBtuhDcIDfzzckBhV3RCKymieDIpO6vxektwkcwXMQZWN85irzLqltT4KhXduc7V
urq19bGL/apbzTvRA3r/+1OO0ibHNzeVh3DNtlx/u6NHKdqxr2MR4YJbRV7fiAN1lzRCmEvbOaAd
Tpzfb+w0DfkNTCowBILVdBRvUa0w6kSdmPLcyA5DJ5+sxU4iF8Wc3fsv99U1TzgHL540C2E3qABH
I61mnJqJTrckJ1jufVvNjGeU8k4JHL6+C7b1gwoXr3SDNx9lN8mEbwveX21U1ELdgfBBXNowlHN3
LZFctMBntLFjnJExnFKnep1NbjQRwLmcJNDDkP18+e5wQPcaZzLayKATSfpcgMlwnDSU6FmNkRhM
+0w20xDpKXGOKT1xk7ZD/4UM6ZTp7uu3ijmiAaBdszR20rHGdjGRRqrgMRAIcOODMk/zTw/Gzu0k
rXY4sWLfHIu4kiSegj8Kjy+fmp6jC/6ZsdxWlX45G4juavnqz8tSRO8vobeGglTpYSauAUE+1ler
B0s0q2u1kbr0ZsgSK8/0uPpYaG1+4nR+vVi3XQj1Ei1hBCuPTyJaJQY4V49XORdr71MVBhKa9olI
TszeKyoJawZNeY3pww2M++Dl7MEWaydzyHGS6pZPvbQfFNgP4TrmfWTZ+E+vBuUnZ8MetEpbnNiS
b80nj0jpY9Pg4cJ9OXjfqMaSrjzlpJTerqNDcwYYKTsU3SpODPX6mv3lCohzOfufWOLoOWEdaAJ0
TBc5uSV3pVDt24XIKVKdWICrIUeyaLV53Ylax5t70qFv9j/jHtEAdLtN1QKLVRBknAlTOyZnVeVq
O70W/a7GjTJE6LA7q3LP44aR3f1qdu5jjWf1qZP9jckm0aNCRExIMeSYQbOaCYLDRd1hATLYAYh0
9dypoOa2nXeKKvfG6mXJsnzRbbZ5tUeTXWGOkJKfd9FCUzWk2iQvGsrb3/72btzUFzbiKANRd3m5
etAg1bgf2y7Cs6vei3FJI5zrdH+utfnELfU6MIBcTEZD9gaDjCP25VANynmJ2+rskrbsIrfEozPp
jfp5ZlP57oxCzolt+eaAWECrPIMO4fjoGk7dWQMP4nR0mZBznGBTh2Vh/QBNAPvAKsoTu+OttcHh
iaoY8jHAmo/uRtyYUzxgmh6NhMQIstpSfWQN1WBhUk/siLfWhoWNK0xDbgc0gF9OJXBpZy493DI6
ZvtOm3AACz07h9T1/up4axyiavIGVFtstMRejoM/nEiLIkGCV7pu5MXyGiLIKd+0t+btl0sm28qB
YHg0yEBCqyTx1EVT6iEXS7NglzjDGlo1+/z953njAMPKa/OsILTgwY4Okl6z5NjNAjc409hsf5Ha
i7MejMuYzVdoz9vBkI1/WxqSZQ+viPriVoF1jp3LsNpKxZhPfaRVZO5eN3UHaCq3Yum1ExfeGzPJ
OaC6m5Uy8dOxXIAGq7CevLqP3Bzbj6nA4i6HNhxMLk2392fyjZXBNKIM5GzaBBAKX66MfqN8Ez/1
UYmZyy1dKMc3pTWeWOdv7GCuNY3AhKqpZx17e9o1ol/zarLOy2KJ8rRJDzW9N7wWaPtRSv5fhEEQ
QikHoyrLYXjMQNXj3tDKZZBRk8L4HrCI9duaMDCv0vmvosN/fZ//T/Lc3P6VoPT/+m/+/70RC/3w
VB79919X2feu6Zuf8r+3P/t/v/byj/51I57re9k9P8urR3H8my/+kM//9/jho3x88Z+olplc7obn
bvnw3FN4/DUI33T7zf/fH/7x/OtTHhbx/M8/vzdDLbdPo8FQ//nvH539+OefW5Xsv37/+H//7Pqx
4s/C57p67IrjP3h+7OU//9SsfyC4TR6DpCk9B0Q+/vxjet5+4v6DEI7OAGEOAqse9bg//6ibTqb/
/NNy/gEzmZ+BSqTmyz9//tE3w68fmf/g43BNJ1rZMjE2/P98sRdv6D9v7I96qG6brJY9H8ya/k+i
iR44GQEtHSj6HPKQEY9qvU1dQIHL1imYGvCyXutlYUyqF21ChIff5uTfQ/8+1MuI8tdQVOEoOULM
3+7nowO+yJx4NeFcBroB1ITh9F229MXl7IxU7NVE7CckCj7monP3IhtPKS38YjsePSrdHpJ3LrOt
1Hp8Jk/pEoM2kbhRFUl6q+mpG+mzm7m73Bjr1qetB3bAa5cUI0SEbZwgBf917xij8z3JnfgWGBuW
F125qBRECqv1UBPpnHYXg0AncFvzqt47Wj79hD7qgP630zYNWpcpBa9epUGOrC2gwa6tf2LkvYJ8
1HNH85OpTR9YP24C3ruNnxKUhD+Po6V/hH9WX3kjekgRSLv04/vvg3Lg65cPpZ+wz/ylV3WcIS1C
jTsbX6xgyoCt+QPn72M9WhAmFmGBA1Ny2/yMU732WG4IlpCEBNSjaDZnAKIsALvVpOt+nsbo1aZl
Yod9lojvPZAfgHkjEteBVeeus9WErBzT9MH4rs2cVfvEKuQDNGMa/cBNyicLSku5U0a3mw8ufI8v
8+AaTZDZ8fLB2liBYHnSGci2reRl6Lmd/J4DnXggFOqrCLLFMsGUG9Lrce5b/bw3RWrdpPGQFzu1
cqr+TG25enkg4LfQC4Q9hLOtyy4qJs8GYNWZaRemVTbjqVjU8lFFabzwsTTSmrN+gH5+tbqNg0Jl
b7jfYrAexaFxUqoT6dhp6y7rZscJccrKnLBeB3kPST9Jbunh47EZ08h9dDpHtw86TY15PzmwfgO7
c3pIG329UhKQsSGAMoETDzGZNdsg7TK1CHMLkIi/mqsFIoBG0zD44GkHk/hrVrfe0wSia1Rw6Lro
YVq1QJ3t8kNme5kaObNSayEEwGkITbfsnEOmzZ7+nQempwr0DAwQYg9JdlfErjNdxchJxMDoXJHt
snzUyl3JqqiCQq318gyueVmG8Vj0eiSF7tU3Obl0QVMzB7hppVOJTmqudTe6Xa9NaJTO5AWT1cMb
whq4j5+G1UyznSkNyIu8pGX1YdrabbhOnpmGTuEZi08ZCw6sV+SdiMyhnHYKrN5spy6uOobvL/63
DiOYdZtL6KbzbB1HTbkF+05FzTVpHLhE6AWGPfY5tF50qsnDJOdoHZVmN6o5UKVyiH++P/7LKODX
YeihpkIWj8QeqgLb1vytnCY1JclKF56GyGEryK4xL8AxZ+e6WW0yZF5+Iuo4qur+NaClUTSFoM3N
cWwtSbqpNUIzBzC70+avYcuggzpyAerdfRzauTvE+mqG0przcGlH9QxEm/HUIAuz7OAw2n6Vx8BL
LcW4MJCTdE7EXkcVz+37ESYjTmVttQYKfkfBl16p3ty2pQxaJSYU8RZrPxi5GU0qtXXMXDOME5OZ
WGmsHLweZh1mljTXHa56ct8PyqkS7MtgcPs+3NWbRjdmssASjgWdaqWnP2YMatBXZqsHBLsJLMMl
P9W+fuMQpsiCZhSyesjVkIW/XAmaKKxJdRc1SJtpvE3LvM8jjjMj9yvwEM/K3CyZP+cIKfqQlDuM
iJeMqxrmSFP6GtThJYTdNn1pLfLe3WB34HwcxSz3ldLHFRi6Cnzz3128hK2Ek9QvmBmCkJdfmaoh
dcN4+8rjKp40o+n3McBfZA7r9D5bFfNEDvCql0d1giqQjlALzjDsmaPdCrytGRJFxwcV7MmnNkaB
C9KePQ0IT61GaLdTne4rrUxucvRvP01TZ9g+0NVTuJyXi4K4hciFzBtljM0n8Fco9/uuBS4nNKEB
wTZdZborXVf3VWABD+9P76+24H8ilb+GoeGDKpRru6ghHgVl2jQJMx8zAGEc/LWvpbV3T/fH/pBB
CPk+QNCFE9atHytRjpdxUm82H2qdq/Cu7A2fpLmNdmjm9jEZ1vpUBeLlybl9OUrJhI0kFVh/IHXy
8uULN9d7SuYbA7WC1GK5SjSXWrqvi/EjDF/U7M1RC+GCpxfqMvb378/NW6NDT0Y3BwtAEtCjIBLs
dJ+Ygy0wepHIbMpyo2cUmbL6S5r0aBE3ylUx6lMVakIdos5ZpxPVpZdB01/PjwIMWj5Ib249spfP
Dw4mJchjDYx1Xq8BdH9t8mXezreNsEGQ5mV20Jf+lDXV0QG5jWttfQPUUTglX+sFo0Vh652YBJxy
o8miWFfVj2XSEhqNRlJcEas5FLwa7caqUN0Jatii8y6zMtrNjVVSN6UAms7h+6/j5TX260tR895y
FxSO6FQendqsEdUoDWWAtF6OkLATeUaGOXwySxMtiLRzP78/3rbyX+4MDgLqh1tBaluDRycP9jb6
qhTcYlptoB+gKFZUaBA9lc6V95Vw3AhmzrJD6suO3h/59dbfRv6rFEbn4li2ZdXgvrgFqldtTqiY
ID4QxRSsTpysR9f0rwndUBkccpRXHOvXSfhbXDDRziitthsDgDDVISmz+MrA9jvAGKJ+GEqn2+46
KGGaszOrHoJv5iQfPZi/V3CvvfO+aoozIMH1ozVa7om9R0fs9fQj+IkJ+Sb4jx7fUdQyUEUFBYkU
Si+m26Q13DtI1r2AcloOOP8wMU4ppK+vciSAu7YGOoVFFVq5sofuPMPphnx80XSO1QGVRevTN4yO
683Anqb1tVLa3ysd5nbQp6bShNCzcN9MCy39YqcWKoBlT/gsYlHuWfgrfpve5zxRk0uKzVocFYoL
OWNQM4dr1EKcgrB3+GmlXvrFVGaUtWuZZmukWlDAg6pXu3pXz2L5rqQxvBI5ufrZNFgVvY1KjnMY
F3oMRR3Qb+S6i/hqtpN6owjqoX6V2mMLG4fBL4rRhSFnetrohKqMsxtdmfLU74Wmn6mN8PozYmaB
VAQl5GmDDFv3iB5PkIunNtf8ztxw4vWyjIoPSGTE3n2ujG5fZ5rsz5dllrsqa7QyJHx2f66Jq9LB
AoP2EZ4wLrUwa9jUSV/QubSoeT/DxnSqwLAqqP6iVLLzOu+JphOlxsJtHOTDbBnNl5IS4bMLWhnm
s1XVVoh1fI5WACnAGWsTii543hHyYDdPT4RtAL9WIqIH1UyqeWcDQO4ObPzJ9XM1LhJo4HqswIrT
oEEPpfY8uPP85Gppek1yPBoPPIz3if5xQQqQ9ebVsAlXhx3UCSBPWdPA5Zt1JEMQ2gEEFcuqKAJ9
VgFnQ0WEhycSzjB/Eggz+NwMrXtdCiP7UpU2MvoQoXihUkUm3pfx0LUhxFJvv9pODYwMplyIPMWy
BjFlZxRrSmf1u2Uo+TzyuB8LuK5PJs6mqj+iKXI2t72W+8q0SC0oxDJ2G7CebrBe9vknBEKGR+qP
HnyRXFW/6sSlP0gjFgSFkDz/aaPN8iWFn1yHhTpr89lSLhZq/0ptPHRK0X5thkm9g3Xl3SkljMVQ
XYz8vELqVUDqZs4D7JK8mdrBOl/LcW36QBHG4pzxXM53XP1KKBOVU7DHGtM4B1xvx3tyFrJ37IuH
LtKFlYwXiTmSHip27+r7flaSZDeSCaEIgaTYZpBUAF5frKwh8Szm+Sx3Uwycy0UxeIzBVbNzwy66
IkRSY2Btxq0pOeBT0lLNbtpHG6BUH1g0yKaAioDOghSNqgUj6iU/zXJOH93GgA5jzSvcRYDq7hhV
+AbSGwF4pjGTQ1dERZ8M7vnS2WYZtEWhnI0LrnRBkZbg4WFR9U8x2hHo3aytLc55cjFfD0DqtX2R
LgReA8gJqjEC1GcoYw3VqZGeSC197oO835uih51D5C1USBzQHEM0oJZ6n/WsE79Q6GfsQKN6LGzZ
6F9I2Kc8cLPYuC5YrHCHVGlXB91GbD3s8M4DirGqKPsgNmc8eEMlN8uuwrtueEcu+i2JKvyRzS14
g5m8bKFGQzuxa+SoWjijfCAaNV+SzAWz3VqeaMmlcvvT1Jc65Gk5UCoq6zj/YhplQ2NVgbp0VmBR
9k00qOOGdPC17zPkwTtlbPsmGJTFsfdKpni8c/jOF90K0S+i/OJ8aOwOIy8FfzbQONLAslQx3J+I
8cdfKqteH5qqhNPnECux7QwY68uyQq/T0ZSpoc1tlAMrS7hhesdVvmpWQrgljQKdtBgN+Fs4kYgS
cA1a8qADnbySiSncyF6ZmsgSJWQLMbYUEcRofvCscrZCp3P7NSQibVNfL4bpHs0AT/WbUeuXyFxQ
n4FXYCEhkaxjdZllmiVYsTIVAI8a9cJQ2/V2nLPyXlWnevEFbKLSL2SHothcpklz8HJKxQEaS8Yc
ufD5D4asQU72s61diyY3MOBBI+igrdvKr/s8+QGGLSmDuZjV84wVgaRe2WnmlbYgWuB7G+cIi7RR
UXautAm0+hJvO4S11jtl0utnFYmez3yC+RP69zCF+dzWX92qm1BAWIssw9ojU6F5GTSbwsU1G6Qz
kCXwjVQ1OPH62vowmVZqXMyjqoeDoRv1jasLCZwMcBMM0s6zP8xxu3zKYb86AWn9/HlEnGEz/2Ox
HMx+AMVgjR1mla4k8Q97sZTlYYZVRz3GNKE+kUesPzk5tWvkO8ng2x6lK5j0aZKFa26gTjbQ7j4b
ptkhoOows65gIpXrsINHXIAosBJR6DfDZA4T4C67v0UgqLdxj2rsMejzEtmCroPD7ItaVN/qdXUm
VlzpWU6woKqTh6PWmcser8bKuNLa2oP+nEN9DpMMAYgIp/NxDpYUMlOAPk6MaIs6jDIwhZZybiB/
dc7OsSEAIZF0VzTWsNOKzP7U6ovyYW20VZ6tqAQhCdJzE0KDgHqbG8Mw7PEKQ8GpUS6nATGrgxkX
LUT97gOGK0bt02uvAmxXryr6Ss8V8jOftXa67UZyLWKac5FUTXYqsHuduAAbBykPv9vALMXbIunf
AruyYXtmyDYEtGo1mOqyEUkwLZ1oAsvqiu+ZldN91/N8vcn1Wav82dkCA9TwdelXij70wbJgTwJZ
YUJ1AN7P8K0TpYAU3CrQ8jHazeqgh0yUoZRVlsOJSP+N/IMEfPvqVHnBtB5bIbezJqoShbLAg97r
G66R78WC2G04CE3+UJ32HmUf5OJSrejOKCqp34Vlzg+ZMVMtHtXaONV7Z9RX4ShVCKR3MSYAFk+G
9HJOYV1vVP1iCDyPU/l8VLttB0yN8YjuDJVXT2SeCEtdyT7RYUyyQHQFDDvQ1fmnSjWGjC6iNt55
dUNQNSUq9VI2su361GQyF7EMLX2m+Z9WoVfSZEVeyu0WMjx9XLYhF8JdRUl/TBimj1EMe7gO9EFn
PySGKJ/AT8TaOYqs0DAyy1EOg8r78kcNC1Z/HJf4foBy1tB5WZKHmOX+CM5vNkKZDMZPqrTqV8hY
ZuYXyE6jDlPHCJWpMJTnMF1hnAcooMBrjSdW3GGdHC27sJPK/lhmeMMHaWx0X1O6R/eGVlRWUNVj
21Gbzup96SY68Z2UThuZFNeVC6PJESyAjmatPjaRMCznpfiZQcSE8ZwRC/jwMVsrpGdaoagYq/Yl
noHON3fs1scxX2BSdgCGGt/pN5se3ZQJZV9iuyoShgNEaBAd4RuxT7Oz6goxlkpt4qhMhvbz4MGK
DtFAAG1TSWqyQd175bcEfSwCQQtFSUW3Rm3vOn3x0yZOMw8wPc2dJGjkKAKGlMKeA64aZOgaxUFp
L/LGWx2QGJSFykuuMFTuW1UIpMMLsJo+aay4Ij61tCCmka34k5c23ol65uvEGJAGLjjAGagikhy/
XJrIJbiD2gNemDu32WlLJcI4N7gLajiEou7sE+O9zsyoRVA9xU2IZiGA6JfjVYQ51gRbIOj12rrw
pJJ9Rsip2mlmw5n/fir8+iizaKIxBtVKHQzA0bYbkDzIyriB3axt2qLQ1al/YPcuhaNcUNOuI12W
aligAXlt11LfvT/866lFnJZOKgUH+qO0tF8+qrbopRpT3Ay61Fuu1zQWe2XpzNAeBnVn29kp69/X
BR9wRBDxjI00AVjs6HHFvLpT0RNeQKFMvrhiwXhSG+Yd6ELx0evyicgwLu/ef8i35hjoNSVAXQVp
fowSoC3UjWgv9EGPoPNl6c3K57wHAIEah0RkQRnOFPSwPhaj0KOa1P9Er/aNZ960fzd8GpBnjtiX
c6zUGVimOGX4JlcogUs78qZpPIwoWQQI8IkARr969v4zG288NGsYwXv2i+tS/Xg5amGODrBYCGTI
0ow/ABtZyBGOHXcMWp613ElFFnmg0LKI97U9o42BJPPymEodZ5CWELAOV6AUEHbkmgD2tDIrQC9r
uPL0Gv053enISszJneSu+L/sncdy3UjWrd/lztEBb6bAsTwkRSOKZoKgJBIJbzNhnv5+UN34/yKp
IKPnd9LV1V2l45CZO/de61uNoT3qYGReB7Mpvi9zAyBCZHYkF1QZeQ1iMXBUbWyqwRsqPMpdjTau
VxhjrMqfGnCPgI6WyoQ34TOyJh2vnWMoyUwOIVBrdc8YTtemcNTTiYCNwYutL5bhXzpS3prpzfSR
fNkPqPusVELnOjFGsqvie8793MFgV8E9+Pxn+UvPDTw6UgXavqud5d3WovHKQ9bEMkoHw6LPim39
oUQYuZV1fR3bI1svZXyXhmYHj+Hz1/641l0qCZJkiNnyUdi9eyJA2ZiOOwmmpaYw9oEzjdvEzvwI
+s18pmXB+EWV85fXgzuPTwlv1BpI+K7zrquuRmcJuCFOguWSY7xNGb1P8beBFZ9GJbMY7YuP+PFn
ZACIctglC47/fO+MAnjK/94MDOFdWFWI0pAi8Dzju//8q/y4uGjbwEkndWXVeRjr//+vAtSQdd93
Nru2N/fpFWs+28mEC19idNoDPDzc2ytVgL6k2lqlll19/vJ/OaCI7fT4fIjuEAu8+yV1SMQYk1Ff
qGnwd1JawZUhG0gVul4/fP5Sf/kRSX9AEEdthqD/vYFFhwlXsC3zSb1lviXzC0x7nXi4RQLuPI7A
v/Lfv6DPVJUPx5QKdc7br7YYNF3ramOI/NzJ8OGTXBXTPfjeeu583rpj9sXrmeuR87YNjgYS/afO
QHedGr5bknU1u72r88x0JZeqKIeSwCWhLKtNa/re3uiNYNmDI52/N66j9RAzAvuHlmdALR0PAX7k
5plodrGj5GVPgqu28bIENAZIJHmTDUTmbPRmpq8+k16hb0bcGF/NM/7yOGIkWf2HFBI01N99Z6UU
vTEDHYsSOsBnnZzyb2WZ0gdo4S+HnpMkZ9OoWfgFM+tYmNPifLEePh5xbGo26hdnHSgwXXn7oyW0
0mRlxzwlPWjwzi+t/aTPzStEapf2QTLhBEGO8fmT8pfFzk6K8HTVMhI98W5/aQJvln0XDNFk8lAu
TK7OLJEtX/jO//YqKK0Y0rLW11nCu49We6BQ8TpGUAqX644KKUIi0nxhMfxg28UggCWaKATiCdim
zXdLmnXl0VQpx4j2xROt5O5E9ARNcO4ax7QBMmsZmoeOkgj0cmjROqbCvFRVOe9yELEJ3cACwvPn
X/CHUTFvyieMeI2QYz5Egfr2s6ulA0ibTzIagFV+AwPdHPw5q38MRjPLCGS4i2ksBsrYZGn2yENQ
cVOR8qvr/voy71YocxzGdas9cbVQvH0b1ZBYIlUlV1PZ2l7YME696/PSvG3npPeYV/XaI9AWP6bj
Mk0vfgfT8KpIhfGL2hmgA2BFP9l+/t385YlH1MDomgEigRTvzYu96v3Ss3okIFr8DGBwPlq9a53p
alq2QcrNcETz8MUXsX7O99+Dg01v9fowtHufbOwXml9MiZCRXcEHhrxbbKCdBiG94TbyOAu2S6YI
cgYb8Ou//rSkYnGsWpTuvIN3G0wysSdjngDkUuf6FRwwhjfmXCK3c5PD7GAoK6qsfv78Rf/Y4N5+
XjSG3hrCQhQYIIt3S69OoR/RI2PpgUUE7uVIc7ikrkmbTc/5GoMiHuQSiTZgYEOmziS3md4vxnlr
VsO9N5mZYmRhiyqadXCHO1qMvo1+SxZTSHd7zGhnNsYlsjOEsblvv4jBYfuyyH/sYf9Mzm5pQVuG
MxWvuxdjak6cff18US5x/8U5+/FIR+DAoY6a2WKpv2+/YL/FfunTO9SkcvYdxuYthRWmpDitj59/
rx9e6s91E60idCQUr6tS9t/FSx5nJUppf4kIIPm+wL/cx93o0B0Tzn/7wHKK00paJ9eMTYAuvH2l
1C/nEvPBFNHRTzej0cZHKKRVpANM20w9oe6t1fQ3lln1u88/40fZBw+rj/uBua+FqfW9W5z+gOXE
cbJEgVvot5UBj8oCUHVOZm99WObFvSoqFIDawiiPQYp12WPwvjZECx51IKk7z9r+sq/X7ePzd/bh
PMFlTXilxRpehcfvzeR6UFo1H32JssmNL4QPLRu0kfVF9Cfm7febBRU+cuhVjww3BQfy2+8e6K9Z
trUJnq9G87dLjUAT0QC639xCRvMfBq+oH/TJWVVZzgQBOa7gA+6BaSUj9xKXRCOg130RBfiPIRMN
onsKptz/WcPGM7aiGiv/wuS2Xm3HXNdvNa1VYBL7od05qZ4lIRVSCyzPJCiRtqFu1xEYOlcc8f6a
MqSHO3SRhoyZiROdJwEYomy7Hcx5/yLI2riiLUuXO9RzQUNxtlMd/thIVCtwhZ5mIZluj71hIPs0
yw41ExQG2YXMFJcX2crUjUgQFPqpEzjMz6D70I8fO9krrrm63h/H3FVu6ALQmo9NAMg6LNjrtU0z
WrI/SMai3k3pg5rdLAkPxKvVjs5d0E7qt+PXS3XA1Z0FIftXg86wwz5MVuzUWDsurgzMOjTJ1aZU
avgZF7H5xCSpD0KlJSWlpZzoyzvEXsBdG2IGB2YZI3b2tOTF8ZJ5bTy3KQMDt7V/pa1NQBBYBfmY
17H9ysDZPBESjlpU6/Im2Lp1AFmtJFXzggGQkZ0tWV6VoYv2CgWPlQy3DP4cQQlK7FlkzkUneB+Z
K0PdBfmFTLTnduSlrgtOj/RnXt1uutvKSTp939QIjzeOIgd1Nw7V8qNqKv2uHmw/C4NpFRssPAx+
yFRnrkJUpm28kf3YfAOTNf7yzWoi1yXo5qdhiVMzbNumvNNk6zpbMpF9LRIuzOCQvALiXlgteowI
bqxoH6PwFQdvARC1l2ZSHXQESN2B5oFf7PK2AVhoZ3o7MNqj4N4gDUeQ0ObzVFN7wmC206Hro5ir
vOSKxBYH603zgbzoBly2CogeZk+zvkCUVwZAvcgZoOLPxyQSZbWOC8paa47t0DTJFgHbOKMTktLe
xKLS7dCIE8/ai2KcfjZMe61zYcbBTpdub4OY6trsHIitImMjtbuHjl3uqnYFZNECI/AFgqPqPhOt
+V0ynSfTp5hiuZFE4ICxN7vgJihN8T0jAceNRnqwP3XGiT/7BX43fejAfSip1dxwbo0F4TziUvQ6
6TgHIURkx9n4jBxFOPWxtukM2r4oTTXzDt9Rs+26pf3FBUAey9wCUtqXs8o3QsjgFx1V4jx71Q47
aLvEmwxgInle+wGZeDd6frvD1Ejrxp6JJYoq2olo0n3k0CHwdJoxomyD307ttg8FLNccjKhlo2Qh
OeNkzEPwMo8qYS9wBYAovXcJzKmlj0lZkVDAeNl2oYZbKKKqDTZqpe/6BLX2qaD4vKT8J3ikgwxp
RvSGySb5b/fjddgBizNwEeMQEvZ2n0yHvCzSkWavnbRqk/Ns7xutWb46jz7UbrRdsKAA9UClzF/e
bcdDjIyKqSVDYjkyNu14XJ4KYzFCEWv+Gc9Sf2UWvjo1djPvC1G3j2gNeGbqwo8KfRWFLWZ7mGYE
Mybymz2T5EcyA7W7mp+h++KM+tvp6a3RllwmmQh9uIT39N0U0109GgTZoLvErLy7yvUZWGSM2U4M
/vB+e+403bDxxDct4+VjBUHteqySXJ5W3RNcJ2l094xBCPL5/Cf7SwHDJVdfkxoZAXLOv/3JqEGL
ClPIGJllZv0cGM1HtV31jwArvyhBP96A+NkoeNEt+9wAGTq+fSlUFDUpJKDWBeNe6OyI9qk6/eyF
roj7TU5BSybmDFQ6KZMLEqnqk2LC+8Xl8ONRDkSPnt2fUgZ78btHFD+8xaHJuLMsTW0/zhDp/XZ6
tJzBvlRMDL+42vz15Rh/MIzAmMh14+1nnhRdSN+jF6qEsi4TvSx/TvaSHzEjYG0K0viLtfGhe8F3
zKwFUw7lGr6fdzOBnFNGg2aJl0mrW0RdZQOFsazmi0oXxHgEsXcY48W/6ZlEbTs/5uz7/Hn6cJdb
3wD9LZSoJqmx7xv0tQ/NeJkwU+m1V29SWXpnVrd4z06WvaisHB8mYTv3n7/mx2eY16Qso1+DEZML
09svGbw0+X99PUWkTGVM0NLmOCELQYqaeF/scM5fflDDgFeBzpMLnPmeYheDeRc2Q9eIoVaagrIP
4imUne0+joRLSRD9qn+k71Ake8Im6NKC7UjPl5gIM8iywr5pQOXcp1pm3g5agioIx8ki98ppjDtX
M+I2nFLnEvtTfI0jMobX65T4l6y6oyGgLY3+c6mIqlnJ68G+oNV2B9pbPMeEe6DO4p58GsmrvlhS
5YudaSsHQdWQlVd+nEHUdKe+8jaN0S77yQmIfc4KK/G3bZdVz7NniHRL6Evz0+kpcBm2jjYXNhuF
zKAR1QDBqNTNaNQ14ew9K1Gv9J5HyJv90jFkG4OO2BgUPO21KoVfRnSpiKxxXQX9tcVM+FXb4G8/
BU8ZfAsDfAnwjnc/u+kNcGFabkRT8VjCdzqfSj6dpgjXzVF4VF882n95Pa4/NDa56DGE+jMl+lej
GgZouqBNooAJDLiksx1rCLPIyYk0drYND7b+1Zb5lyfbwhZDD4s/HYfMu90K35ajGawnVLfLcjlx
oEHYt+pLlDL9c01Y3k7UvbHxXGPe0RLrUBkjNvdy96EJ9PmAbs3fqky3CHgqQWb818uORIWVIUan
0iYl+u33r7WjH1Q2t6KWUL97SzD0zwbl0cFy3eWLe/ZfthVUt6xtZB7MVt87DwZZjuT3ebxWkKkw
bdv2vJGLfkJl2vK3tSBFWcxffMA/HMw3TROufdy0IX+uXXtwI28/oawzkWoOnxCE7hpdM7tufKpy
Qgl2jW0qlwI9TtKdNxbmvSBm73UK4obYnAEh5AaWp5rPWZEcc3NGQwsibZn/anzCLRgEZu09Eq3h
1qEFt0Rdb7fTbilb/xt/pu1t6cvJrQJH1+6bJqtfkQYzI5SawmL++c/4UUDDxZ5kXh/bl+1CwXi3
jhQLd4rp8EW+K7sfKR2pHQ3ckmAAowq2SdyB/bctLUoUyjVREDKFTHGwsda4JLm0wVeMgo+3+vX9
YHYHo4Uj/b0FDe5JDC6LQG5VNcC2B5/5TMjoKPniXv+HQPD2510dXdQ+TH3wOr8f4nX4T4OmH6HO
JzMoJ0Ovh+2MUPZ69qrRCN0KESfTr0w8L3SAho3hTiMhEcQHPmcTAgZChSxxTCFCk1tVu+WNTm3h
nbU25TeX8t5oI+nN0zWdo+k+JWQHxnc6Anq3e4GnHiEKKY4xQ8ZTDsPeJmXDrX9z8zVecnPyuIzr
TnWDhTc79+ZAXOUFUuLQ1YY+3vm6jkY7G+P23lgadFu5h44tQkbkvhJ1VCy7GS4uS8PMnK8Gg3/6
52++N1R9jCI545lkwfGz3i6LZPD8LAZWH6FmNuDia/hiNTJbRiQxi0J56Bn3NOfMG19zAkR/uerK
M/TE5fcMHN5Nruwquab06O1dzJRNnkOvLJ+rmXzITZN7NCoC3r3cen0b1LcEVbTelhM1/X+sm/+P
Bfg/qG3+tQms2IE3XIDb5jl9gxH488//gwWw/2OZ3MPROTBRN2A9U7L+gwXAnvUfyI1/rjGsDIN/
7H+4ALb1Hw/fESqUlS6ynpD/wwUwvf8wz2L6gScJqdwKlvgvuAB/xsH/+/A5LooX6B4Yrbj+YU/9
o7371yk8+rJLBGl8oVOokg5Eoo3LwWPpWJFsSne/IIbVo2CcaU94iqQ8DNVqkZskh1i9BVZO9Onq
tpbcQBxEynZRJv1WlqnfbVNHgIOv6VQ1m1oHNrQJOHf8m39911f/vNd/8wbWyQ8r5M2HWHWKbLdU
LibHyvsV1Mx6j/9JvUoEsuqaF1VNhFZ00DcErvRk1ZUL8bUu+uetAcv/PE6dZe8T0voSB2aRPMZ0
Y6y925X4fug+E2KReC1peIisSoIl5iVHn2JZ8lnS1aTt0BpujqR6XrUijYcoRBWOdHcIps3utsGn
TRppYdVXmpcYjBvLlFm7nGyn3y+KpltI34c9GDaUTsdiKd0SWr7mOdvMJQ+MlD6f8Bejaa80dgQ/
EqY2Gxu9zcjbFDoZdLS2Ylo+bdxod8Ilcpi83zTu9jQoqler6gVTYvCc7WVqpO2jD7jSOA3THOxj
MlHANo9kXocenjoybuMMYR2pcovcpr1H8BE3dx2tUS/O4y6xzW1BzM7NqGPyD0EEz4+aWesJHXIl
tdulTep8lzkqcM8IOBjnbUG2JS4QejokQabjnoSt2QprmHig/rW8EhsaN+30xL9NWwdhgBq/w+Bz
tWsamI3csfnr4FFErd9kJcqeC5UmDBKtoR8JlFjIz0DeHLePA119BhIrqhDequp+t6WIvVtRVbSP
uFE1ywFhHrLjbJzGR5J9imInCIRAacuYarmSlgHNzG+1nOCK1kgg4NOGTiN7MMSZM6pBhrLyPK6Y
Vmvd4E1QADMIUASml5kN9o5WBETfxOb1yPW8BukvhrOGbjGJcJzr024Gw2pHbaKm9pKWU9Og4OzJ
9/CBTJZbi05SeywYHhGeqJfLmWe2qYVcsvAfZI9ycaOUHRP9BzDhXlReDFvBbnJ768Rj1R+1pCdw
Q2VV2T6OaZm9gkAtEvKr7MT4XTvddEWg65JFhJhoE4Kdyn6GZcCPxJxnjHdxP5SEMPrEVW97AjLa
TceaElu9JkfxrnFyvEB1BkmrNgkqi4gG05dNmscNveE4lua3paP3cZZMcOjx+dT9jL9prlj3LYGY
pQxbPhjfrlqo73ADsIG0yLGMHROW6QqhrG5sWm9U2i0JBL599DW6TZvBIPsI0EDJHyoJmSBBsZum
q8nUc6R4/yzFYehInibvT/FHNE7VT08TYQ/2QWjzkpEpIayp5vJk1aL8TQxOseDZDOSkcW3P8R+h
ycQnFvyYRO1O9iZ1J154CabmkVjlwfxW5KVCnv7ncaWpFTsP0pD86KW2WgL/eei6UZTBzm8UsALu
ahVQk3y0WB1ukQ9R1vvP+CMVKlqCcXjoVeI8mIhD3WOF9cQMk9mzooZk0Wu+k9UkIGb7UUONcO6Q
lvTNNUatDQvCFH9O2miTvBzXv7O80PFgmNlJUD9uVW86R9ljGnIr0gY3pNuqQ1JWr4kk8Bixmkta
m1bml15hellk53oqdgSJyzlU8WARHaY747bKYv1+UoZk68/NbbZk8+NEd+Wy9vTqLlB+vh4HSf00
FnpwKgjKtiIYxwIhGgMcMjNxnXd1XfwgSDrAIDzWF46c55Gonya7gtXeyIhAFeuQ0LsiEG/2xB0m
kVsAH7jbCVYjhsfW1TBc++Yo5Yasr9pdYyYyk++n92ZeQoIDQNnCF12T67whZT5dIhJU6djPDhHs
DUDnm7zuNLEx8bFduUZZnxt+w2+AW/X72gSLeqLAz2ZvwvZDUFAdNsOIMwFk5M0MIWziO/Tnb0sl
2/OE9h22EgPVdzHc5d6QXc7m/KozfLr3SQl2tosTa6hq2GfxMZV1fD/l2a3kvn5kDNKd8+mLjfKl
fJyCkVhSlcbHPBjzqClkvaf6ZsAxNBZXyjSrzhabBQ0Ah0RobfIN5sHBiiIMfFZuRnY6EUO4pNjN
CvEq67m8Zccuk5ByHgNDhgZjrwcJvfnGIwFthOmTb8eWORUhdHTIC9tl9I7OzDEBT5fZ+ULLQES+
6OUvXxRpRiwU2cnk16n4uV4C62CUlfkky64mZ0Lz2p9pSujkNsZOdduOrbvX04RxRcHsNt9488DN
KbAzc1snrnu5FEV+JEnY37OTyPNyzD0E3nYC6MJvyRb1lic1V6iApCkxFYmG+1uiZ/VPjsasI5WZ
oDgsI8MBhTe220VQgyORs82zlPLFOxQMC+qQjiKmrgn5OEGJk/1C0/411pfuImFmtxmopu5mO4gf
fT33njR/GtON3Te0YUcGB9mcxlGnx7SpEw/respzwUvlQFXoxmTBSS9Ue2Pbc8yogq7XpgvG5mUm
sPjVz/r2ih2+pQfI2rtEizb8MriX3kqh5KYbDQ3Ze7x450iNlgZ2kEnac2z61w0xKs9lN7fXGemB
N2yY5RZ4znIP+905Db4w2G2a+MIv8uVXry/GvaTi2pl9P1wjOg+ihhkFvtu53pRuk6hHnKcV+4cH
Qe+ScczyfSkbK4ua3F/Lsb5r1CG3HCd4JDaIsB6z0DJyhfM16tBIO78L9UzNF6KO3cc8X1jsXDEA
HFlOxXUDHnAXBYksXv1htEkMHpv+h9+5nP1sBz5Rk7RsOE8IlMORjOK7EqWSkQnXXnLS8hCFlVtZ
hBOn2TTtOA3y+9wdlLsb8kWdbNg8tMv0oNj3Q+8DTfKUU2GFIuvtmvCh/jAQ9/RSZkl9thDBPYWO
ZU0AqQ23WPYCdZeIFnPGbkAKh7TBBPEb+HcqwBga+tCx9IzEOZreITMa/4HoGz+HmODgRCIJkhDV
2MQMttHIUeuRe/IY1zaLa2MYNP02dVxpL6YnSZ4ZMZHEm6SYkZU4mtluVIA/d5zWob1o1gZcN+NL
DdE9BSrUmZLqlCWBPIdQLdM1iayXm741Xe1m9FKj39Qq8IAac272YekahfFUp7bxJC3us1cyALFR
zrbd7PFquhpngK70sBoVduVuUY28cqmU0nMjnoyc9Y9V6CxxZEBgH9t5fh5kQf+QznZzzYnsqzM7
HdEvx1QdGFyLlJML/1HzW86DU+xpJAfmPp8I/N55k8XxUdB4PljZWCZ7LK/QJQQiskgtvi3CcXRc
LewtnarVjjPXuC5auzDIL1Dqyhm9khkpMnEYLnlwKhsZwNqiwMOFWY36YV7vHWwmqQuIqHH0CMVW
drDiJLsx5cS5aje280pxdOmSr9fyHZqtd2ZYhLExwlkgOQUYq7EiJfRKd1xrsxOgGutU9n5j73Vi
r/KowBRtgxedeP410plIh9dGVMrANNpHr0lAk9vL2F7mnKEOI9f6GqpFifBR6gGWkkan6JiUNQ2b
WKMUCyvNni0UnjOLvWACteU+Q7G+UAY8dxVD6yLDlhMy6Ce2wZDuCw7Kfkcbe45ih2prO2WudpkX
ZfMENBTfaSYK/v24la4RBnYzliHZ0hne1LkiMaoHwGeGMWmbM3xfxoCHCoipwomTWnigy7HKd6W+
tO3e9BIT2ztonnMgID5IJUk384yLz+BGDS6nHwHUXici7sZ/GMsu2aSOPXeEP6X+j9bSRcmbZu+J
BjdojpkS1pnZkMFLtqHH8u1cWmuhsGrzh99k1XlQEawYztbg5MRUZt65q9b7HYFa9p015PUj7Eu1
z0mqfbJTwj2x9dfTb3Mw2mu/rXP8U62I7SPjY8zYptWPRyTzVR452DeeYqS7fTj+uQQIwvrM8xme
S5ZYfrztgqVddmoZa/8w+GMDA0ezcQyrOCbmdjTiV8sZ05Oe6tOR898/GpY/nAd9VZNIqRWywf5s
QYuRjG6qtfrrI7GY1nIvjG75IcGH2VvDlcutpzqv3wLutE6Fk6e/TQuzS9hOk381+jxhJDfYRqSv
m4VjgLFjkqf6A7G63S3lN5Qxln/oz2N6gA3ChVDUuI744nN8CD48MaF12wb+9pGcxd+OOzQhzK/p
yKIjQBJ3lgrzTi/5kQfNPYg0huhCOuI19rrspbNL+1UqR7spg3RVt4jgNpnjZLuOcjcm8YiERlYL
YgfwBt6Vy/J9icd1wN5wZXkYZFIRgyYWYW2qdCzafdvN3qOBeRwXcq/Pobbev/zRcPn72m/nb8oM
BB2oetj59IwA5BV1x8xCaXlkVRaWENOuzuYhnfYclshwuFP6hechobcSYv5cfbrSqTz2WdDdpx60
CkMz3ZPZ2WwWsLQPSzkdqN7mb7bWmg8OhBMIbe0oTkbdL9aW4qTbu8jZrnAxd13I054n+8me5HGa
i57kTEPdTYXh7b2EAr7VLZBQjiLk0JTkV/ZWcL4U3m/0PzBi8lhgn1nImDr5FUYhHPaskXjF1kRB
avpnKWCpI6fPixiT5LeLPugwC8Pa+myq4GgRSZzrBC9aGwT9aR0NTob8mmR5ccMuWVyUPsSLEdch
W0TD08lZH1SkQDOy3I1z5j6Qb5tEEqnAxmoMSlvdIqyZix/uFdVdlYgwt8Ia1cW4FC8Oju2dmgft
SAe1ONmoIg4qdqHwytLetoZWvuA8sciHgFsWQOhbqPDqztllgOad/ap+uLQR/V9XcZzvPQwvZx0o
gGLbE0cYatITXsgtRF+FUkQ5hAWpnrtCK6mv477ASuvX2RlEC3Vt9tXzkjTTGeXFcMhntzsvJAMI
nBv2N7Psix9MolS7nfwu5WzmoL8fM6LsiIXtKS/MVagOBnHc0VzkWeL5PMZNl1qHCbTrT7tK65uq
1wd+fCumHd6JYjgRcglRYkxbPdgOqCJfi67l4gJv1mKfDJDDdE2a70fSoH96o11865umkWeO66ir
3tNYRILQkZRZXtb91ifRUTDnw0IxO1j3GPrxAXYwVfa5500/47zyafNSdbB6ZzJ9cdxyQeExXqjJ
4Y/r4Til8tb2S+1IMd5nEe37OLJwVzNz5tq0baxK2Nte2mrXxiawkNY4oS/FM1IZw85px8wlM0J7
0ifd25sK0RIQoemElCI54hGU2Nm1Bhg4qqyxY77DUNkArzQL7gbGUM2HzrOMu2nwsPazLziQMQbe
MwZ34x7fPjr2YSKk2lBBfpVMdftECJhbcDvv6+/zFH/v+mT4hn8XpvgIjrLfeWB0su8dPDUStwOp
Y593s/EqteEJfpsdUsQVouQfoF0AW6Ob3gPZyJfdlIzEE1IOzJt2yoob6sFlZ4yWiSLLcLqfORmA
zxK+Mh2zVv0CVZJ3GNwXiKJasVdlYe+pPDWmtMSJn02KUI2+VNolB2D7UxpafiWcBLhUrBg0u8to
Xphc/evV4hcfx6IYjzWXpGt0ajvPK/xlg/ys+LmkQzNHHL3B0RDlKbf8OSTgUhwMu2SjkAvSLGQp
DyPFOmHrrvRfuhFYPxQLLm2bAVk+NYCrdQMmAHe59hYlH1pnng8r8ma4mrt83tVieOI4Lm8BBYMZ
QIRzVc7iKPm0e6lJFrrv5vLFHt3RQdM2LPpZ4vn9uG3LSXtaOqd98MvhsskIeyJk3I0my0sf0qTS
b7ouKyNnyU0aaHr6GOR9c9ASSb/Q024R0U1hRu9hPlAzBzNtDI1qm3tyDafELc8VprUj18lqb3Wx
+6SVJMznCNAvMn6loVZuthncWBEUsDjVkV7PsBl7cz5KKDs3fcZJRM3jsBSsG8OT8oymH7Iyjqld
p2n2RWwPM6Hwnia2kH2wJwW95eXh4hszJYAj00twBcYjHAT9ADmgi7cy1+pTUKuJ3lxTPREZTw1X
zK9GOY271izSH2ZhSQqrmLlT4GRnayrzRU4U8KXpFXcLdPioUtVvDxv5d6fvWUHQPKpvBT5/G93R
j8GuRHoO4mL40duOdtZW/vDoV3qccjXIa/Mqo46YnirHT2jCehLSCgSVTDL3wGZ25o/wLZawKW0+
I62+qr2CaUEz1Ss4eYgrbvvvXulSAVoYiZByrp0g0rr1di8sReOyJaRbbIKh1rVwnTjdza0tN60S
DZQIoeyTVun8A1zsiROwx/I7J26ndm6VUkvVY504YV0ktAcUl5GVVda15L8OdSw2taCoCgXGvnTr
TMbUnFOZBNmmHTq2mcn2uHTxm/o0n0SJLOvzpvnfOuY4RxwKStKVGAK8nTmBQo9HNGEvTMvmM7+U
unOYIXfm0Yz4NYIqEdc09Lv50su15uHz134rqmHkQCQZU2AX5dJqN3zvefVd1bdGvUCP6auLNLDk
PpmNbLPQdN2kRisPtVXIGy3O7TLKID5+oen5OPLwcQrwDtABcHAhrHv72YXnCA3ALC1fHXIRyJrK
o4GIM2L+FZe2o743vm0APUQPTate0/WfWZbZ/a7z6G5ux07Sn6HmbwFoOumUH2MgLcVJ1kls7h1h
ltrGJkkUThzhJ25ozJmlfUX5fDvT5Suk7rBXkRkWWv7y3m6hCdegmQ2qxDSwMe0FyW5xqFXVik4E
5gO7NTeMglIpZ6YjCL6mcC+MdVRDFssPG4dKuV86bVLAbNeqXkP+XFx9/jO/U+r9eZPYD9EYINQy
Dd7n2+/ZsthsPYanodt0mdoTDO3Wp1IlvC8O7usB18JLkA/MarJ84Uv+M0UK6oCLHJG0prsVWZLS
7vE6MdM+dJavzPvrFO/N3AjVyWpEBm9oYOtD5PX2HdLYFg0EwzQcZBGom38WHZnf2bQ3GnpUl+wb
Tr9zU/r1xJx1s3tMpn4pLoNKTFMRtsCjuB2vES2boq14XPrJ4kmJoWjMpzJtLUz5A9wI/wvnl/VW
yYLlBNEUjS9WEfJQLKzvpBRN5ixFINo8NO2Cp9cis9J/AhPYqK02s7CfSzLQi82Iuiq/SEwzMUK2
S5FdJrNbixPRNYlzgIgSM8cC4FDsGIH1yQaSr72ETifYNLN1GkQnAOvFOMzmD4c4U9gYXeFCyu2z
3N6RCAM/DTsi8fOeav295tclOmeWwCs3puyG3El6rWnLzCTCXq89NwJX9vXYC/d7MFmwIsBTNPUX
q+OdzmT9cmwkOoBmiZvkv70Pz1gYTJQeQ51Q8TOJSy31udoQF02KW0rNVG8rB6rWRd8NXKiIDjLn
0xK4SX7mwECeTzaXtm90//t0H1SMaMEAOHZzYBPNsxPSdN/elUAWtRCBqtlv2lwyuvHBPs0nOON1
SoVU6ViW/U5m/jMZX/kCIc7LHmjw619BRN9uplgMyellG7HXhwHJ3nuBoCALe7bxzYQglQEMm1kS
5elUHEu9bM7ctKMfoNcutYQ9mMSxBGX/xUnyJ+Pif4evvAO+5NVcqZMUASbzz3D2XxPkRUzODHyO
frJI+3rnJsb/pe5Mmus20i79X3rdcGDIRAKL3tx54OU8SNogSJHCDCTm4df3A7q/KknVVQ5vOr6O
qHCUbckUL4HMdzjnOYIicvaYKfy50uFjVuLoByL6EhslzK0sqpeT1Qrt7zKSukCOJWOxsRnOBms7
Y1a5y52h+1YkXIJ0n0FwRIUWVNslsmwvuzTTm4pml2xFORsoa3KodFspGFTu//MZ9mlP/fmbY8Pu
LBhYC3o6BsjfM2YkumgzcNt3OpPqwqSlAC/Qkfq9YkLgX+giu2AVW8o5BSqNXrUJvn2jVJ0GW9ND
mbQl0qK1ViUYyJuJyeimn5LkwR7HdmKnZMkHv5uSs9sVnClmAER9vaAG6g38K+sSj55aMxJmbO4h
9yCrvSg6zSxPEgLi6/peBDRDfyVfWjRwv33HSBVcQAOorCWyhV/PxMwoVQaO5b11lr2aw9aDHoIc
XOpmVAnF2mP01O94xspL1sNr3suSuSs1OW1NWznR+Beqsd+W+/whMBWSn7EkF5CF46hFR/jT85UL
EVNETMtBynV+LDttPCSJX6hV2CHw3IyOOz31VQ+eVbYAD7eDnLzgCjMXglLZtU2HW6hiNGOF0v9R
RF7SbpPcdK+Vky4kZZ3mP+pYsqqUhMNfiH6sAJAN3kh/tSw4OWj0Vxto+6PsmNevJrRCdLvLPzXQ
mTKsN3sDElbYx/0mNDzCefA48IiUpHGuTNyY1koC2nJWUucUi/jOGr2GWryolWYnjvc5riue6B7S
0CqjKEdpag5iwjOPhuEL2CL+Y9nnBtLOhRMeCgUZzMEUvANkh2kGnGEHe8Kjo2XNGZTj1kmyqtwU
KvfFsZiSZdVu2OnVlCGLbfyJibDEMswAKqlVtupz/5KZ2rXW2CIyf+u0OeWrzDKXbRmfLqpVq2Pd
9Plu/S250GOZ87/fg0F+CRT5t0Ej/w3jQ5YC4t/Hh+zq1+L7x8/pIcuv/1Mm5P9BIeJjiROLW/4X
mRC5Ihw9GCI9QIdoVhcQzn/Fh1h/MEFfxNqwxS1oOfY/ZELC+sMhT96lwP2EeWHm+xsyoV+1ung/
Beqg5VSgXeDv/sWXWckAEU9hrsi6GNPDSCbAswBbeCrqvLkCzWX+laH4X74iGn9cHkA6FHIn1KK/
vvVmbuiWDXe/IkasWDuRVOVqHgbq8nKsa72TzBLvfvpp/N+ERL9V1RTUgkqQrmhxGFBY/ybEKyvW
L4GZLvETM3UzizJePHYRibOCR6zWI165LYoqYuOyOAu/YN8zxGqCDjg6dfY2aBvMF7zb8cVvncH7
i77lt2J1KfeRgqHzg+oHlNpbDu6fzkGn7FxyuhyWpRgJG2qbxp02wdy4N9IqecPnbPA2VDbTXyLh
lu/7n1cCP2800wDhLFAG+KvpPH79ynHnKmDI7F9ZsWP8KXHk78OMoPeVpos1jzE8v2YVw62+6ZDV
Wucq7li8Z6IxrHUdVoDFJnyP2b20mH79Rf1h/VYKL386OiD8tEgn2VT9fkWLUZT5sAhpNCefvTJI
VLutBcvDskaMhFgrj9XBqBkibKRLCc8iJSp/lJ89Xgpf6lsn2/gu74jIuUTsR4zN5Br+X4VOWbzH
v3yMS6kGxodyCRu4BxjC/e1mzT0CO0bJh5HIQB7jRcnBd5Ocl83UQZn1e8lqaWuRPvMcMX17q+AO
1yvq+/am9orsakpC+dXF9MCuBXrSnTGiJEkmxBurzqsr9wjwUH5xPmUnGgHytGl6ab12tT+hSxl6
/LLplEb7KvSpUkbPaOfbYfKz8U74sfU2ByXbJ21zl2QrDWwovZ0Tm2kXVFzHuUv8fLa3Tt06iAXz
Ejz8yo4BqsFHDuux32WWNSe3kTuwIQhVUSSrIEzBsbYcboxB+tZV7YOqMWbwgxq9N2Us05o6rozm
2GVGywgcQvGedjBJ10GLHG5FmtKSSc/mf21AbwU32OnGvpn6IpiOMzLsharQLtyTmjiLtYs+sSYv
ahhfQxW5rLsKn5dhCf2IryYkf+SvAgbdcuDwX5xRDcLnM3tMAIHO7bu6mcJN1qaSqYNq4otApVxf
CmpaaCUmVmVUGhmoRiNdvHII39KU5Yvgo2zLOWDDwo4YDdZsszchlI0eclpmB6ErmVb59swvDCWk
CLquGs3NEFYnHVAs79q5iLJHHI3NmSmiwzQ8jZLppkP8SdFSVtkz2kfgs37oe+/ZBH2TDs2J1rnV
jYB1/Fm9mVPdZCuF55O5FGjeW1e0nNNzYMozGvcxp36IbLkyvYYjDTe/+d2ricfbQU5AfBDS0rgT
0d5od3pHbJnLARot/Xk9dwOM73EKu6OYjZBn0MaVPbQjVtgg6aK7mRnLe1wOA0VCjHxnXqJgmtyy
7nDNtvUpSNIBVm8i/fGRoXkZrmrEWf4OS4u1rCqrWxmST4KjpS1e2N+yaUIF7j5orGXjEekPco0k
D4c7LxUx+qUxTKGL1jg5tqDTSnRHGi5c2lonJ/Ne89zIAboA5X2dW2HY37Ub1LvGTJP3KZGS8Ccm
tw1/hAmfuOyKahvnRXfGc38eUO+9WxmI2oqace/Edv9dlnZyMevEfFQtKr01phKwtP08tod2qJ3r
NpD5MXS75kXWnbMhip31SmyRBDgKtP1NCwex7fn+p9Ge+MGD+gibqILyaJT9juVGDqxcCp5doVtr
N+K5hihOhb0phsb6DgWczUYbB/aLVRC+BPK4GJx1iWLmUEsWqcShO96OFvXDbcPk0UiE/4OmHHZb
y+/3102TUX9p07EAear4hKDOWE+pp8AbO3or50Y/JILp1aoCcv6SlmQRIRLpQ4RENvFQzK5smyz5
NDS3ZggvOG8azq95mFAsMt15EHMi3+JxKm7gejPHr6qAqrxQxypuy6uydBEPQCwsz1ranCpl5Tpw
L6C7tTs3KWS9yzqhdziGjY/S8+tLpWCUdJbGKFAwJD1RBYN698hO/cGWMIZO7bDCmyIDzUo6sEQY
69Dz96MqJZlU9Xxvpjpm4+IJPABsb8akMaILu7UOBRtiT/YmmdWDUUBV0tgm+9khbvx1YXJzmeZ8
k/qG4lZr2+ELREse1sANnYvdRECSuyq89Qor3idpauJxD9pm28vWvmOe3W74ZJyDajyxRlghnytf
sxOKpxg2c1Qa886v7Z5NqG2TzVcl3iGJQpXChhfxaeqqaW9WmWyvyjATRwe5zx4Mhs0GGoUrHpGi
e+Dmz948JlEX0pf6XY7eIbhrrZkxtkNOVk9ulF3dQzvFP2LMXXc3OW5krk1QuGfZ+1567tsi2vYA
e2+NYkxW0hzimREG3s0wIlKKp3j+5oQNspqiFO5uRrHC7ROWwrtLSZcx7jDOdfoYD/7sH7iQjeDY
8yrk7BjGaFfxxPJup+IaFXGKYNwdtj1tzCZx2d3bKTN5o5HNaczkbe8NR4azj2Xg2VdpP027gXAf
O7X3lbK+59l8j0boo7H0vVWCEUjttykMb+p52Ik5vo0xyxxlzTJUODWy7qxhq+Z0IWdqZD1k2r20
lhnvmpgWZsyG05hX/L8U6nylCsQEkFS3Fm/zUwCBnS2FdHfIf5JDP2H9wtzrHLnp8L2FcfIRgCje
CiOs9jyDapu6Q/vWi2o893wJxe1TuluMi/NKeE71XCZ1ADLCNA7RhGlzZ9YeSSESRnV8quXUTes6
8/W5Q9xH0JmZ6XVdMk1YiRTYPJoHayzM+MK8CNK0ZaBDUvFQo5PgAw3CV0OO8Iu8wDMedAzqnfM5
Co9x4jqUWk6eyQNQEdO7DNDJCDyVUfNYmhyqdqKxsw0pG+u56oL7onLmjQgdlsM8hBAefagBp7wA
V9HAWrzqq2DeKRb9zZ5SYyD1c5SQZ3DaXKcDKD42et1QXzmTHlEvmrNeAxVJ+kVIWDVbcCf9wfJq
eV25FeU77C+t1mWZuxGwaDWRboRK+j4J+Mw5BqVjrUWUy68Ve2p/a+cREq+KoccqyUKb3R911BPv
bHWVTOY0rAvDUzDW+8LdJKABbmcOIHL9jKlAFRtm717YIt4h6Gw71dgcN46epFhVZZw8Kmp7nyFC
3pCr5uBvxAFgiDtlIAvMyBP6oa3QeKo6HXfbNIsLBBxhGG5RadZrtscNKqTUfhpdx/sS2awbTxXQ
tGINjlKUxzZ2Am6OfkLybpZwu1lrbcY+9JFfVPUNq80iOnCbZDee4Y9fUYzpewyt9WnKTQ+DZ15c
sHq89CgNT2xs7Qs7kPDZnlALdRGimm+SNvDsQ6I6hEFm/UhYzRHDs8TolkH3nU9Wfm2BA535wfHE
8O0F9Qb4iEEMYibrF7cqkY4hd3YYAnYZfNr6bbSZFMz0cmvEzfrQ2CnU41QvwRgkZYltJgxnOHQs
Dr7pFIemx9r1ZFWlYv6L0uiE6rkodtA8YSCkJVCUMhr5eY/jyc2bft9VSPYHXYJMRirxkqBMWM3a
9U4mUdDWWumRn2TnO9NOGBLcDdq24ap3nXMcJv0px7OLLAqvfmAO6m0ygWGDIXK3iL5IqUvwA2PU
kFvOruG6tJzzMGXlfZfJYWYU4/THYRzDbWVoxDyytR7TSBbnHHXS9aT0dDuxE0QhkhX+Lh3KYouA
h/4SRZEBeeIbrSlQeX8Y73xujT05RUawVbmYbyIHj7G5CGAq6dAR0TNW74UtgisYz9a5ro3myaFX
PySTqE6530YXmzXgbWWm5zBpbhRQmisIZdDgaQDYGxvHIqnTL25QDq+MccqnjmJnz+jlzkzjPUUc
cXmYUvfCMBGfqj67qjvZrLXJIDdiXrazKqu7MAVVGznbCRcaeXpllstdBn8O6BTS97TK9aMz0KOX
npPtwYuTAuBFEavl1NoPk74izsXa+mHbXfuIfzDp5dGZDW29bivPW1nO2Nw4acpi3kVs43TDdJ4a
jeGhH4xHSi5rU6OIhi/A+hMs1KD5uVc1u8woUht8EPbzFFbZ3nP0fB6KYtgUnXxDFZVTh3Skovs5
yRFpjJwscD4qUZf+jrQOYg4CEZwrpB2rKAJSUwBJv0G4Uj7CjC8ueWG6IzdUrLYjm+eTnuCwzl06
7DwVtedJK1bvBrv9VBlyo42OlQwsBna06Q+f+e17PiABxaEBEzOyQ2+lYntYxd0Q7EmkyfbYwQ3K
fYSEG7cor1jDvk9BGeyovYsz6mo42HYLUASHyLfUCaZ1uEBZqMSbazWyHijxLPJMufE6ctA4uwWV
RzDTqbOo50eMqqUR6XzXgYV5VCJKDiMjwF1GTCglSFH5ly5p5lXR1TMQ/orngCX1zuTc/e5TGX6o
OiPBELLOjrG5fcwZOl5AfKQIOIT35IsltqNts+FsZLrbRn327MFZXaVS5qsgIzKl9+36xSrbDe6D
5NSWvofskHHfcbZ6rv6sMnMalyG8MupeLlWxuY2rEfcUk8Ld0IYP/EzQGjixA30maHbk1Dx7DLEB
2LOAGCfzthHWvHUMLmkLluUuy9U+mtA+OXGbszNiLbjp3XLasD7keAH6sitQDq9TpMaolXvzMcZ0
cMAPGR896gsausL5nrlmvsu74d5ptSTTs/ejFzM2brMwnneG7X2wm7FP/LStLQrW/Mhid+/rbtrW
VXs94cI/cxbQug1G/kC9Nh9S0WaYrGzuUkS2doccZFXkaIAWmmK39VE07MmIRFjkc72HvN4HRl/B
juL4a66GaO+7vvOSJ8q/VFNPZVVGYNHJB8XJDKK9Sf23xvce7F5bax0k9VqjCVuzn2VZYk8HpHyo
TgfhXIGwSt4LtC8vQ+7xEYwhoS3eUIMHm4vbLMnyfD2oVD0EkyY4o1VYbVzW10yWo+Ag5/kLjrt5
1wiHlCYg/eigwzDfVr3O1jP03e7oAfaHyt51bYkQqedHWM1RiRuYrklUtAgrL6T4MLPiLWjLlwwt
5DtLzuTMb8xvVNNF7hElq7wIPB7FKqpr8SXsSnFyISZfG5mcXlPDqm8HSy/cu2GqDqaUr0KbCyrP
q/Wlh6f+mglT37qJmZwq1HOX2i6cW0EAI5QL2ovBis07Gkp5Cjy0LpqlxwnHsUa3b0TWkuzTnYzC
Gy5tXI93sLTq6yr2+ducxMuuM5yHFiEOow0xfKtFb73lQ5tvTKPt6j0y91St0iadDgTAMpOHZO8f
2WU3/IVOoHGwXVSUdU9azeb7Ek2z9Ttvend4wvcD5FxkACVu5gaHwhk4FtIio9P7EZR+Qcp8WnEq
CGGR78oSP+JWG9kH1k3uPCmbndY2KCVF59z6LyQDW/Fa5ab86I2GiNIuqKq7RmfJszPzlTaJ7ru7
QBnTaawVg9A0rb+zWfYP7PadL3DxgYcV8t2Is+IkJp8IIXZYj5TtD1kv46sqoaNduc58N8A8f0Ey
EG0jPXYH0zSjt1R46QdSOs4326XMQhFVgtY59fnsX7V1QY3UpvrRY617ZypY2wkPDfkrJpjYBNPJ
qCEYFl1r74k1MO7tobgb8dNshOzuOoKPvqPLCddOXg7k9A1fccZC9IosE315ORr6Df5Ib+45kep1
maI52dAlyU9SWXDIOzQnIzqqDYYc4xy6CUFIfOB61ZnhhfWJ2riZgUApThL35BTAweBi5QxyqGIx
QXsZzzt8qHDtOwIR8VRPwb3OkBgfesdvjd2MsWyPNcP9UIM7o7EckgsSv4fcCcbye9SOAnZVj4DR
ugtz1U9MdVAl9WkmA7ZLFfLdsTatk9XVFdV5N9seKe/gPYAsp2P0XDF9GlaYIM03iwxicuoytpmg
Trp01+Pw3wdth3Q4VbN9XpbZd31aM17yJoKJ9/gADB+bmEaxQPbQlKTxwalVGO2Y4FEdw1NzvbPE
tQNkCLmad/CLwG+PxczA5UrbIaO00gh6e2VV0k5gbVnGJsHsN+3QWoZ7bj7gaOXgd7ccp0X6WrVD
vPAqIeqvlodWfhkiWqHriEBW9wcTuBToDVnVLS6/OGk5PDEViC7YOTkl9yp1a23dkEcc4F/s+ibZ
JVQt773l5I/s0GlEfNQ8JM2NwVmJIXtu8xrPWKwQhgRmLhDMpW63jwtPztdmX9rxPpY62ko5iOuO
t4z2PLHBxFXjEjSB3Hq+hOU0NkfCEKyJyUXQ3NbgjwpMlF1b4YK04w1RKflVkWljAgYWLeVmmY3F
vvCimFKzD+/QrLL54khIEx4tKAHrotDZD79j5oohBH3pE3mxbbYvYwj9PLl2RgaCrZkcspBvq20z
DAMKLUPAD7HMsViYAbXLGJ7BZHpwKpcNQm3DDcLhi+x7jyeL/cm8CIP6uef1dkNX9PdRbOM7HJuG
Xw4GHiBoyijvMdA8nhAHTQKU9QBccJvOLeRp0p9ET2LRskAHDkoxQVbMDDYPqdWuDJfpSGIb48VN
GjUTb666FxYew6HHSSbvXSIdoCxIA2bvp5qDJpGeGSWvd6Eqjy5hyAJi7Xx6M8qY1dO64YHAt0H1
qQjmTfGyqU5A2LI84IerbEjYyPR+jvwIJB4u8GxsY2KkqMCQUceDumPDCadr5QWxe3QwNTDU0A6p
gjI0+GQKSHkI8NKCyMAWtCmJ4i4TJ9KQHrFAKqrkGTTPyu0nLpBexKN7nIshwKxh55wZY6nfI1Fb
OTz/sfkKgzG6bRyneAch2T279uAzA9fNjWhMnDc2q22EgzPuEqyz44BrZdlxs/q1mmOUuaN3LOua
OW0EQB1/LWqYqwYdDSo9N721bWeSWGqL7Nmhfn+ZgFVf+7hp8rWuNNantC3lkzQnTN21Pyru5i5S
r3M1+DuDSTm39FggCPO06vOXuCVvjZqnUfGP3sfps7Ei1aWHZhCU/Myfi3zHGKbxr0LuW5D4NSlZ
cIQnIq4471773pftyjECjyceHRr+cqTqsGPt4VSPc/zFnsv6kei/9tqqEa7+qVow0ft5SDHnMMRr
hRD1jNndHLAekli2KVE7IiUWOa9yMueOvc+h695mhmHZt7JSGCVgqqEia9GDZEfDRqKOB7vC5G8G
4RggkWqNaR1ZuX8ei4ZRvQeUz1y1KazODPfRqYtbJz9BhZbFll6Nh3tIqPc3rsQUEsul7IzNfHgg
9waXW1R2vBUmjTvvXIckm7hVjvohU5QUpDAwGIwjn6eljd0tmqKGcjUY6/ww15hfG6/17RuHBarN
QMKitCKNLCcwTQm+hZq3krgBbdAG/ulFIjko+sDPifBM0OZd23yTzkbjejl5DSCg9djV5bdGDhho
q8G1SlwHbfbAPNd7ReKUfpvsKlrcEU72TDYcbwFOPud5NpkFYCYfTYbrirR53Y79jcfrl9ASqPEF
dW0zbBqf4crRjLF3n9LG4E+ocoz7W1BI5F8kIWTcle2E5rWoC/kW9Aye87biBe3Clh9dZI1mtFcD
uWzYTim7+Yo+SkRHBAWT7snRu9QrqV6Tysiv2GFOwBiEENfCr/jWusw090NbG+w3A8PdmujDHIRb
GjArLUbQHk3bboZ9YZXOuDcRn3FjIMvrNn3RE5BRDhki67zXQwkCgKNxxcGVqW2X29XNp+u75xLu
Fq3YGOxocPLiqkuG4Qq5mUefqFo1f3FFXn6flJIN5C2BmgoxWjreNTAEKE/zwa7WUzNPw6b2yupp
ABhbriu0E+lhMhKvv//cYqGuyPMjRhuBF5El2FvZDP51j6x62jWj7RV073bI1tbX4UOa9DZmCw5P
YKUQ4FaErfjPqZgU5K7Ua+99WEjWEdJ/UW6xdHw0vh2vwdBS02Hg84+4PzVHfuu1izxuHjd1Vzsz
VG+sKejiuepWBTbvq6Cyfb3TTeHvpeEx5G+Z8hcHjNzcDJGbIdwIMZIHll0E59Tzc/e9U0003SY+
IpLr2m0572U+zu2ViZaeN5BBiX1uUpXMh7IH1br0z052BBATzJsKMQ7Wsjqvf9SlgaDXIE33WTuV
OZ2HMbWDr/aMO9iH1xhkR6ex6vYVP1U6P9vBUh14FmDNLaAZX209ZhTVA94/HAtkfm21haUK4rwX
iQ0ToJgMy4a5Tx9AYKDtb+Po6PMp0V4OusMQnytuijeBOGxeEk3BA9wylcf+nlex/TR3c6m2gGmI
7jPLJpRrWKGdvMEZllHNkWDn9WSvFpZ9j6Up3dWLRVYtZtkwNoOLJB6O9lfKc72YaoVcEpPxwtyr
cC4PevKIOAxdtjlIMA8p5dJNZcf1xgbTqjfFYtilmOMr2drsNmxl1YNYrL1prkIeHz9WezOKqlv2
2NkH4m1gPIgLY94qTMLzYheOP53DQ5d7Z1dXbr1BZT7EawO88noIgwlwzxgfmgRtlO23WEOjWX0b
F49yg67uyaD03eAzLw7Ix6pNYoTYX+Pcw37lKPuCWqw9qr4wb6JPF3SEdsE+DYSIZQCRMErHi2Wa
w0AeaKtqvbhgyrdFucoB3g0GGAqTIDy3q6JXZxbJwchGJgDe4MPJFONJot5Yu5bhn6YoZ3M4puo6
8okaIlwLezeC3CDdiFHCrQu4JPd5Fs0P0actPGwW3mwIe/nizWI8wD6IX+22iZBG++kNbxDecvXp
M1eL5XxwfELRUJ5ZLL375ArLsGuv00+Tup/GQIpCOt1d/2ljLxdH+/xpbo8Xn3slYQ+vhKV7HM1V
kD/MiyeeXTaHnbUY5aMcUdaakTIGelAj8Gg/bfUoI8WWurY4DZ+2e6S+EQYFvPgmj/Ka7PXgOC1O
/cTzuq8u4c8bAM31lQ3H42iVGcsxK3iRn3b/6dP6r/7EACxEgGmwfnixgNTe9U9qoQYYPfwAXJ3V
FfvT6Wb8xAsYAtJAuTAHVL3gB5h6JtheYBJg5GHtsnAKQEB4rxNJhngAoBgwTF2iG4eq2JmyBmKz
oA6ST+pB/UlA4I8GDcEv7eCIpFQ4axIsh51ytVuC2DGr6C13GuPE4o3AxRrQmZHE9T6ah6ZFH2F0
G+HhU8KARC2ZgmQwRy+/QkmCfMw0PbXiPBUHm8+MbfUCcxCfXAe9IB7mYIE9LNgHNg75pl1QEOMn
FUIGHoQIMfj+OSm68tsY99xiwxSVT4MGKxEvgAkCUe0tQuwOO35tvRSWMTDRXZgU8SefwvlkVXQD
gyySVLOzXDAWU7EQLULTrhE06x+GAnchP8kXi0Ro/T//KYKdPwWu3aJ15WMHISEXBWwXBuUpWVSx
zaKPzRal7H+WDv2qzUHa4TmEsSE3tpSN+f/3KJqa89IsdMSZm1Sc1OAV5XkOuv77IG32bWaubpLB
prL8z1/2V5HU55clNMhF+mWiAVafdM2fJEHgMUY5Ty0L7cJQ3irPgChuMmbeHKm5R3NAypb3F1/T
+pQU/1MOxFcFWeUSja7Y65gK/fyvcqC6cclNJW6LSwhrNxgagEBHuOo4KlAQtfUuGofucQxalrgW
NTViCC85sPSn4+tTd2630eSab7g6Mc+TYGfSvKpm1C/SbqVxdA0m5sQP+kkp31g3U0NrKZIfeUpi
MMtvxNCHP4XaU2K135VP0uiuQ5lscTP7RX6QWVncJYw1jDXkNue6t3T3BNCAXVbeUtbelbVrIQMy
O90eog6CwbaFHUwc2BCoamO1kvVcQmNUvfmTWBQkhk45RXnpGJX5pvXoxx0bVJLIjKMZTKnBVmmo
9JpY7/koncK9HxFg8mrRK7zBH+Kui0aPGSyl1c4xKC4BAwlHbJLQmCkLEYs2zOBc093UkWnJo4d9
CKFoU0xHF8KyvxqlZPqByEefrNSt2JvQX78UbVwVG5gDxkdeeDG1xjgqtWdjFX91s8KW+zghXncr
Amv6noG0MNdGPXZY9nvsZ9ukHxEGVNHsblrNJJpGsxwXBWmTGmszcToIRXmrcQj4KYNjX9X12Z9T
rhlvHhIInV6N4CVU5YQ0Wfs1/ZhBukiYNwjmSgI78m3itnjZyyHKGAtYqc/xjWyGvHGioU/Cykx/
V43TfNQgEMb/x/rSX1So+4/y+jX/aH6Xqv43FKESa/HTKfIvsLpLWbQfxUdYlz8rUT9/059SVNtE
OWr7vNvYtEgsW7JP/iTWAawjhnEZAS0HgEfM1z+UqADriDXB6YMVRcCZlGgIm7Jro//1P1CiEkfD
yYjTi4UUk76/o0Tl1/8mo7M4aznsYL0Ji7P2dxmdIQkK7ZwM8oPTm6Dhy3rxtPatYCGGKwfib6vH
b4KgaHvb9ZNNTGvCJGvFiKYND5llJ+5WMz/a9rm2CQEIPfcK3EozE1yEv526bjIfBTEGgPfdWr1j
Mh0YDOe5n11xQg2bgYsvJ4Erq8CFifpDCbQvLOh8tctpcjce4xlQlUHEfqYKh/5GFALc7zgF+VLE
JNOCQTJXQVzNwaqrmMDvvU54u7Kfm5kLVDtP6Jj6iv6lGyUOgIVsNY31t4mx1AUBuEduUKNYNIpq
QZbxCRiMhHjLVwJ6W7LO8nnBBlmsB/AYgB7ToWEe2JJz9DkCbE6VlcbaYs92EpXBwgXgbpxvZi/2
vrZjWxZUny0ohCBRijKZLXmOxlxqNPVmevJMDNjXtPO2t1egYplOZvRn/oxB5SAmO3zk0A1PhGKQ
6t5kGTIXhfrimpPfJfiOj/urQU/7gmCGyGNUEeWZjHKGrJqgwXENUEJXW+2XW2uwMftWyQR3jH2n
W/LZ2P2t6ekKW6Wo+qcK15q9isIJ5VoogxHyf0Do96pTHt+EFqTbpp0Ul1ESOxb2wnmTRYffMM89
hidIOnx3w4wB4dEU5tbJjnsGpkPWWQc/pxZUns9+QQB02hYIXY4kOi8RFUOEqgkrYHNblMzy/c7n
FA2j9MozRPxSWdpn8tRi4iSJ3jmprnMFqjCfyUhFhNy0yqV/j62SKQEnIPC93g2wGRuMW7dGUHBG
NhBQ/U1bp3V9nSKOu53bej7bevbGDcEMEIcED593NFipP+cYZnj8pRUShU3m0TakWkzgzEK4XYdG
+Mq0pUsQ3wzWk3CN/jUGBTlvkHoMyS6r8ENxHQjwCJMM0VzqyTcYd2pVf0UQlQma2268hKlBZR8W
sMeRH6ftfRq2wWVAk8HX8AWJ1ExWSQizyxjrEYb0eh2rxPVXUTcTBkHKfXrbYNnQa+QbBbAeU5di
7c2RSlatXQu4sLjxsSoaDV+BFtlyMfXAlfIobJKtVYn2RiR9aWw15I2aWbAZf2D8j8rjbOr+4htN
eEI9bx2UbSQ4Dsu2QIWXTpBSS+HoY0NLQfoL8NdiDaqBGxjGTiJZFzuXKRhQ7fiOfZeYVNOMpAIE
mhNzMPKUo8a8I6/OLI7aMcarHNAGD3FhynhtV4A7H9tckTbIKUpmy+e5/LcMEv/W/fDL7XSjP4qH
tv74aC+v+v+DK2q5A/6DUeKAh/61nn6+nz5/x/+5n+w/PF8RJYKFl7gxnoJ/3E/uH2y++OdE2eId
4JL45/3k/UGbZhOJhh6Vf7GYgv/rfpJ/KNCsZDpai8Kdh+Tv3E+W/1l1/1QfA2DhbFXYSbHnMk79
l9TGMmkYvi3kOc/4FmAlxU8UBXN7ILNJHhw7Y0OOw2bnNSOb7+C6lxH673ymx8NBj9nKkuu0KFkA
pvlTwJaKPfJMfotiBGgMAzdHUTq7MZlpnSzkiZpz9KCl++p4cXKrENqc3Fkv7vESuEzmfp0G+d6r
fd4Fr3VjM63TXncO4ZXdwkmvTl5PchFxukg+YoM3LG7Yxofe6J9wY4W3Y8ip7LTS3oMdPXK3RriO
5a00/G/JVACc0fMV4rArwxpRRdqtwUALL1gA5OF/M3cey5ErWbb9IpQ54JDTAEIzGNRqAmOKCy0c
gEN9fa+oqmfW2a+r22rWs2t5U5AMwP2IvdfejYYhL3it5VYYqlNYkdcmiv3Y25VlXCGV6ounGYvd
HGJ9918SwkW2YugLUArCf5tHPz4ggrbNSCLnmzbsV6QVuZkWL61hcb0NjYFbW2YVCzkwqLaVjO8F
rQTnbQxWLwscCQe08/l2vISFutKCYtMLjBfN77j9OKEBbtG3ya0Wg0M1MCPQ2VT2FJ8zls2RYuzB
SEMgf/ISN4mWJZuqKOkR7TIsrJuPIB33tcfBlDZL+7UWc7IzMKvRzyKs7VlceMUzOEgbe3azasi4
fmWdFkKogi3kaZZPxA8Zd9IOWJePJVAWb82YYQ18dHbmFmLjdQi+Qm2urC5an03Hoj3rHR2nPubp
Uh1VoZbD3JY/5SJ/N+XKVnx1t2VjL3+VJZLdIiXWKGzyXEGbWc9m+2gmBxqnKppJMWVISaNC5FG9
iTW7r42X6uWDkPr+PGMJ+kakfzYRjKztDLwv6+V+VQgI/MV+xm2GRm50fpKdtAcn9Dl769Hy4h9N
kVyLbt0z8j4wjX3qAo9vAGX9VuE+ftC4OH4zrbc3hPB2CCP59FzWWrB6xbzxSzOykqLdumo8W+jZ
95p1woPNtsfHTjc73XaJD0zm9F3Symrvm4bC9dL9oG49kOUgvueAazjEsJKsyO6DbIeQpD6Ctgvu
QYrN2E+1tbwtFnrejRSFsUPUXd6x/em2omABr9Bl+kwsXhbVVyy1tQujwkEFhdjpMNjFeB90XrWB
4i8JKfZSMCPpwogSXcHMetXrrOOM5GubW5nYItqYXzuV3EwfQ3anW4binRLx0e3L5Igm2v9AWiIv
E3cbXFPdjqEY2te87j49HRAB3vYuxC7m/7c6wYuQPNHV3jijdv7RThX4WGjE+yCXflTZHhgap3kd
107dC9idR21hkCzKpER0bXUbLNfZnQeuhf4LjPDS8XXdBruhhtSGSVFAg2nAo+EvYUSddTcKlEjD
rCHVyiob9yKHJHlCNT7fOT0lZamd+q5IAxfIsP2MksC7BYk/Z2l9MlopNglgbETztc/5McJOKh0R
eWZbH+FSXBuG4U3Kd10MwMIKoJ/DhbA1pqtsss6+ntSlAu6eBc9NVwXbnGUYczN2gXbxF8k92E+M
qY4KRMY78B/NNVbiTosJTqVlz0e5et5TJk0Tuarvn1rOfp5BQjMchrsXNWCXyFzOWbaQSw04c4JC
MPoHt7EuARpv5dcotAhmIy4L7ZG8sLI/5v3007IDhlyBs1vYXLHwTjCVr/GI1zK9c9rH1GC0FfTd
dtXgOJOswjXmFy4sZSeSi/lboTllsBWc2IdAfa5J7hnTsn2FLKdu8VNPVVtljwHLfAw1RYlDxIfF
48rmlzMnQIDbYnpwqiw/CGj+Lw4K9qyeof/cRGadDA1dvS1EcKKKwvDvOKeaonKtzc8FxfMRgc95
KMFVCZbaG8vug+PsmGIjHTd7SauZpU5dM41RTnWa2ZTgRwbnN1HjieJGHvJ8AMbW6L3Odc1f72fG
ljkdn0GRz2GjQUZrUaOWZwCOpyk+2M7qhnL51Zvo3Zi2VGwh1XzI5Po+jtridnBADmANe3eCKhpl
g8xsZNnNQxyMD+Ctvp1EJ7ulGVqGFUO2HVYn7MZpPqUx6g+vrG5rnGozrNb9spiHARLZAyzI5SEm
niskb+EKS/uZfcu5MBu+MOwNbFYfjLj9nCSovnYg5MIFvfwBUQsddkYiuMfpgyoHhaQHbNXSPDyy
H8arazA8TRcV2WuzLfhh37uWK/fLJFdCAc35bUzUAFJhRbGVF4BAKEMrzVohteBVyVRsGXdsCn23
+L3L/hmcN3vl1tzHC3KPVPUY2LiCk7w5pJ5jYXppP8YeNqAxtM9V3/mnevFWVjDcmxiu0GJ2WU/C
Ew75RnVTVOb1I4E128B0oEPKGldxXx5YfovTANrlZTDv6W6mSK8EbTjlbQpHUN0WM5991+efK5V2
tIjYIxyuGdDWGejJF56tbjDe075IIx5CymslggddsCOivyYXyPbtQ8kRAgDbImiuxncW8i24exd1
hGLcJEjiNuCguRLUlfTpMh2N1oCPRnfeq8yzPQuXrbJ7xpcmzpgmvQZJ9auzvEjRPIY6jX+W/Cyw
uA2fDKP5vflMxAQXzc5ds/hDgQZ4SnwuvjjHpO6C99mvQTrfDaJFqju66ittujHeVCvEIo9CLNvm
HDe3dvdQrQlr5qmdNgGaWc5vveNYf5/UsFsGcw/L6ry2OcK8j4SWf84/gqG8d53yqpZ+a8/Nnhwm
XrZUPrkm8YTyfW6W5zp3HpPiR1DZG5YeO3B1X1VnRCZcQDhInjwWjf6wNJfr2Efj0FxtLQ8K8jvQ
ooknYfa3Ysk5F+XwNMWzgHrkRok5sxv3uqObJ++2AImcCfcJEhEjzIm5pN/JhwbFVT02W2OUYjuM
Y7/N2r1EftC45cnOPhbFoFQE3X6q6u9iLq+it6KytZ6NAL+LAHxu6/t+sK9dox4GHpiVmelm6IIm
6uXab9EqdIi5kUaYwjki1xIMeBfA6CPEe8c0k/syTQ5raxGCa/AZ+aBdyqr+wrpVwIv1v1iOWRDH
eVz8gethbBAXIyto500hvGrHTQbjt+jjLUxB55gr1zrcaFdFLT5XhdYeTMAaxnP8oFDtH2wUtZE2
YqYss/2sSz7KQizkXMhMPWFDbTYuvLufdOpfaTrmWwsY1TbpCufs6KbeB3pA8lsvoZt28S7r0ku1
GL9hn166GyTdNepIqu7XkgYXNvuESqJoGdJdMVCCKeTxMiPIUd6+LE91HxRs/B0CDbCKMp+KyZjT
5aM0Bz7HfKw+eNBuJrz2vSyme+27P2stnivamHtDlL+pztpTw3LvQ3bysRIDXxWTjQmNtms825X5
6I89j5I1xlezn55Uaj5pkjk7DoO+QQSFNoMZOAqnhX8IhV/SfC9jkj8HZTKja/2NRpNIOn8XL0N9
WUuqHjguobb75Usgkr3ATbU2HVPca4XOkHelUk+8Uw/k6v2azHzb4PfZNARWHcelmLeu47E1HS1m
2J0v3TtJDt1Gk8K+VSI5s4Blmlza3vNg+KiEnGJZXv2s9X4wPiTPoJkKNuI5fsiEC14tQMZc5TM+
JjSckl7pyJxm5DKeLG9TZ8ZRBftkzGRXVAXLNi4SSowkPSIWazGZFdY9nRJD/Kb41HH85GKT+oSL
cOdx0w/tGCB7pAp301Kdb+yFHTdyF9rgj5El46NsJm1/y6a1DviIjY0XW8ax8cHoIHw3OQ6TkV/M
J3VO6BsMy+beJ8SpOluEGJ2zpmA+4TUVHZSjT83Uds9zuvbXEcHTRqCsfSG9oYhcTxGwCk0MsC8E
yyO3pTrDU0t2wDJxNIJm2UokzOiNi+DLx+GzGxKrCXvO9P06EVE7VnnPsA+RNpzyJiqCRp9afOgb
ZVvfZjsFvxbeD5gO0HVrxNvbXOU44HAubiaRfkIakzsDOsvRd/z6VDUak03iaVy1XWK+zqa7Rtqu
SeExgu6nFY9qV/TLuW4TkIp1YQavneYeHgPDBds+kEO3WlDMUG1vfZwYG68aIUryVb0ZbKkbABeO
d51TjiRrMj00+L190C5+lrE1Y+PgQ67CR7q8T1gxo8RrgVkBRtbXPGiXQ1LMn+lalXWkAngdiCgW
dXEWN752Baz6rvSWPZk283ZojfVS6D6IyO1RSN9X+RVMjbXT7jCdmLX2nDU2J3GpLGJMugRSZIGE
b3Qnsn3rcafrXp36IDBOEO/1GaD/q2cW4n0aLTN0ej29rZTbb/NCgNK0EuPL6V7tTZ89k5cgf4Jj
Xz6RVTxCj0uUOKOO7iOzBhzYeXF/KRc26DOOr6sKLEAaXt79NcphCqG1W5dODvvMrJ/m4L2sU8Pa
DNWb5zXNN3DDeFt4yuAmj62DZZQ14nf1M0AYg2EjwZ4eM7ZisJu2eyQGEnsUnEq3N+2HLMNNFRjO
azOaHdgllIkD7xl6tZbGxnGRmaCnIQsEWWfiGs4F5cFL3oHE7CbbQUHiVTyt1eeAxamNuxkDB2Yf
t8SoBiDUhz8j/LN1eyPnArGM2RaPWgrkG6ogk8HOHjAR/lXjhY4micyn8Zz5Qnc+P6jRhPGp64/R
6eP9CI3+rh1J9qqtaeU4SqazJ7i3SWHKb3aQm226WfNXAe6AcXMuuGep9XujnfbcIGsKBtOHSns/
QYD8YLWuDtgxXTxpsbMLGq4cMXnewaMxDKHwmpuJeaTr+MPJMPle4tEdToyEnSPBme6jTILloFDm
7ZuFajeq1UpugwqWx8bMrScKNeeHZOF1PwudMYBd5XRVnOmcRKn9y6i70JXVeEwkw2sVx9Vj5f5M
1SHJ2gc1mD8TlIiVOlrqCcIuyWAHTIE/Fu70E9E5aRg0bXUIvF7tAk/dtmRTbtwFyjEeS6txNgmB
p2+ITtC1qqT+yRM5M0jojEOFV/fOADluGzmmukomH/zg8/MMuPG3DU+SxIbO2ftFUL4gt+Ngzcls
xl/3gt2adqGM57e0MoOPehroW5BYfc4E3x4XHFZo57VPKYU4MrTHbr5FYlfNYdFAJxsPuJZW5a8m
yHkQBse+xdJPJkE5ncbdtGWj4HWb2Jdr+snM1N0gZh7OBKEkiEt8Q5j7oUPdFUJvMJ5mitqbxrNL
Pmw7waVbOaX+TGbFviQVM9RY/DcPBd/jvmwoG0PkIMBspD15W6dW5hVXBRQKCfOMeHBVpTTnqXmx
5la+o/6o7ufSmqkeTHY0m7K00y5EQzo967meVsQ82Aq2WJPvRWaWb0Zr2scKivATll46UxNv1LGT
fhMQSajil3SSlC4TNrgHkked37FO56ikJOYSg6QbTiipoXM4uYfc2cn2ODyxWymV+phLfesHEDBr
I+bYIC06oYVWFkZsZchoMXGdphaZQhKG8mZCTHkSrcaTwURDFWcXo5oR0sIHP5JgfajQlL02Bb1F
Vase0HLMyIbWasM1R/B0zCzMJRoWSVJ2o8tGZrn2e+Rd3w5D81EHTSg02kx09FVoMwg4peTlhBJZ
0QXJB9Z7PZ5moFNebpzrVL50HU5NZS2bPlG7gXZEJ338qGOvPZCunYSqRoqh+47Onb3PHHRdtPjr
vrMvbSUKXIjckMTl8F0cEQl82KjtQNZjK4BwqV2FyA4vJY5rd/xQ0wiCAblRQNYIJGT2UmzYyeIJ
uqfF9/rIwV3l5PAAM+DkBdd6o8hAcLKSK2bKaisSaV1t0W2HYn4r8NK1yxpZ1bTLFv/FFhjLVEzk
6HyYyt+ILV2UxdPGzdwnHPHNC53huEcS8xcqSBZ2JC6FI/sie6PlDdI7qvXsptBFA11Aac5z0uOS
nxBnf0tYbHd2VhycxZlCOCRNuBBLssns8o3pBdJPBoubHBAaovRl78xsyx0/ONcCs0+VOmdfOj/9
/lbTkXIT1bYfUMGLsLy1njZ3wiPyMZAftfhN+q9A055VT9zAW499ZmjiETt4k78xnJZ5h8XEMrUt
rB3ltbodeE55A2sEORlEtWlvXPfGr3D8b9li+s+tHdM9sGIsuHxSbOeuxK6P4nJuyU0vaLQT54n4
hihnhEKIF9mw/S9rhpPnmxeiryPdBq8I6tgl5nb61NECQkG0vpsOHebteWxMBNjCWe6bZKE38dGK
iIWnAuRZJn/3+tFA787uE0NBcovl8+ctCVpbWEnPqPq2fppz+zjnOUi+PP8AYAabMJ4YL3hZjdts
zIckHW8CbUVFRSXrtecVk2rkpP5r3DpPygAH2HUZJYdxJU92r5v5W6SwEXO+4wFu38ZD97vMX25W
gatYdnOJbTmt7vP4rmOvvOmz+DSV3ROV6n2BqhZ7n5tv69j/VJkzRetyO9OTpxH518aHagrlxDou
C2EqjR9H2eQMocXe7eYnJem83xSdiaaCFmbTdMo+cuu/5XEbYp70I+QZd7lon+aVEArraNL30yNG
DYKuDQ1eEGZsOJCTQzRB58rTWG2T0TsxqrHBXXscP13z0Bh1cRiS4eQGDfcZKkmqpSaULIhRuISL
3xwmr77DTXdY5AOTR8r+ad61DbdJPKWbBafmpuZHwwxsOJVI9Hu3J3+9x1ZZTvV8IANjs7SEgY24
jzHQeQ+TD/sM+nbEmiUEYYz0gzkbg7LjmKDiN6anVYq9q4wocb+nCdg/WCku8wACcLkHcTfgcvrd
djEDe3sdLuAYxY3LAnwzbTla1UieR+4nbyTR24R3WDf0vkaa4+L9oQ/6Li3Na5PydDfGBRfy3ioR
6vjjGHXENa+M2HR9SlHTLYH92XVvpp/gXgiuIrBCPGQ7T9kkX2DTWUHTmGoj7ec4uwtu2vgRFMeE
vMptT8FkRpN6J1jSz8xvivNp05sKimrvPxS1jI+JM5+bEjpnq/R6nkc78mLxgF77kjuMXDnkf9Ri
vtKBHKtpeu/n7k4s74HVY84PuCtvmtippyToZfGeZ/k+pU1xWz4UNGZhGXenDEYJek3j1bAumdGy
05jDTuizgPLtV2u05oAKBWGRFckK9REE5qHu1uTc8fsmfZTmHBbcIQm063FvdHdQjVOKIPtEBu0+
Ll+ZO0DRf1XT/ehyonjrs2lpJv3DLgv2I3PRdvAoQRHpMWQBdR7GlX9hpcLC95yr95tdlZpjwwyC
HBLWo91TRkU62xNwpSW0VvmAwcbXfWhan87yo+hfWbfQ7NEOch/0nLvNOp+7IWRnvOv9j14Y4YB/
0mTegddg4w71/WAwc9MEadScafST77PRk7ralOdVaG8Dnn9+6QnziDSwni3WGjLrLf+F8Fl7V8/W
k+3p5aL6jj7EigECDb/t2TtVRbO1LX0tafF2QdYVJ7tl10D9Ehkwa85NPL20bX+vcoD9Krs91RBv
yEypaBoHaB1es97ZuO8RQRAUrL1DKmhDLSReYvEfCQ9BbG4sE5EJA/3d4iZny4R16UiiOYxOexdZ
DS/w/5KDPzjLHeMsu3yU5fCbK4jpB/tziAn6zuVo3BDsw7M+LP41xnW1n/oA10HB4IPjl43GR5wk
I664tX+cxCupjvcFFIAS335ISKB7zcCeHtulY4Srn+2C6bBLW6MUV8d8C0aLk49hsJc7fAU7amv2
deNH22KpwjAJf6K5s6wHvBbbjkCZDEtlP80ko0lz2pqzh8+aqyaQZ5GLa9u+TUBKSIh6KbC+9eMQ
WUPpb2psdFNu76aKDVu9/n1oai2oR6ZkQsjnxztG4fkB3CUyFr22F1tgASqG9pIJFLVgE1ORPrUM
chmzEAYQ1MEj6pecXgafZb1SihlM3IVsD6R/M1PCzxw2tEikBNxYOz2V1hLk5SWJz7jM9KEcl4Q+
JFaHQDfdoxl4H3mWZMf+xns2uyy4ksYXnzJULSk/hdDxWu9CssOxypprmu6UrNiWmv6Phj+2wSYj
9sZYxOHiORKPbeGZh5rZ6t6EkAKxGVpL42YUQDyEXgaCIFlw9bjGp0NtCI0mPVA8DFvDW4A6IPsO
52BEc+JTHE3DVlBY+Hq4TyiaX+CLelzVsCnp3p7mHAbwZO9Na7ybXD9DFVi/L6VxzyjhtXCKAziR
g9n6j2ue2DBLNBOrgJy1EaR96j9KyjoS5qK41Ng2YX5tKzW8Vqp6aIgaDiV0JYa/GfL+Qk0Xs0dr
5djTuLXG+a+UEpqISr87rE3xIyX5h00A99V4c/hrkX1DxfVW9eg5WcHIgddJLJcssV99OkWD8fs+
k1RNCTbaHb38UZXKOVazFYR5C1apa9VzPBngdTx/LU/9UFT7oE8ROLLKS5kVmNyEiXhe/RRTJGt4
QtPcUABIZrKNEY1ARA+6uUiKO8OToNHqiR1ChYYZF3N+YsQW78hPwvOtYjcicKMMEWvum5XsJ7fj
9yxN6Lp6AnunjHAlHPE1qXwiGib3fhSC6sZtg/DWoYwpkqy+RmEDId8JM/+2clOP3LRAgVqcJIFW
7h5yzu+WqI8NuQxNGN+YpCvJIYQPm2qbLA4aoFJes3wajnxp5GEMfnUcurY6JUpy3mDpjWKNYkX2
0ju45vAVpytQpcS0opshDulPRSSF+czL99CRwLJhjpVSXVnmFiMyu92VSRjcw/nDBSHIm7NMdGqd
Ok+lyH+5eOGOPpad09okFPajtpngLdaOcFGDMGJ0TiBLs13nptNRzU5/NFw/50WsCpy93a28y82N
ledYxVbii+GD9MCdUDuIjOGrzoBwdYn4VRB6btxQPV2e781bKoQlpzJ08ThGg99+EJetHyzajYjE
jODJn+16y9goR4ZTGtHka+OCxYF9RTOKqMpnuNxB/rzo7mXx4s9SC2Nnd3ibKQ1bsNOsvuFF6ZDc
IJoT4V4aGmBCa7uzkRgdmUJu/tqso3/X69YBPMc823Q9JsxgDazbLnlty2vjWvU+Ix4Av6GtD7PV
iTsLvN6PZeqN96ao549M1OveJu+DuSeiflRIXybpurQ6633rptcltZ6M0boNZfkC/GZtnmew4Qw/
2VjkknpvVl0UmMGvopVRGoz11rOQFzKGpvjJigCJAiVDRS2O74jY2aNd+qgGrMl9SjLbiiqvfXUD
6pnc8lEX2PG47Wd/PSTA8V6GucsOflH1r5bR46wW2RdLlO4wJyDZzG6+VC4/w0bm+xFD29HLYifM
u/yi6xtuyMsITmirHUOoLXs4ua1QXR1TjMJRJ6fs2KT5romxvDH1ujQkBV+nSX/HTl9ukT5wovWr
1YfkU1HAt30fwTQ+BeJuScT3wPQgNcwdsjMIghjouom3J7VXCI9aSzBOgfPci17vm7JsDlabyfO/
r776H3VVfyiw/qVO6/+gQPgm2P/XlNq9/t3V/e8/1Fe3P/EP8ZVh/c10GCMHAVhmE/2Ph5DqH+pg
/pfrSjzBQrBMt6Gv86f+Caq1AzRWpgtHliGLg2eBPIr+n/Lg4G/2zYPJn0KNY1rOv6W++pNe7fAP
eN7fc6BtFy8r5O4/vQmWZw7z6nFOodTE5ESIxJuhdH6PQic9a1nJaMjoTWIWiZdA9D3yk1uX4mTe
/0JrNdGa/QlN5SvxAdFD4OMngWb5z69kQOyb+1ZNoktQ0FKN2Vfsygxslhj/gsPMoN230i9/cdKr
XaTJwHTBc/asnpLPoTcc3FhoiR/tlbE5qzxILMo1syeDScb1P328/w329r/5Qn0yGsC6WmjVTO+/
0F1HtwcFJvmRqVHnOyM35L5TJw869VSlKqz8uP3Hq8ULkfymryxvyp8/Erv/P2QrCGGE2yjlJAAv
6ybG+88oW0MxtySLccJEGerqFtojmvTZMElZga/f7BKXqt2I9QfChiRqLMx4cmAj1PvkQdg+faee
oCNNBQGe//5b/y/f5T/e+P/xbPg/+NabJu/Cv37tj8N3+cc7//ff/4+X/qb7v0Up4AiQ2FAcl2f5
H++8+zcXzTlpJLztwvHc21vw/15572+ECVkCgDtDdMd2+ZD/+cpL52/IMAGr4GghqRN677/zzv/5
/HrCdNGn2I7gxBGO5dn/hYvcONUNp+KjociG6Zx74tulQQ/LwZIHiFhUSI6Z/i/5G8hK/zxpPPzO
OJFtTjNLWlz41n89aeyq6GyT5VoLCHJ9bScMvceKBD8vCuI8wBkNC8O9a26snvuckDVmZVNsIsiz
7VphkTOgv7HcKbudHFmibuPeoysHqJetRwYwsCn52f4iJMGMUYKyhQsbzrRml7P8Ep9+2Qh5aIOb
JUj0WdVEjsxbioNbJAcem1ieAdvjiM9bq31PEr38MsYcVOBK8BSptyJQ0EP78WMs8nTcwaFcrZAI
wKl7uKm6n908L+JoJKXPPRH2TZnItR3LY0mM8AfImzXZGz7CN7403F7Ue9hF5LYPbpOFOs9Ma6MK
ymk4E6Yh6ewX7O0sjJZsYVOHNe+cjqPbEdcEZYwUk66zpyNn5lw99QHA06hJxmDP3FLj5DLNq5Xg
eggFePLPqhJXAxhIHxlrMl2Qq9a7tHORX7ty8j6quuptGEy93TzEDNErpKYQZ57BQixyO0xSl3cC
MK618d18ptTECfo5mbX7Dusg3tZW59ohpH4iwVu/uwpAQz90b2f9xnEI2Y3ibOUbbaaMVtv0Fqv6
gW+5mra2cvimS5kyqfQNyyRg3ags84DCkF+HGRagVahaZ0PUHVLBdUnoRGNLPo9x4Tk7WZeS6R9b
km3S2gP6sakkTcsoAqUfsmUZx2csffybsUvoO4NABkJqWUCj95JVV0L5h8VxaO6LvjcY4zRV9uLZ
jZnt8qTH77j0cf5TMILyNxCJ4EVgQLDc/SwH7KFqXSEybZaqLrr9Olrk4oSrv0rWrTnyml++7GZT
ntA052jL7ATNPRpWXTU7XDca+IbK8v6hEk37iaqe/ywMm88eUiZhOAAJLVrhkfa2ufJPLyrfdeBa
Crpasn4eit6UxYOSeijQQlUzggq2NWm+HwbJ82U6legfKYKNpIV00dTwqSaL3uBBKF3nr5h4Uow5
PPY8hS70ZjZRDYUhS5p//qK/whI7zIHFNoNQJ/5mnPqeV0QdIWG9DMs28fGmMz9mixtl2AP00Sli
z/1iM5QsEd4Qt9+1HiDT907hK9yv6cjTLLO1/ST0wZVbQ5H7ycRU813Xsud/woLzH+sWBAHD6V71
n4tDxxLFxElGvCnwaiffG1jjscy9haDZ/HlDd4PYN95sFjAvO14V0c54HiHKAoXy6MmKh4lRZ/Uy
IE0E/VhlnBtD7/NAAnLOMmCref+S3Uw9RArmjMXUIn3vp+UGOcykWfcCsbKqf1NhZH+VTKCfmEG1
zicRUSvq04YANnQ8pwKjy85IVv9N5nYR7ACh2C+JyoiL1qaAclYe0qRij8huioMyTG+wP2tcSIwm
oDPrPeJlreFLe0u3N129WxPnVS4Frt2Ej2qgnJeKldEwau8hQHn3oBzme5joMxIGgOWcJaGIbyQQ
a7g3lpF5jzRaL7Ws/lKM3wbKhtnZi3Iwj6jZsI5jlOKnn8l74pxguanAnp6h7bGXy6zml1XRhhfk
/T2Sn36gz+x2XuK8jzls3po0RyRx5lvrN78rPueLpwYVpbZ5ICmr3y+qjY9erX/UQwVLBLAqDrA0
ErHxbOQBca/k1EfB7YMJFkjohq9O3UJPZsyvUzbs20GkO/BC5K7DwrmMfUydNzIF6dCDLxnMxZvW
3tXNPcR0DlYKNMRQOsnugzx982mpMpu5AyjUYeuxR2DIlbUfZmLSiBZvtb2c4dUy3DCTk179vStS
dRpY+XVuYeNsV7uyi+/AUyEmt7kLJNPohJH8rkJAu9Ex4mhBngMxd8NZggrcEhXJqtsDsdHwyiZ2
dbJajtF8RTlkSed99ZYXCX8KoUItDmlvgRIkfvNoC3lMBsCjGcPPOB6/2hXwEaQS5rl4dzaYOBro
1ROR8SwGQUSzgEEeswYQWhsdJZb8ZfnBEczCoc4sdid9tXzGBXSBME75lFLglbDa611rGnd4uF9k
QGvpVGjvggUN/dzdNMR+pexoyXJi7KY11TsxSv8RwaLhUD4qmHXuKSnq4F7HziOuoSnEsoTLLdDI
Ub1HQVzlRvfZ3RA4h9HHpYTt9d7KYg7uGchPYuf7pF3yLYydhc1OiQUCgqXZs9F2ceWdAqNwFNck
F5VR1NnRaIMf+UhU8AYzIr4je3TFSv56zkwyWafHwJ8R/nD2bJ2pfCSc2MijZADz2Q0ITtENL/X3
BCx33RitB8ulnRHzZqsDSDtXxLC2jGv2o1k7BybQ+SviTawJek58ftTdlGW3nftHgCCMV2MlBQfZ
Q8a81NLFqYvn9qUePPOb0WXyFRht64auh9F3a4ID5eRYrl3f1hGOFf/DY2F4YtldfwPB60zY7axT
dcW6Zru0/MyAcKPgYaaYuAWmii6Xbb7Vill73+qbmyyfgBfFq21se7SKWENUdkmT4mZ+S9YkAmnS
f87pYB46kXpfLYrcLYSB7LGgeuSaKAgBdefFvWoz+BaOKrd+Ytz2illTFnt0h437wymCwbxjFINN
wtcJSa4VxQKDEESI+9YdCQEaUPInq5FelZnMfwXgR0AoNAUDwsXI3h2/XUPQKLkbqg4LQ6RNBPEs
QSCG4KCWBCX3bowgzxIlIGI+Rv9d5OVwX2XJRNYoC1l/V4tCgIwb5ikyRM03bU0xy668N+5pc1xK
rrbz9jCk6GXGLr2SAdXvYwvAbSBGeP1iEie/KLyQTYjcdv0wRGXCUDx0Z6wh1pz/3dpSkrIp2EPi
lXQevdbp/4O9M9uNG0u39Ksc1HXRIDdn4Jy+iFkRitAsWb4hNNicx81hk0/fHyXXOZayytl50+gG
Cii4qtIpkRHknv5/rW8V2ChJvHakltZHilPxMot6t4ZDg9rNbtL6pq7HaQeAoEczE4C00WMlVpUh
U1Z9egQvJFaMW/Juja91ZZhgMCaUzMvCQvJADHYX7UJqS19l5/RrpHYt3eJew7ICw0W/dwd/W5Pu
uYipEe8Cq4G/k+v03YDhIuHBzYhgY7CONKjdfSjy8sZT7kOcQbaQsgdlQkbSLu2q4hRbnr5sC2cr
mRe3dggSnEqSZpBqG4g1SyzGecDRtH6Bd5GWYl7R8p+FoF25a2uRoAEpibJj4850SI2/Yjk8oKJq
ttg+wcSbWU/llIahycHyqmevfUXhdFggvncOrW3/UDqQCDwaTMI1R9QOr0hTkhbllvRqy9A4Jmmn
7x3ZTadIIGlYaehfdMyWef5Se0Dc1onsiV6lTHea6IXQQgi2bkqWBhnkRCixD2xT97rVGnZYcA2D
LUITnC1los08hOir3kjshbZfZWeuYfrBzkU0tcLe4xFrD7xqashQlEAjacwP0XfWVInDoW0H2E+I
icaIQwVHb1wXw4BPBx3CFVNPh006ismK1itUjV7UdDsYr8T0Qor3lpUEiUNMRwIXM1b7YFaHJmJq
71rT1KAYJNq4S6SeHFAWtZtcDOajz0Gn/G6VgaMvRev43aGH63CRwky+r3SqQ5sqd0gLBCFdwQB3
g/bG62vvCMgQFUmX9decKGnzT5qLMyCYIfeeAoIks47JeqQBWiygUarbQTd6hOOIRH5AOuWVTvJR
fAtdLHKyIbKPuj5+jNpqqmHTaTNQsx90H2ZoCBQeoBu99JpCdG3243OFnziZUxd6mgiOUBfOQPrz
Pg1BJ+yc1s6GhUrC0j3Iyb7K2gnQIQq3stk2fePuiQfPb/FpUf3OcrnvUlPti5xOkyQLZZ25yUuF
0Ktegenrz+3S1zTiVqL6SlPjsE9sAHl+Y2ZrAfgNtTO+kwWKN0r9liSD0eyZ1Ett1j+LeETd1gV0
zNc9253wIuLxh4sBdPZyTDim01WKUlrTBNtskZGLVcCbuaN69CT7cryOnTZLN8OQSKIXJQHtVltl
xyEotDPKveF5FyE46/r4PnCi+MCsTpB7PtmnPm4MrCmOtfW9GnNGZwdHi1n8wh4Kdy1we7AHCOM7
Gy4NkucJzRQqlCOmArmC+GC9IPypHmxHl+eoR/orjZbCFhvjXWJm9Zk+mum5TcLLXaNqucFPhp1D
D+UWUmO5C4Rowg1zULVKEVCghtEdbOuegB7aChbq0dfLNX07Nvo0GxadCwreqtX11CsHqKvORoN2
TNSsoiyQ3cHmQAllpO5RdxkG4DyW/K0SdX+mF8gvz3VQHJu52rH3CqdNEeQ5GhL8odyYDSU7z+Ty
XDRmhwhTiCqVOYc6OJJ4h6Dg3J3MkQ+d3QoWcYTxnCrpqwYZH5gkkvAyUI6zQdwtjqSCuvdwoKYf
yVu0RDunTOQ6RPhhDp6ouds1MmIsOW/BFOmcUaHe4iqChL0iyotSP3geKhl9DrWY5niLZg66aJuE
PGvAOP42GwjCcNyy9xeaFUKAxEHGBEbaHXUzyrLRvgMthD5gDtcQddIuhyCLX+sSLXXezfkbUWw1
tGC1qN0UNU6NZWm/xXVwzDwM7uAS4sHR8lxrSfYY5wSZ2sE1WJUMeYtUymdnzgIZ51SQ7C0gRO9k
sOjjzhpnJwMRIiEHDHpeDXLFNbgYJLGw7B7MMK0f7YzaZ4FM6NqAOLK2xzA4o8UY74u33BJgmPlt
N8xpJk6hCMWjve3/sJmKbnVyT/JQser2IZvgSMjeXPLkMT0i1hEP41t8igDI99IgWCaehQWObQAs
kgZhMudTCLeHaBLpmWzifqM10RzNMqe01MjYl5ARsD+Ec4oLV47I1STZRcwZL1aDGgdovXxgccvP
wHOaJ1Rv7a7RatT4Ou8MVKShyG58mJnHzMzi29wZ0xMCoxoBNEkzdekdXB4LATlNStd4DqQJ3sJp
HOZ4Foo5s4beo9z0GfmiL2Nnpk8ZqBge7Og+x+2o9hVsh21SFOUZQnICcVy/odUm05SgnHjOzGmb
AKdiFrm5OoMYY9+QHQQ7qZqzdtqeh74kWcU8H1Idjg+naYIsmACdQzrWeoYGpvV1OsqAyiEb1vFM
BI6vEsGZCA2+cL5lRph1S2o2kN/EVNG0XAAsy/Dgp5OxyVAKPaNmGurzFCq/S4jlpMwziKPFU1aM
9ZOuEcKBnHaWmwEmbRhG7Ev59kgkPw5WMaLNSdOcKJd0HDZ54kUPkVOx+WEN1addw47zB5szFEal
i6RmocVaPJu8wm5l4oy7UGZuPFKd0omOpKx+cMloeKhz95b1G0WiTob569ChOV5WBVpb3qxRPqXw
jvYD8sFZvTrXt+ys53/nelW8sC700dmgae4VIoe+WjFbNndx2tFzFzDeIxJGrHI3AdWGnB9X/V7z
pnoN9Xi4jUm0ImzIxncHKyV66Cov2yeZkZOQFtjhE9IsCgu29hZEAM6LWoOCBJKddaZXPPSOgOgf
TQbVNa11qQykY0S+geGiUV2QNgdaSsUef9ZM6pQpIuLSlm1uxMDmsjnktwOVuYjIs2X9B5BGd7UB
KbQPpN9WOCCi5oWfZtNv92w1cB5Wj22kBYdCVsHA0SFJq3TN2Y1fUhG9NxKPUuuEflUuyqtgpKNn
we++8wwIJqxM/GuMSZOX1+8RqaGTxrv+/s+Tt7qTPddORJybZ54X7sOwCFGVJA5UUVqMOiy6dGhY
rRdOgIeuWuJWMKZdJoVKMYKgaSkv8hDT3VKQRKiPBN6T2Hcgw3lAXFuNA2UnFAzE7qBYBs9UqjyU
l87kU555y3gvLAByq8r0+RXI0PjTSHKRH6hZ6+WdKQhDmSVoZnbXGCOPv2krj8wnJLK4q5Js5AbV
UJvpUQJdrp/zgjbQOg+osP4s5VC/4ksScKUS6hpNnJ1HiRbbyMrRHqx94m2xcA4axnfQp4m6UkFN
nKgNGW8p7ISv7722Y1bslw+aFhHCOkidZ+BUIR/OQaNKUbUc6nQt7RCaFfHY9axLbny+qA5xISQV
iSx/CSSUX6oqOk4XdFh4/hTajPyAHT+Xj5lr8E/CKpjKOx1GrLpiugyTrQQSkh5h1/FSRhzXU8xR
isASZINJl54Mpp78HKFc98DGX7b3BXjn5s6QxMEgnnBxG+l9GLTIPSy3XjYefKljLidutBlKOzvR
CuSuQDl0DhgT9M3LIsf0xJIui1MCLz1a9dyDAjwfobwm5IayHfm8gbUcNIjw69gp+Ygqw9e9EKIb
FBukJtzGHRJJlOX5uQbDcNE0yronR1dwSoVBltvGJi3cKb+lDY7+5u86qjDKbRY8GbK8XORII3ay
impmdWEN0E7PCKm3H39prPyT9tcfqW1kzwOiYKALh3H4qeGWDFgldSQu6ABN6KjKjA3qKT1ZFr7u
NvHGNDp8qL+/5qdMbJdr6a4vhGMbbAQF+KaPLTc207Rj2TwhDtKqR6p3vb4MeBtoBmfdSnSTvbdG
WaNd7TUy/7Ku0LQN8KQ5dhdXfDbkSbX0e9QeZAISEaUIYRjN2v5W05gf0NnOXrV6qljsRxr2AC37
1rubgTM3bm1EG9+oDTImCAdY+Q7W3sXvP998+78wN+aP53tE3noEFguTXtDHjzdpAi7pQH4NZ+CY
d5uwQIg8NUpCW13iaxmOpju8Cczr299f+Q9Pc86c1E1oIxS55lbUxyvXDDUcE5CM+0SwsURtfkbV
OPoe2SSnQ0VC+fInz9L4mMc5P0s2rTBQyPwh3FW35vbqy9N1XITyv/5m/L0hk7Cb3WAzITE4TVaP
GRocB3L9ya4WdeB758iy3AvN7qt94TU+kAAlQwT/ntQ2WjvnF0SRSUD377+Kj23d+b48qCv8Nw1B
Gm7up6+iqBuR1izoIMaFwjqYq0swDGwXG3gXyZ888fmJfnzidNcREggTCAyj6dMT9+E/l6U0usU7
fRwTPanGvgqts7/2oQzQaC66AYqkOmQKjzbmr1/22EPfYkyVDE5JtV2nVpQRugT5F0Nlydrw+8t9
fpG5nOA9EiYdUvoA/tzt/OXZFqMRo85nEqveFp5YxfQe4FvN018w40szOc5FKBYGKssTe6zV72/A
sP5wC7xTNHWFZdNSdd7//pdbiAegxHiP6bZMbd1h/s4mDfyCBSMK0lhIDIi0esTOaCg2AOTTx2Ca
eWI2oHIKei6I3hU5DVRMWpqKJwnUJQBZ43ozA5d+/sL0kDQT8WliarRU0FNka5k/lrDSYs4YRO3u
4CcOLgfiCK1dwBSNr0cvwYtVIUTqld21zP3vbRm7b1loaSTMe1BY/OWFoDaNTY/dbbLMNSW/eeFo
xYeCjaw40YlwqpWWOcQCNVmrt5fZoHiIvlRGecfZggWVzg3dQWzmLLptr/OLPXLZEIviuEVJp8fz
0jsE/FnC7kjXaRnYhxrG0BUeMv4pxkfbRrBkut2ChGCDiCXdnlfiJGI3IPqcmy+blnQns+VRMq+F
T2GF0WITJ4a3zxtJIdhqIZwkGLd+6CbmZZLCs5g9QECbYd+1ThA8FD6KqgXehOh+atrpiqCQlsVU
WNyCnSE2WQvq79l53JBmtM3cnk1I62lq2kUk3HTfbVJYgEf7UafdqMSE8T2WPcu97Gyf4kSFbG9V
YpKHQ296/B6SypNiLaaaCEzLZ0uFEzBiF5WaHl8UdZp4q6mE7zKgmzPt4I9p7RlJLCzQ+dggYn/f
j9h16sd7VVrQiWOzpZSKQhJSTGsMen5Q7pA7C7iWlK87f8RM17/9hi62uEhHgyZZQfSuZ9ZKHPs7
entvX4LLh3Zpgze8NIQonk/s8TEM5H0kL+HsVo9ySlqaN5UKqDRjiY/xOT4Is+GtSXT6HKM21Keg
RcC2DqqUjNRA856CVB1lUtBbcNCYnxA4cYDM8K9r+/ddmhqAkvFge2uh1T1xVlQ2fxg4kq9Gckrh
I3t4wFZIgRCqcmzC3vz7wfpJ+yAMULMcsF2fadd2HEN8nC18PDyVaRRiEcuYPX1IT/GKz8g85VmB
pi+NOjolXscj+P11P0++SB0tllmX6wu2E593E2LgfBh4A/3uzGd+D7WZbQtySF3+/jrz5PrrJI+y
gIKWgTIMZRJMh0+zIXVVq28TAnUtU3PvI9/Ivyc6xJtdlPg2QPwCDsACBS6O1GAyyq8tg+LH72/h
D18xseyOw2IG1pJF7W0x/mU2nPxRYJFzaNwMnrosR7bxlJrcK0PAUFqY9viKi4Lv4PdX/byr4BOj
jvH4E9mc633+4PTgIh/EBZURy0sOpsH5hllrbneTh/7Yh3Fv/Mm8/3nxRtLHbA++FuUkghYoaB8W
HmDhiYJ5Py0gtfsXCndxtQqV+d0fG6aS33+6z6+P0FH6gSzWUes4Bgqij9cqEK34rUpqlMgcRRac
6lPtCsrLVDz//kL/7OHZfJOebaA/MT4nukcw463GQhmrZik6iH7A/VaU8Q/8vqywpXjq9V3Q8fvr
MvI/vblCFxZyKIBzJntTy/z85kYlXPzAgFmmt4A2ZqnhaOkNsEUiNKq1sErnFROB+kHmvPFqay3x
3OCu5BPGjBjBvzfWr4JAUbF+C3GGrk43vwr87MrNe/OuKtz83FdUN3GA9cm9TzP6KY9nyw+pqh4o
Kap7LLXkplRLpLvDCjRa/5TF3izZwRmzx3holysx+OOTafcSVkui1ck5szP0tNopn4c20OrtZAh1
hjaj8C6V4bJcjTEm+q+ExeVtu4ysGocHjAr4E1v37XzdsTHQlsSIc+LX+9wFGUdNrPvuk2JJwig8
o2o/lJPl0k4rem2H4IZZGxYN8mdk1nggrLf6gY/CfSYaz8UlzeRcgTyZPvSl1Y/8hjCr4uKkt2Vw
nbqhQRt3Glo932OkgFlE9EeFeqjLc868QkLJsgrydFk4Mc6GsEyQlXgWYpUJXg2Ws74/1n0DHiOe
5jzvAvf1hUQfAMlhLgRFIVDKjJ7ta0JMMhW22NcvpJ23fBBkOtScR24SgJ3a2mlmEa5ToOshox0C
m2ljT0tBcSzF6OlyztNx9HNpYwSDi2G1q6qpOmtXVsVIhVOzgwfoWYW7GfPO3ylgHl9lFQ/3NrEM
7EM0B28nvDD7UDShFZKEnHjxuvA9uUU2z8zUosbb0a72cKYSDEq5I7FaSJszNZO4CBzGfjXYh/c1
gQgkPp1OixJ26VtRKAHlKR8rgOo8Kt9jT0AwDPux93+fTpAXHnQEtN55jAXYOncpWX5VdmnCSnVU
tYM0BFI1zaT2CMnTuUUem1I9svSAbGE5pAeA75jH+kojGaplm7u1gVZsSKEf2k3mqyAHd9t1wTEp
KEBvmryV9RoVSJ4f4wEf4DJTDjRAG4GPtkR2yMv8Ln+ZmpFbLoo2rLZO7lGxzghAFpS/K4gbDWMk
pwM3P9ykwSS9rJym9A/ESP3fpk7/v6gcRbjGDP0b7ajMvv9H+eM/jk/FB2bn+8/9FI5bX0zU0OhI
DXgmwuKU/g8RqWZ9oaEyS5A5RjsIxHWu9lNFaltfLIPD5HzOgyVmzjLLnypS/op51WMzjeLbQR7y
l7idH3caCMeRrfsOVGtvFkKjJv24JDWk6dHypCuXu0mwa4Mn1RClQ/YVWpcyps3OHtpTPk2vCg3f
L9/WPykI2R+R1m8Xp8zmmZC1TT6K/ulArwtiC2irBouyosze4XLpd8WkgylInPBMstkyOU/gws2j
kMZaBzgh7mKDhNJB7jmVpkBs8lTmS9vqQFU7aXagaoNe0ta/9mMerjgkwCbh26XpDwu1g8gcXNLO
UC8DTiq1CvSSbrHUA/hIdvvQ6JR4F16St7t8jMUrIRsDZxZp9hE0RUI44P4LTNnZWOG3bkYkPxG+
O/LrvrWTFRFmo6UVB6ZwUPc02WApZfYTgghgNYnZdsgTyKvm5FNjaGyEW/4AtmUfPXugufn21f6b
ofu32SnxmzG5fyoYj+P3jyNy/pmf49H9givBFj41Bt47yBOMrJ9GDv+LzhgFomsQVGGxHjFYfo5H
1/hiODo/6DOSdQYs28Sf49HVv8w1HxPrOYeRv6To/ljgsmn9Mww8w2D/pBs654yPgzEmXVTWmjat
2HfjlcLZHaIoNKyNnLP1aPG6VOd7SNjrBsfsqQ7tLj7oE74v2g5JmO00LeYFDgPe9UVb22aIh3FA
LabB/ggWmFrih94GHo4V1B3oY0X4P6I2UGwUE523VBk6LfdEhN1MRyTguisnlN6iMi8dpDM/jAOV
VFp2c9R2RWmoA422nTiuoZaxquIpmVoaXnqQdDd4eBE5UzWifyj1OxA7YY6bys8PlP+nZmVGGslU
Uw1iDMP+QBuhkdF+cOzkBS4OsCaHcZ0IFe4rZSl8+05Fsp3h0ouMwrreSti7Gyq+RrYt/PbWL+I8
23iCEChVRzuLBXpTaAa5SEgzg82EqepJIPwEQ9556QLGqXhSJKh9KxBK7crBopTY5vnu38OwHc9e
KbfOVc5/vTSevrfR9yZ7Kl7lh6Vx/qn3geh+EYLzO6MMDyyr2Lz4vY9D8ws7FMxSeKME6Qm+zeD9
x7I4xy3wN/wg1llGofjvYWjrX7ASA7alFMv4/YvmCsEv+vUEzqLI4urN5VyHAxtnmY9D0UDeoMaU
ErKsau12lLaAutzq0G7gO8qVm7YOehZLtmvJ6WCbgEvJEXY3amEPCDmFrsg9SQaBKinwH6dEFQ+1
UtmwtBHL0mMuotSh/+QHt5YJi8yvgNAAuhw3v3zr/2SJ/bi8s7gTScGXQVGHTQSGjXkF/uUUr1tw
gcA3eSxqk7mpzJ7Thk4nbWECsl+hMaivS3r8u0HzU9LjyNX7/fXNj0v8zxugbugA8TMxu33aX5AG
T614GD1OQFly3iR6eiSRhrTjtm6TRRCY1E5l2Ad7IJDazoUnxPDWbjInlGdFNa5h+mK79imNWpG8
mPq0vhC+IpK4IU+28mRzRrKDYa1LWSC4LCrtztdNbRnjy3lMOjlZR6sx0DYC25s2Nme7/ftXnZOC
+PuP+sn59vZRHdYWzIG2ZVqUkT9+10Xo6lCva0ydcVpdpzLxT1LplO+mqfKdTQTZ4TR4dHsRZXte
v+xgS+dEgUEhzzzCvOniZk9uE6Af05XpSzQZ4QANkVnexulL5m/xJxsw6tt/eM2hAvqsebYHm+QP
FYnBJPHXAIm1aFEfnWizf0cbMq1RmVprX6T9gSDjYN/66kYoIsPdHAw7bBX7ecz7/KI3CRdZlUWJ
HBjF5DZogEadMOd2Bys1hjtKKt5LKKuxXYO8jkcqp3l9Z00FxxSIBHuk693GdAr90sP9lgSFteUx
1hstb51VUUHdVnFaP6eqbY6GbzYPqTDHH6Xpa9e1kWd7N/a7TRBU4lRp88GI4uraxXO+JPpTHoji
di8QE3trTqvFjWv3/ivw9zvsD9N92dXFQ8mR815zMwfRqwk/IASpFIfSn5W64yWCjQxUT1wiiU5z
BbEscU7VWMljSYLwRYM4BA1Dbz6YxPCeg+hUqLzTa7efJBXVeEhXhC+QP9lkww2KwtmFoQWzVRy8
18QvW5CwPBxdVzuHIt2ehXKKT0QEXvSZv1GNPS192DF+pz+KCvfFnNXWrvB3g44swM2vrczXr4wY
XA0RLz2WFgWOKFdecgyjsFo5PbFHgU9OyeCUsCtmce/CS6sHD+Tipnf69rJ2Ic6nereHpW6gDcrL
9Z8Mic/TD7VLk60RXSrLM6gnfpp+KieMVYm0aSm9fmgQJkIIwKLU11tRVc2PTtHbYA+srQhqGy8G
PSWRxHEfWk1oOTaVnsamIuzEWBkUe2DphkD9iNfd9fPoF24uAdq4xvmf3PVnixt3zXbOsg2HQFC6
m5+2YewI8P+WqCXzStNXCAM8+h7AvQSiy53iDXLzuP9u0ErfZlgS1no4YuKGAvP4+xv5VMVjC0if
3OaoR43SYfv5ae5UplYSmyiiZa/6mvAtnm/i1vEq6kZjI5qaOgPd3z97Zn+8KovF7CZGr0qsm/hU
ENUNJxRaN3AiRObYr7H81F8ttwlfkEyZiEvzsBjg/07FXYokbRvodo6aWlG9eOxrrDAtnJlHaJDy
XKMcs6BO7x2cGnMeHaXpTyYwSv2fJjDEzuwIcPGy1fPp9bOL+HWBawZE+pBuHXjpfbG0O/eCmwe+
UeGVT6kkb30AdEaDHwh5A3UXAkQPfSTCEg0FhgUpY2OpFeKpsvDNQVKDOiFG0mAb8rhxIwM8gmnz
XJjaLga9se/7tllmdvFgIhVbWjT3l1SOghsq6fmZQ3rD1s2sO7qFoJImUou3lg6sF9u1dwOSwl+V
Q0gdzQAxtYzodJ0ojRnEx/iUbAz8a1ufHo6KyAfSrJxez+iNC3hf3YMUZr8GoOZf2ga6roaIHdoP
geNtJn2KvsW+O+5LTvnbhNopdsQw2KQhYQRLXBH2hh6PcyPHUt9pdRRs8UdShIudZu1j81vIOrIe
aUTamN8yfvmUGM5XlGmEKdXkJyyIExrOkUVYpC05OMcH0Vzadi2vWq3oX60wRs2bT+lJJ2AWn6DV
T5zXO84USQXNOiw1tXJVbR4jW1yVEiR6JczqqxPU5TIMQvtkyw42eWKKfRgUwRqpr3mmkixYq5I4
elUKVGZpHu2l00x78L39Njf98CKvetByjh5CMQHOrGeLyrXLHbAK61nWjrFuQ2eC4dThKLATsy83
nVnF2zmFe4Hv1FyOliZ3SnqAXOM0DlZF0VRPmCoqROGwKvUpOcsB056IvnBWXhyA6Gy9MyC7iMED
IJk6XlOzju6dMNEWyC8pHfbx0RvZKda5mBsnhTxlml2e42Zvt6k9+c85q822cGq8Kn1WtoTJhVW5
MvuO52yX3rH1mrtpzIKjLFvvwusnHy1gkR0JQwVih/xoK139kirgtwjN+vXYTOj/EjkjUfterKI6
c9Y4Holyh02UGBNE6iT4GqZmeUVIkndBA7heDOyF7oJ6NO7ZRouzMkyAFYXpmWnipTLGiPq2l463
YCW1JQXn6hrRZUqyNRyNKnEeCm3mk2jWcNk41XgJGTfeawVA9ClnO5uVHiAtTEYVnGl3BVw25N66
HOkF5iLeMF9SiC8GwkRU+41nONxkNuwWkL57miPisu9j+9zOZblnmXO/1qmNvU445cZx8mCVhzSJ
8bJ+H7VRg/XeKUwjyuzhFReZ2BPuK/HpKJiwCRxVbIvfS6sVBfp5N95Ao1HcjHEbFGO8JDm3PnY6
u9NNI0rtqmXAXM0sz+eiDI8UymHZkhX2wl5MR19P52QDwBosvpUD0cJxgFe06e6LWtwkqNP2ORrM
Gics0kaB7n09kVJro1iI2lXe2eMu4wGcCi2yngwm/Qc0zvkOWJ24AzhdXVRSlF/ZqkbryUzGc4lI
mJ0x0Khki18Xlu0AfG5dyDgaNnbtzgKlxCDbIvWj4KvWIrxOkyT+3riNSTxplBfHWIIWi0sMxvjo
xJZ3rH7WVP2CEdJbeo3wAJuOI5YZ39kaaTge3BBWaZzF04VEJXlwbaUvPHd6MGPnB5DuepM4cjuj
MeZM0hzpYHIpMmywua98iEmI3Doc80997NBez8RSr1SzYzeTuveuj5AWyUrhs0GbKOy7RCKYK+Xb
2cq2MqPexFraXoAXDV/GtOzW1GeQXFI6hw1V9NO2C2dEjg0j3a9aglBI74jnrcApiqjb8EUNIJ7q
vriJcJgzLWDu2GbsHdhf6+EumDp6lg6tmd5oY2BIo3oeu9A71FVZHBEopiCCM/wMba+y15i+HDaL
KX/wCvgQQ+NYz10wdjdIBpj4oXcGki65Dz3zmDh1s2NAGycaSP56cFE+Q0F1NWclvapw9r0qrGWY
uvQkwgKXAH0rNZtjhiyFd+tY5eNYI3KGDzc0e4N5DB27JTRGwDz2K5BrC5HFCvqbnl/EWSqSdWUb
gb8mvUiM61gVQt0R6cHpTkdLSGhuN2suTN1A5EtM9EWfyBhD1nwlVJnOEX1qaGHIYhiMswg1r0fd
Bi5jYNtiGRnEVRNjW3zt0FkgiHf0U18GZk5ACjYiyMk6TkccmFilan+NDNdb6ZPNApwQK4wBpVOX
QzFKb0kvLd4majJOSGC81dTglUxsJl/UDHm+HJShLgu3FEzEQMtt5CdhA/MO5aK5Gfq4HlY6Sg3A
c3GX8b62ZKGwQYR+ERfxVuWeB2dK+PdcPKuv9TRKkudAEXF2aTk1Ei+LzQj4cUJQMwD1AS2o0PCq
jqCFvH3tKx3waS6NU0VC8O7tVknptM6qWZ8yQu6+rfS8IW03M045Rr+dASz8RC2dxAScjyaHt8Zb
jaSnnQWsMudGXkhngUlbXcZq8Ne5lY7XeDSxqHuiLEEqTXSpRDiyBSLvQ12ComSD0bpOf6203DhF
UwlZnu2k9ZTU2PAWhhqhAlp0xoxNwoFSLoZ0iLcymH+RXmTNDnyij7VEhiD3zOyRJin3AWNrWrh6
Uz36uKqRoJZedS0q8MpLA8cBRtQ+4YUtI+sMnjMfRBYTT0NWiQuaTnMddClVRV8/SdA2CY+HlDWc
iLpMG8L1CCdhR5aWfVGyTyyWmeHTAcTCWx4ypcM/ctHj3WNt5qtTKRERVSPkq1W6/j0Ee6gqOtxU
qIGjsp+ywNAfDJ+sjwWSVkVMfGmRfkJJ5MfkackRrY1HgS9ED1VhbZhxw57I91Ay64Z4DNu/LHwE
WgWNktXgWgPpJDiAQBcC+ZL9OG4ivbjSm8l6ymjYQFFvkLAXxlpOsrjyASnsQ20aTriC0BTIfgKd
odzgloTNRq2R/L6UUWuYCwC34d7MsnHnN1l64UKbuOoyYR0nf246Z8WM3DAbGKlGvCYEej6pSd9f
WewkNp4buM8G0UrMPqTM7oj2qA5GOwrAmHH2Kl12HTUQwUj3ExA56Ffsqst3FIiLH8VYwqEKWjK/
oqibjXQOlGOnbWAbFHXVPU5tNm9VKiNaDKXBCoJODsxCXtMRnMxi3Da1uaOqYvHiuRX+OuhjGYav
KBhZQc34gC9oWLottsgks3z6tZXR8G0bAdbAyjGCna4K9wAoWH1HjSFXViYMkNC6AjDfG9fJrJJe
Sk7+u9KawqOVMrKXgATvYdw8sMe8caPwqsEwuNTqijbsCP4669prVAP9wjbHDcWf5jksTaRELrjv
iDf+ogJYsBjtXLvSBlRwCpMa4Q7aFVZof+lHnCVpBo9r4D2EdPcs9K2w1UWIp/5Qlkl5IfNJ7agi
eN/MqBDAR2fi85CaF0noFWtMmsbasGF3D6RAHWWWBqeZD3BVRHVy12vmQ1Xq1s6UXnkyi46okqC8
b+wqdpZaVAFeBvu9IgM03pG4eR9Cz37slEbvyQqbV9qtxKhOnuQ9aEl9mxywcoJ+8VZo1QZJmcWa
2bZXLTmKiFjLORoZiSVhNsLi6ZuvcWHf+WI8Ti29pDJr1n+Py7AccEDZC/zVJw4vIQgOK1uzE70r
2HbGo36hE2uMYIATm2k0z9Jpr73OfiG086HomdNrvbpugu4m1ZLbKKI7kMZPmHbv3s6qf6nhdFvm
/OdzDuMHetD/GWPo/6fUYYNT+b+ug9+8taOauPiYOjz/0HsZ3BBf0Oggr0UvA7KA2e8fZXD+xkLj
zJrCqZZcYp/a3c8yOKnDqJYQ5VJsFGSlzLivn90o/grlCZ0qwdYd9wWK8P/1nx8IVfLT//+VWPVH
TSysbaim6Hzo1tIv+1QKaTFwCofeDb0jpN6Fo+ItCG+K3IWEDTxKqjARCB/mgwuth+5Zx2coWqqN
LtLbLCGIuBhu7BjwhU198Lwp7XszZ5Iyc/JqNA/7DOno4arpTQJ+Mk4xmRVkK1mz1Y7SxFu6WvA9
Ezh6RQ/onDmJQoPu/nArtGjon3dQex8IOKxWvfLUwumMG1gDO80FmVJrbI57OjqoNB8r0CZF/a0r
QzJ8gL2uNCu4zXvxjhT79yC4Havv//W3l7Ir2ma8/h5S8/zY1uG9+NeD4FQ2w9P4hx94HwAmndW5
28mJG+8zageGxnsfyPqC9tATtGAErVFkAvRofmnHutgPKFw77vtb/o8BYNPgpbdLd4hmoINIwvsr
A+BjMYyyuG774P7I58FoIYx5dP5aXgocQ5ZDW0L2Vqn+4mhGdemUNpBGjBcUYtu8zc9rBa//l+/n
n7Rt5sre/+g/58siyaCNAErPw1pNW/nDZScT1JVoCKi3yCm4Y7+PGwlz1tnvr/ImA/x8GYa3i/qE
zoVlzeXbX7pDftFpdRGF9oqI7u7BkJZ2YxOccUGa8f/m7Lx25FayLPpDQ4DevDLJzCyrKqkkVemF
kKU3EfT8+lmseak0yMSd242LBtQQmWQwzDl7rw04n4Kj/mJ0o0PIgdq5VAXKzvxSdPSo/YGMSPiB
CQGhu1LQggqMFtomMCHMCaHs9fi3+v6EYF3NwBymqdM3+O0LYOvVmkBaqaX2kM7ksQXxLOsl5MBP
mIozDslLTrmOslPRJaCm9EGDXKzmNfnI06oAcai0Qtg2Yi1ay+X9H4TpZYqiryaBZlUV/sySJXvx
+kQ30W6AELsbW6ahRCbAQ0QCuaFz07rzO43Ohe/Ydev5GNMIgspsqxxuI+ojX4wiwy2iRbRdeMuq
BwB4Nopyt7h5QuCmqak2u5Fcu5Wtk5sbQbB6EZZDjsZKS4m4RPWcEuXdjPJRwcXQhllh1cWmjLvY
3PxPVTQWxRJpc8YR5lOVpxQASzHWd/kywU/PuoQnlaoYBgIVAfoUXH7z67A9evHr2sHngRSG2HrW
j48vflBhm4KxNQJh1ETARorm25YUgTDfqbCpc2WkvcPoji64OpVoAq7DDfXr4QUTt4b2lZNSQKmj
Ivomqwvnnm7pkIQW1JRPLRUKQc6hqXz2hk5BIctBJtl1xGBg2jdWbb9IMbkEVT5nr5bVJ7+MJQbd
oNr9OO4dcGv/8tnt0q0CpWkr4dFB3W4G/fPQunJ9VZwjKhhhBtCcEZMU5lbQ01oEjkmJshouSaEI
bxtlTXJT0FeCLuEslF0MD/k6G6ta+dYOLfZyUlmB3AnRydu8hAsGCXvuUTCRYfVjqersWo/uzKuC
ckv3xObftnos5fVmjaQLWndBOQ5LmBDluUuLSdnqQM32aeNpVxB/7/X941eFHFpfhWk0bvSjSUGj
VGFRBiacChnJr7Km3pZYbNEVFJSPGMbpQhZxliNPTOMXigIxnlf6yBRRveZbbJAh5OQWVUxLYk7E
1itJQuTcXOwKrRCvRrQQHeuVtbod4RaF9K+rK4NbP509ScmmmalZiARAohmHgy3GcxNXS2QEJRiG
LGjjNr0rq4JDWD8NXu633Rw9FWk52KGVqgsRwMtClzClyNxycm/LKaiSqWyCLNLgV4NZJAejrnvK
JnFDFg6xXG0PF4+y5p0dm4QXDsQx4EemEfipTCcAH51LFjYiVBw3V/oz69R/+HpWa6rFqmfRW1Ot
o/aM3Zr4pGRhBQ0//aGL1CrMrb7aA7RQrzxI7bB5vy5DuNosHA+rC4HuyvqgP6wPObchKeQrFAZU
haSEnJRof8kd4n4swPB8mcDC/pAi3fwQxDff4RUcPfIbiU27siCersPuKsJQkWOwJL6LRT7eST0s
roCIE8N5XOngVCDoixAcVgpqAhDWST6G9lFduer7Anj4sD2XZ8B9s8m2UGgePoCugtRAzn0Sor4G
RNmV5tqnBjPxaESKbIBajXlO2ITrbmond1uK9Qlk/Y6a9X0hJNCKXu+VPEDgvsCGR4E/+9KrBwfi
Umx9IgwrIwsAq6Pm96igonvagbrctHrESbLMYUUMgDQQNqg6bog0Rg+JG67kar02fELIRFpd0bJq
3cragOWUMA358CmyJXTU2Sa92En71W6gKKqPPcb8hogNboKpKFTHi8VRARvMfbrXyohy90jQ6E0c
azDQyiwrabFYncXhfV52rVeZNP96bzJhuEM8uTKsT6Y5fBFrx3XV2+BYMI8WiC5Z4ogQHkAx5eD9
TTuR7QX8wrspS6KtmpvXWtPnrwfUDyEtlBNr1f98GNqQt9h22iVgsbaJtxgiON7YxMdtyHswQagU
lrgymE4+XNq5SIlsDcmh47yLCz9ecZ4IpqImVFDanko+10Qjti+Z7xQzH18uL+/aYVeUD3e91qoa
RgZFa/R4/1gi0Ktz9iEhgZLj/dSlcOfMbMaF0ffd9wY/cx8QTEJHq4qaLxC63Ja+7QgILh16/d+V
uzmZj7kbjdmD3Toqf5qZh8+6S2wkGsiKQ75VrbspKHE8jvR7qOcP+X0Tg8yrs3z5M5HpsEkt2X7V
LdsNl46ECMIf4vtapmJXRaK48kpWFPDhZMqdoTHj3hzItmBtD+9M0awIlICVh3AFonzX5rX27GoQ
JCmsgMonnnsGxiAIkK82o0gjBPRaUf5YFAm7Hc7dYm/II9RkqFs0ajaC3tWTmqSNu6cVuZIiC6Xo
7orZUeTu8kM9M5p4vfiWkCpA9Xifuj+M32gSSwZr3gtyhQSmxknFHd+w+lmFxPKflwG0qPbK/EUI
hxzCO5oF7a5Fuz3FSlDobftVUWW1Jw6r/DnT+n10zS7+kdgLgSplv2yHVnd/UQ4xr4gyznyv6/mQ
QcTrYg95tCtZHDSgsW2DBGbFpZOnmvVLb5fZDp2oN5If4i7JFXHBO477YPZfJ15APjxeCjR8t4ej
A8edyBVq4eA0EzqvXVuqWVCopiAfCn/oV8Cc3ac4KgAJFKCByVRohNj0UBG9TV2R3OGP3uCQYdwL
nCJjMYvt3OusUo2ROl+zpV84ODQqdUeMds328gA5csu/zwGrkZptt2Xb+OWNw7uvQeWsMw4RZF0E
XiZdaur8diQp7o6RTSzFIhtn9FlfzAHbbRrVPvpk8tMhCdu/KWgq5dZRR0P6jQc958rtOevDO3q4
bM6YnvhLAResCu2P06HZxDiqmoHoFiVfiBiTclaCHOrKJyIKU93H7+I+WWZlUdyBGHI39q4J4nQx
QPVOmZvBvR4hFflz4gHegjeZ+RbMMxlQKM2KQNESoitw6zRkaLYpcQt5Jf8qk9axQCoG2v9OXyya
mJwchlD1yNz2SRGq+q9GLKcp6PskeYEr2sA/4grD24iUKXlIF5tDQmpl+WMEhvKlbzv9t1m6xT9k
hThuBPv4nq0IbmS/JxpC3xaqVyx+2yiEnxSx5X6aNW/5EhEY8xdibto+WDQYzGBwlI7xMmQIMFAd
CIQz0qiYb4xUPpl5F6EhdYbPbSYSe0M20LCHss3xlayi8i1tFPsPYLb2r0bjWQ1VNWkd31n64icu
doTac1uxtDmxQdpQBD2Bwdy5s+2jSjOUnRMl02uc5uZn2+wJlro8EM98uauEFrrPWuKx7KMXHceG
ZVItUVY4UfuQRqgzLZJA/DxpCdy0R/3/MV2xurJL9qiOMjMeDXySj7MqnQGHEogqv9Deh3QLx2sL
TE3fLtLEtBzPjrHlCNr+tlDhbBMNDNLlX73OR0fD2171UwgC3uu061P5MD+zmzEzxSb+nDKCCS8I
w5msButGB3sSaCS/TRjbPmuthTKvTZIrz+Bku0z5YV1o2QiwuBna0TN36el5uQ61W45lusFdT6JR
pS2/OxRQNKbmG0NJxyszNF/Gmd9MKRuFDf/hfxzNl5ZUFI9ZQ0HB6wFy1U3ksPWmrwStO7kUHJk4
WvWubyNlGPaQh2zyh1RTvgxZidrJnWBP7+ZKVe5yN0uQPNRs0fBCuJMZgoc3XxT6YBn5xZP6q86L
jEhpZW7bvbWsHavFlMwB8HIAW8ky90idUhJ7z8NN9U1keennXGRxgtvUq5QNUQzg0r1CLTnIlZj7
AwG9y/JForUvGka7HP7n5H4aY6X9WgvXRBjblc9dIbOnFrWQisc9o1PVoc3Qdo2sIyjLQ5PsHGVZ
/ljMnsXGskbQZ72S/OoLA4Culk8JqWxaxk4aHNtUA6TL9FU7txQPYABY11AiCQAbRFXrZO3CVfId
b1m822FMxh+QvxSaPKWp/ojA7qtBqudAm0VSj79UEcEHnGbpfoaOPvX+1GYIuDpcE5+XVoP2Ohk1
Yu887TxfF20KbhZMOkfUBgFpb9jpgzONJOjYWW4Inwo7Pd62F9mGPAvsGvGERdwfi6qnWDajuvGR
zGDuEJ0NAlAMEeowuzeKe7eWst/kKCBeU1gRf6BCAKJEZmk/5nPVvFrDOI4caOrurzpM5Rr/hIGS
Br31T8vdhLha0yyfECHZX5u+9p6k2YsvLbzMbxAvy8Y3uwiAPKxjeIWs/Kbrj7oCXwKtZvwdM2SO
1gdGKwIOlPYAfSh1Ua5Ma/kdvBpMkbTTbAuC7KKQYp9W7ktGVyNH9NYoD6a1Mhi1hV1XALVd3TUl
KSa3tj2r6j6ry+wTyPoRV21SaTemW9c1Xta1VhmPY9z/vDyDnM6b2AXhDeAeZGeKUeJwBnFTKlua
R7bZPCAKYmW0od3W86OVmJS2vHEML1/v9OtdbRiIwTmHURQ0jq5XJjWwf6VkQS6BIsN+WZ7gJhnP
rUac9uVLnf40ADZsSijPsJOjLHj408qhyK06JWdB5tL9Br8tf3RHRdvEEmUw9TnvyhJ0+tNoL1B+
xANBP4GN/uH1tMHo6S8Tlo6SgFhdeLq3VRxD26xsZXv5p53WTN5bGewZddoWkKeOJkGQ/wStW5kX
dGR88hkWnvVQTa5yM2azFjppZ35dzLgFETqm4x272vZ5zHsRX/nJZ1YAfB88XJUmCWfOo0XQqE1r
MbPBQzMxoVpupTYCwczJlUI70Q1RqJFIjulKzKQHXn4E5y5NFpFBBREwFLdw+LRdCd3P8GQUJHNe
3sI16bcttb+bCXnW7VLOUCyUKb9yHjpzknPRmEM8AK7gnpyHFNmOVj0VDKlJN8ZdQg+BhQ/fDREd
wmIxIGTL/lQO+EQ1r0uvrH1nBjTjmd/KDXAT7yvjh9We8GoNeX0N8hph9e9UEnSPMrsnlDNDUNM3
bfN2+Rlz/uApHm0w6ExhWOTs5ULhOhrTaNHLNF9ERGKInadbMOrqzzjvW/RVcpHzfvDmyQ1sMKNV
4E2w/rYkflj280AkRxd4Zk3hLp9rh6jmvv65cOQCRmyreANcdZ3AKyVlDczBqJfE3upGuonjJXly
Ipn9qmD5w8ylRArjk2UqIOIvfk3Z7dfhiBIi9utxcuS29oT9qjr6qp13J1a6Uc0InsjYJD+U7NJh
esKn+F573Qi7krmJaPaky2Z/bLA1AdUs47vBoSITrgQ0pFdp1N1qwoDw0PZxwcw8ZhgIsPlNOCpG
6nQp5Z7fVTtHWTik+vgDQrxL/ywqgL/y8zt+UMJ653l6/dPBKgJSUO+xFCptAaISOwrL20TsPKhX
zEV1YMfuamOZ4dUlCaBkInEjgimMJe8x++rKC+rGBpdlBdVjAwY8opHQJ8pPVpAOllUCIMFvp0U3
fTnnS+c3qrQVmhhJ97ceB+uzNLTsHxtZ8A+jiOP4S5qpXRaMSdT8A30QORtYqP0cFLUxfrG7NFdC
pFKz2ECGxbJYJnk/+SU4JQO1dZkqmwwoa3zfjKr6XEZe069xUu1+pEZIqYJSIcdBmScFaSdO+9dL
adj7aj2p3ytaJpQvzbkjZoLdxW0kDB2AGlLt3B+WSKdnJ4xGfJ8KMf5m5slM3wF4AAcVTvON0bBn
4WCFIBnlmgG5Rp9q8w+zTs9YMlGn7NS6LotPxpwMALGaloCrqGv4W8o0kuY9/Z9Fu9FAxtsbULOR
DnC7BqGJCiwXodqhDeR3mq61qfWU3wx1a/gxlkVZoYhGHucnU++8TinmVr9IFVJ+4DCupk5Ui9ZG
UyvzGZEB0iDg19OvNIa4ClZCm36ryWT9BmBVgjw2Fe8fmzPLAUYPUmuXur2T7gv0keI2pcyjEDDr
1v+MZZkQMVN9uAcpkwwb5I/s9GUVoVevFnN+G/R2umssnN8PSboC59DbZd87tzJ/a0uECSYTCjNR
ak+0+TxRAybXiYjptgj+Cct2FBweKMasJQ6neVBCYUmSwXAiIDBGMR2TqU2jdUFjqSkrZT4a20BC
ubcCL6+qF+6kgHGSJkWxAbQ+GTeaCpTsTpKJo2+J2Yn/+4EDvD62ZShuVMxB6RzO+XOGOI4gUjtI
ZUV5RHRQ3DYNfVZYLKCQb9q4TnZ5DYbv8jx4bhZc1S7UVKnjoaE5vG5cIFJ257U0xQ6Kbl3iIFUZ
zGlXdzWdPYtmgSPs6VktByuBSkah/vINnNlaAKHSiAWkxMkO4+gGnE7NOgWZdlClVnVrDbVGpO5i
YkdJfly+0umyyqHOMaA9somhGbj++Yc1pmu6NnYm0w2QXK4HD+iHoZaO8R/FWuTOalAAk+F7ldFw
ssywC8Vbp9EAwlztHP2+WrS1qfaOE4CLxZWtypnSwVQ/Ly4o4cs/8HQJ51LUgiwT7gXV66Mty0xM
gSoGClb6otYPEPOmQF+DmbrOQHdZ8kTZeNv9a5sVV1bT05eoGeyRTHuFTzmQmQ4fLRLgWMukyqO1
R1S+Nb6SJTHdbwsP9MrJfFV6Ha3bSPqohKDOYpNIde7wWhbQbrU3Oy9QuiIe3po5hTU9dPFMj5qw
a0fCotmllWODiOCcHLCtiMaQ+yYTBoaQIjfAcYGvzQnRNjd5Uskr544zD4Oap265NFABfB4DsZwa
xiNYsigY82x80LV82VeF0gWmB//+8hs/M6RNTMmuicqG/eLxkE4yC4TcQrg8+NfR1xUE22j/a18I
1PxVpw8hf9AZV/anp3OGhn11tZcDOAOucjSk4eMUy6yYXkDObhzvStIq9yvbWOM8rZjQ5FylvqHd
qzHL6p36DNkxba788nMPmeMPPSZGg3eyYaRZAA2xUaNAzUT5r6KY8qbOM7qHFRb8/J+fMo3wFVjn
cb7jQz4ccZKyn2nntRsQX0wEQTJ5pNQnTNbZVjOngl+dqN+sLhJXNsVn3i7lZeYqYL/MHcek0ia2
TDHNuhtIL6vDzlazf/Cv4ooqEJEXUC+7XdoRxX7l9Z55tMhaOMOu7XGgO+te/cM8OdmRYgv6pyya
KC93zsywZa9V1SGg4O6KWuLMnMUvpNjGltXA5H50sUp1lLbhQwkzCushvEwX7YnpuOEQz8WfeSYu
3LBQp/u2J5U0vPxiz/1SjNuaytTMQ14JCh9/qZMPiYYAIyEt242/VEPbE9g8qg9KgWD/8qXOvEuO
6axzBNxy2jhuz+aum6N/Qq2jLXOt3Rtmo4RRQVRMWFJIrsKSbD9E8230n78TnZ9nUT1GgQARZX0E
H16mwIBBiCttWq010H2qov6uum52g/nW2l/+iacT8+Gljp6mMQIkAAFLRxh3k74pykyhvIP46spn
sf49hwc3WGS6uZY9qIqzbTj8SZQpe13N5jzMqqS6B8zUfqroeN0r1YK4DZHZ9vLvOuISrDVgACyI
+6BBggbTjxUjxMtlmS7zIvQGgVK8zkoPQxDRdWYTOovZPEapHL8IL/GmrQst+xm2RfOd5prcRTR+
sIoqmpJtyf8w4OwbWWX55UiSfDMX2Q1WJNq3l+9YPx1tyC1YHznKWwgTrfVVfXjrHHmQvLv4OJIB
aTXy0rj4mowY6T4J6mw0ZyNyXLBDml4Xjuws//VOSdCFIskexmRWVPkOTLDzqiLg6YKuJodro4va
+SHBuyo7I8exO5RG8kPVW/E8oRUitCmvypHMzHL4Wi5AFYOyNMnu0E2r1KkfgsP0Gx0Qwn+erSgR
IfbkHUE1QSB3+FM1AIKchRKitiY9xbFcuo+Tm/+MIlN/ufxUz+w8EPKw6NATZIEnQuzwUlk/O6Wj
5HFoUDAm9qQFCm8M7lPnZsYjtezlqVbF+LnnyPRo1shYciuNWs53DfnpuVbBM6lKNK9k0SvB5Xs7
88KhrUBWZYuJRPAYnbE0uAQb+ML4IWS1k0m5bL0Ga6scsuWT1rHzTC2Soy5f9F10ePQlIqJfJRIe
2z/EkIcPxE2HmWAxTwk0IhxhlmOue0jVYhFBU414H4kIEiaxDrlmbIt81p0XK47bP7raC++B8Kap
2EgP6j8aADwZ5EsI5xVSeFruyt6Ovd3l2z3dtnC4YupYi5gqghX96G4dLY77mhoHrqEsNLs1jEGK
qSBHbohS95Yc3MHXCPxqQ7PyskfOht7fy7dwZorkFqgrosXmv+8j7MN3yRLv5q4Wo9lcknIrK2X4
i5N1+X75KmcmSNKxUaVCetdReR9NkALzoNktEci5eCH1pBg1JSSjJA0cp+8UNg6c9i9f8fTTWCVu
rkk9DQ6eAzTn8NmW8NxqIYmSUfu5jjk5N8WLtTjiAYV0tAXDoD2RYuftCGqC1UPBTfpubGE5b3NH
fhmTWL3vFvJiQMs5V+7t5LVj8KCciUSSZiaQvKOvVmS9OghpWyFEIkpHPXv/16XCvBSqrSG0XT0J
OAZsNOJ/E57sKNBLMoyv3MTJ98lNIBXWXZVtlcdh9/D5zDGZvmU9QFKZqhEZXLncIKdGrNMpkV8O
c34bZ0MWXn4rxpmfDhyCxQsZA2XVY3VOp8dA+tIsCvvWbKmjmeYituxbyeIFh5CTJ0L+o7GNyWf+
rOdR8he1ZfvbJt3y19hGDdU2wxX/5mkRTO+G4kV+6roUvFaD/U+9VhsVbdsCu2wiA/SfMyKRZ74v
pLuNs2h4HgdTPrOJTZGKZzPpp1WJsnkD6cHduSnIb7+YjOmXZZPsFLZdrD0Vg1o4G9IM4+VmMDNH
35jxbBErY1sEFnOfyRM75cG6LRyCFa/sX868I6hYaIL4Ctct6fE7MpVBNAb5X6mTNUFFfMunDmLK
FtDHHee3ZMuJ2rs2ME5mBDYy1J45PiOlW1eXo4HRTuQa100bknXR7muqxlgHJwddyeWxcNpWWXdM
uk2ctrq6ot7Hyoeppx9trNDawq8jguihZ1HdKABvdmYmzVC4lQgyr8WjmUgMBVY/bajrad8u38S5
J8wGmPo+XwCT4NGPRSJmCMDmMpQaWeIVqL2Q+WDcTHNrYD41xR5JcXKNdX5yxODLI5AE/SvPF3f9
0VWB//aINqc2nKrWuKkWzCilStCxnUTYp7Av7GbZ/pRVq97+15+76soQbNCFBEBzvDwmiiDxJNfa
EPm396bTTdrkMAQMf/aycgmiVs82AAsU88q6fDL/84PXAcWEzD/ecVVALrAaLCBrYQnG6XHyPG83
GLl6M5DrdEceS//r8u88VUuuF2T/weO1qf8cqyWkqURduaRtmHq5OgcyK1d2fRaJVTTh/nNiXBhr
douzwRAs2k3hdPOjGCe686ku1f7KWD+15az3Y1MBU6nzkayyjsMPY71WnGRiTWlDZZ7rKg1kJAmw
R4ncx4GRkcNE7pNEQYP/18IUn8B82VgVuXvQUEUkNrB92jtVQk+5hf5GkiwelXb08UhHNltqu1B8
Zk6t2UGmoputK0vydwHvb98i9s4+jewUfygmUn+22LpC7YnIUl/GVHMDYk7YDuc18cz3pIFmb0qP
EsMfU2cYAjdCHpjr4wyMw1S5KRLc7E9JX0QvDBvj1TCmvIOPBzNFVfIJ3na7DBrtAa22NlOsipu2
RmK4a2KRvOK4sB6XsZxhVtO+2nuLuiK6xBr9hCXDiAJLEHD/JyJkVIYjUt6dTm+iItBt0ej6Zbnw
0hfpwYFwihROT5WOCYmLKeSeG3bH8VZL26m8MTgefK1Gjfo/JqDF2OMqQBw0GN1qzB56Z09DV3VR
kJTzv5kUZxHC6UY+d3kQrnvNg70o79zmCMAETm0Qzc7hO29iuklj2tShVOZhj2gJjKaZLXuLav2V
dZXawOnFqPBRqOf4SUNMPd5h4bSHw62XwL9Ut3sdyKJ8K9xK02gurFo5ZVScXxxRI7xBUzq9sTsy
9C9VqxTzlq2R+juz2mlA71jU6qZeBvlPIx9QCVxVWea7Poq7rzkFVeeGTELbvi3I+9LvYR6ViMll
BvAG5fnwgke61ojsnm0zyGAPslB2efUlK0j+2DRkuZNLOnEsDQYUeV+91h5Xwx1EwyfZIHkPJ8sG
dRIh+JGBUA1sOr2De2foSV/eDCoGrA34M1ClNPcQQJljbwGWkYkUew68sP6rXPwp0gpuW044tOoX
yB2ftXlWoYUXehxvRlDdTWB5JIXUzARq6BDqck+fM0bdB2lG3JIHSmYVYIwKqzrjztrEVln/yJUO
lRl5JTU+ImBI9sYabWfv1aAOt/lEJ5o5x4rZ1iYa3EdUhuZG0m8dgxm0gB3YJefCbUSCmhkui3Ao
DldjtU9L2FwbjD8aDH1CG1/NeDCsYOpUysKUk9Ube8AEuwGvkDXYz2kG+TmRen/YzjR6CIgtfhiK
zv0+dlSq+Du11Hw0Td7uxkSFsxLLrTl6nmPRaCiUckJr0Th0b+jvzYEejpH+bYk6cr9MedRNu2TO
Whspz0heA4HBJFMv9MGsWwhLkUd4O3e0lQk5r8Rdg695YWi3+Sc5dONzETtaEc4R9oagy7yFJuHU
wLkleXIIZlBY44Onxfm3yYhTc4dUobECm2izwBklPBX2gC1Z1JE5yA3ZOjZOvcKmbu5ZCtCJWZ1b
otwiUlA2UTNHbB35x9pJj1bUzmtykhfZqfd5UJKW84+eY+ZusWHClSD32/qZ5pM3UfkmyARppLE8
xpGzfG6Fqr5KRBwtbJE4S9EdeemrpdRZHFhT277k2oS5SMt7bqqN6DVt8LzNj8hb4l827okV5heR
Ywn/Lv4TO3D2aVUhv/IBAaSeb9paVz+3cSGLZ6O3F923sgEtdSdzI8iKcX4F2GG9XJ52zswEq8EF
ewuyGPbY+uG0YwjJSqC3fUiFcfw8elFyM0fVHxfD3TM1hGsaozN7mbWUtzYJafWw2B5eLrYI0SkS
ow+rSIdxQpdjRccpIqf+kPchohqxxe9Z3FQo1v7PnH3gbf/oZT/dvVkUazxUkaRT0NFa7+3Dqjrr
3aQybsoQeGNCoStZNqsuYA+AA+VRN+mvRQZg4z8/X87JVKG5dbYzK2z640UtwTlkEBPpiW6J7q5u
rDBHQbl1Kfd8S8Ro7S5f78yP5Hrsw7FasJx4R++z782pr0CKhVUVL7uG4EA/tfHaG1nb3TjRYFPc
K69pb85toCCFkdjCAGLLdizOJ14RuE9HhUjpQNqE7O3Gf7MpMKk5cJly5HFVfjs3CxUdFOZd8dV1
kkrs0X3Zr21uQoa8/BTOjGpOjFRKgOqDMFSPnnqrlnY126kMHcVLvgmALz7kECRZabuQYTZd+4rO
LN5rCQmfOM1LWmZHwzon+1zJHLMP9abOPguBIALxjXeP4ia98oJPq7l05tY2O80Gtt1Ytw9HVNok
zmj02RhyfDX2qBIIbuf/G0Rs48PBKruwEERWd9DB6EfERWBA1/rC9DduOJHmBpAie94KG+6+LyAz
BTZQVngNneUGl9/CmTObxUnURlUEiYLhuJ7vP3xxPUE/ltWTmZa0bfENHx10FxJwoVami+PDExrf
BBbyMFEM64tHE3Sf92RnXrmL0yoCkS5UEFYZND2w48GAhd+zKycdUCYVeb4jzi0uX8oYWUJYoPFs
A0Hs75dEa3s7GEgiU3Ft5+XX3li07zHL5mqSLpvHEcH276xJ1dslM0cHpX9BcYr4hOE7iujoixlp
y5XJ+czHjISdkwBSdgpAx4WwOo1TwnQW4Lne5Nz1KFnhk6XDHZm8TZih6b9dlry8sjtcj5NHG1FK
w5yGOGdbNJWOvh0lRh7pdjSznBX5A8hOfqub2Lhaclu/iZPrUOTnQA+Jn9P94eBAN5GBdlilXXUP
Ciib3OoNslT86Lajic7WmeW+FETtFYkpCFdlg34faVH1/3jGdIPRMTFnugRRHN6GV3LEteCChcJD
2mCOAMfkQp46FcrsvmqXPxor95W9/un0xOGO9jqlLaonVPcOr4lIw4PzyTXTKituij6Zf6XYlYm5
r6skLBK4kle+gfVvPHzYnGuZdrENU0VU3aNJIytsuy/VhWV+SmGamrMwdwnIsT7gkSZPGrzH1dir
I9GrO4uwKGjb2qOg0vxDyXvt75XbOX33GDQ4crMiri7m44mBKkIJfnIYQzdOEmxkTBHGCA1RIWps
b7dgAqpKHR6ynMR0OAnAXugbv12+iVOfO05TtiIquwHaa6Q6HL4FzxtkOyvWGPaa0WphsyDwJ9qy
8u5m8uVG7FEKN+Lic1Y4Okv5LJZ5Lv16dk1SUSx99vUOcLmvSinfInsSUJm0BtjpRN3ibVYijPH2
kMubHIDdCLKYQHHOuol+DeNx2sdgjqWtR4jK2hjAUXX4S6ADZ2k8iDHEcEQ6Qr20+9KlOcf+yuDZ
zdrEFCuzm5yqZVgrqWagXUSL7+OXota5Bj80XVrfOG1T3qaJ2oTqYDT7y8/7dBq20TqsHch1WjGP
2xdNN8HzAKUXWuzdafGQg9JVNdI2ZLOfcQpMT0PVqzcl+sdQh1F35Ts/e3lKgyqRppjh3jnCH9Yi
6mTZhCRsDu1k6CZCaw1Q/bPTO9F96dSKC++R1jYa18IaybKYUIMiP42UK5vQ92br0ZfILpROn8p2
gfyCow3aYrkFxT6ULaxCjfsAfS9L7lMN/OIn1KjYkGK6Y08Rxdw3Ij8T5dHSx6Fm51J6t17VVfne
TgwDJEM9wozNTRCxYaEtAFjELCYQmxqnWt9TKk9uJlqs+o0RIUDAfZgYAt93qvysjIySdqUKdqTA
KUvktlFNYVsbFUzXZOGZfjEkvIWpR+U7Syu5g0PfW36e4jIPsljEe31x2mhbAfbvNo4XZzeSkD6K
s4kaeX6dJ0t7O3R2+9PtpuYbkHTzc2wnef51jMz8RnA8EL49sy129cJsdjN4rHtnsCtvQ11bvSKc
O92doa/Bj6Ry9EAkcbxjGqA02gWszrC35/S+Mjm6FXXLINfrant5kL+fl45eLzthGiWrqIdFZV1d
Pwyz0YMKOKirYMvThZn4qsZRlOwhAFR+lJm6DBOqG+WjRo48B/AYzg6mx2lxfmutFOpNZfdt8sJQ
pGVx+dbOLDr0DDFmsW2kdH1cRkae2Iu2hRvfL6kC7jmqAlwJ4tc4tN8BxSzB5cud2ac6NNXgl7Hx
Yvd3LIkfRKSSnrfWmGIDTzIcxZQBG42qQ5JpPBT91inU2rgle7QpA4/1QAZDWRfadhrboQw9LCLD
phwGlLD1aGNNbxYDq1gu2+FpiKboaUDxbV657dOx4rBNZK2kFUi93TwqwxGQM9r4NXPaDBH9IsL5
hm0vx/GuaZPI/u8X41JMSjqqDJcNyOFgaVlb4llfwARpwrn1llmGrlPWdzFttSuXOrMXZ5FjE7xO
gJT9jpNLPcnJDSfWEtZWMtwvmtZ8V6hCb02SNhq/47L7kW3mlkUzxvGaJl8RS7pXxuDphpZiPWKp
teXOScld//zD1+FEnk5n3FtCi931b0Qkzsvk1WA8ZNI4oYI6d0D8bdXOlbXn/RM/+CwNKp1IbVDB
YefGMXF44QTa0RAJqBhywll228eq+ijbJc8frHJSm20iAaDuEsoxb1kyGG/VUGUvlpZj01GL0f1L
gzd5anK2clsLjrfDGo8e08/6Rkx+Ickl9wdYysjVIyZyBXs3xmTRxhEokJlE6XkprWjT1ybqdDuC
zmgqnftayznuA3DGYrlNS3X6LKcUdq9r9w36HO7sr03lfvDJiu4Hn+IkjO6WuJmvVz7Vk+3YejLC
6855GZOFfdxvwHQ1YZBzzXBIOLTKmOAP2FON1O7aLEmjEFpftVddbGDaaDa3WdqryZ2JIOf18o2c
DA/eEi+INjyGcPJvjz4+FJiJqcfpEq5lwRziTtncyO5/OTuvHreVNA3/IgLM4VaUqM7dzuGGcDsw
ZxbJ4q/fhz0LrEVpRXhwMDgDGMelKlb4whs6DWXXUWgOEthKFLiDgq7J9YGXnGa9PcCH6zCRWQnO
wen2kKUVkrmb6mHSx7i8m0K95VmDOQOoX1jZpzq20whlEBdfUyOe5Ma8zy4d5g3EDWQm/VuL9P50
+CyClh5nHYlnnvPgutYEKTFFVR/76dt/nikFMM46hwGe3xlF14wARpXtfIhcKpC7uKUXjqbzNB5i
jPYepElWIj1YLKiKR8frY7+B8VfLDOwWGT00magVrXscSaKS0EW1dkA5CWIp5JCK4ryXNw9VqJXu
fqJ9XO4VN7Ru8mQoMHQZS4q3COCk8Q0PjUUhuVDV6XYII6hzKpLCewr8KGLHkxkOO7TmzA8KPx9l
ZiTg0DPG0zAoHK1S971aoZbtVqNe+3Nf1c+zLq3vSRlD1M+0JvpTh0Pm4cXuRuA/2qLbOmQXPrJp
gjLB3Jj1pwB5+pGtUasNEVrawXPFWN+p+KP/mgwnbp9EHNHZQBKrioLQcubXAWFjpJ0gzo8+lhdT
fWgb6RyLrsX6FEoZZkjEp6HfljmVresf6cIZXKCzeEKSHOG9tcpNIcqXoTSWZkEXIxaA+sC8aOS4
7vRIcdYejxEUuniH0VqYbJzC8+CJY29bKOSwPo5pq6vYeJycklu611GtKZXZlzJxPw1DL/8IbdE0
zxJq4K5J8R6IkPNEMberfWuws28oD08+dN9k47Scv5r8IoCaFKxRSGTHri4GHOqr1FXZsQbNxPdV
OcjbmZcC+eYy9W5IHKs7jH7s/VzW2TtvmPX93BHlbXyTc3gSwFfYLeAhlyKjtUYZa7BkWQypHjJA
vspdrSK76AOhGuo9nfTwZ+2gQuKbFlD9oWwtrAJ7EKg7FeIh9hBh3L9wpaEIYTRwx/2W/vD/+k3+
v8X1s+jSILdDddMwIDc4Z4V9XdiJW1SOedAQ+HyqoOT4HFvtvWjm8lOe1/nr9W16YTwkFhfDN6I0
AszVaYKAL0B1Dvi9N2ZY+jiahfepomTfnGhA49gpqW5tfIXzRwLYLgWr5Tvgn7i+OsfKSuJoysxD
K7TQ7zovyXZqkSFvZ0jIGmkqaUam4Ry4cBrmfy0ZcWHyVQCCLPk9rq+nt0eTidpyE8s81AKqZA8J
/kdHDp0TWeQ4x02JPhsbm//8woIIv/ixw8uAg34WwM/eaJhYTB4mml53cJJEidx5q9y3dmJmG4nT
he9JidNalCEX2MMb2/WvyDCrdBrzU8FgrqAu3VUKooJ59CiT4heAkHoDtr8eDlsnXvqFfcF3REtq
tZyeE02aSJooSC0DxUl0IO9ghODipI2hdReDatvaPet79W1EpOvgJCxPPKq0J6EvjiLcnpaqHLiy
7QfY8T1KBE31TkXxBVq6XvmdK7Ygo1Ta+Wv/fnKXYW0a/DRmkHIEcH467KCXoTOhfH5APVN/Ior1
6gBbjOmrJgDB7bCjN37hUq2gXVXjpXJA4U+782gD9xj2hd5ChtHUF/Q+IPINdmeoNLWr7LbU0/gd
itQTaXxpWLUvOxm9b2Kj/GCDD0CWU83ErxENxDEIq2ihkJZx96NPVPGlmHqUc1Vrtp0dd6eIfCQ2
1BwIYwIhpKIK+TS7VfN7LnKn3EUidoIRjIl616WTuNPLxkGkYkji73ECoIDmaT3IndpVTu17cqRG
XyktoYPbRenOVep5ABCClTL/vxt+RAD626VhHg37JdrgrwL2/ptdIkK/mAmu8Q+n9S4rSGfYvPfV
7yxuQa2k3KLNrg3llB7wmmDibauE5h6ckvKC/0kWH0LppA/SGqLZx6Oiv/VUvvUhzUwP3SXFSH+S
IKCVUbLRwt3k2e2nkKivOoSNjlipZklN7GhvU7cbhZE9KmoCtQPebwyJN9ch4yZdAZqww4oChfxO
6eYn1H/S2RcI+ZMlmIbS7iJKlQ8tf/YuLCKUZD19UCJ/wlqdaK9IGkmC1Rjv5hFwQjBU9fDb7lyC
sSk1u68V/djf/VCRvZD0uuDZ+qj6qhetRAJ1lM09rEr0ucGqIGxvp1r8h6RCK3Gls2vdF2LyJJDy
EDE5WZh4D2E2hRpSCpDgiyNULbpJSzW9CXVnRBtTA8WGqn1cgyBt1UV6Ds8MgExV1Zc+r/wkd/Rn
4zs6I5HBaLQMd8i6KNZnSUccsMdAbwauLxaEOy/y6C2muuijW0PgYIbyloKXgVcO+AOhtSt/zWoI
L32Ez27uyiLJHwVQbSTExPwnDUPrF2Lkbu5DoaDkBqF+2nMzDvEDVdzse2plnFytGG3pC5Jje6ej
kfGzksiHHqQ+OA9N5aWvLBy8Y0tJuJevP3dnJV5E/KiaYg3swIfgEVqVCsTSwEhHrwgg608AZaTd
gWONB7KVZNAxJlAhNNMTtOz6D1JtU8xTJIufED4iZ292Y/GSNAmsX1lX7k2N2YeOx5M7IykylLqy
8WvP7zowa+TCSzJFvr9uQls4cidGWNcBDUDNrxowugmQ0B8ix344Nr8ySfXj9QV6Y3WdXnRc4+g9
oYhAzYkE5/Siq1zkCkSNgYxqCzRhjCqsbqasUatDnXYk6W28+JXopHrFwcS3DByaUkxyX+p9Z/md
1Jt2h0Zw/hGsSYn62Njb4bPd4Ks4hhPXo0tnFzygk7ufEjDCxd6etKYmz7DpILpA0V4SEOL9oyHx
KlXGqWr3HeIn83tRxUbyjEq+hOFjOqBF4wSKTaFMKLCpYYb8iRn9jkRkfbGA5iTQ8bxJ3mV6Xv+Y
aUchuxr1VOgdt6ewqw4x/Rs3jcqnRJn6V2xMIyWgsEChX021/iNAcBOHMZb4vZ0v9QpPw+7tNuxK
5wuP/TjcWQCc0KSg/fpNjAMVNCcdk0fPBNXIcSzKP20cqxSSkXFGATeS5b5ryoq6IUyfYwFwSAEf
NsdU8ZxcVH7eAO7xOcXD1xpLn3EfG5lob7XWFjF4+BxJh6jx8k/9jELGEUs0SI69FhZbOfz5psNn
kjiZvj91dR7Q0w1gSVOWI53apVOoBrOGVFDV0RK3ej3zW7SVsIMy23+MkXheWYalV7q0l4EanA5q
dtDSdLQAA9Wo6qPb0VnAXlNCBlCnb9d3+LKBTzc4GpVUcOkYErmggns6VBtFWR7FKjDupsUpqDat
4UGp7ebp+jDny2jSlkRlF7LdUqxbBdYuzaLZzvsoMEAxaAclysJnEA/YB9k52JlBNslzq9lbEJIL
cQoUfnIIkk7g/uu0E/0ahd5NEgf9EJUYas7aDSpTxhOFmO5JD2Nr60Y9A9ny6ZDWd/ARZ1QTe4vT
9XSMRpaRaeAnBnqhexXz1H+j+lZjipgoqXfvNlF8Uxjl4raI6MNXNHOghasaih1+34Rh/tnpbACN
Bc2bp6yEWnpjoXfS+EhhedZejzql9rte0z7hkaT3fkc/8WcC4KIKynoC9iSBICBelUDc34UJ6r87
WWbGvcLRwGarnOUz5WGz3XmhbpSBKy31Ic7qYZFFyU0MIuFqKeAeizIg9p/TXVGEQwWGEQQbz6+q
2b6R5sYnoehkzFDLxRc7kxNK5Y3iKHt6iTUNQ3Xoe9qAUaYfcuTVGz+Vdf1BWHIWxwmpsDmAdq+h
mSNr7bWunDZG0UgnSkpl6gAxDI2k26OIiYllmpYOoUCEZkubgWXbZV2MVnhd6eVTqEXTsFe5RtDv
KPG+PdD6GOWRB9P71Xp0RrA/pAviz5GX/ZRqXj7mtaeKm+ub+4xYyDP6JhPBS0othlR19dEba8J1
asiC2Yh1y+fGwCjAtRV0+S1kSXIL1zq8NblRY1yRulkovieycPRxNUQO1m5HdWYBk/53WRoSbnE9
IkZP3aHoE/nBCE3n3nNbSSlKrZL9JGecY9vI8FGbKv3WNqcnJCBLuUd8HrZOJYLr83tDhJxeEryC
9BQA1tDyIk88nV9bzIbbD14aGKmOqGAW6QYZhmp2u9BuAE8OU+OglDPkN9yXBp6jk219qoDAlkc9
tifDbwD9f+9zTB4eBqPVi6dpeRJAbRHmk5ENlfUIJzRrfTYesY4hkTVe3DmhTvK9BsJpNSyrZ2+I
+kfsEeS4d2vsDP1iQpOdc604v/s2V14Kr7V/GXaBNuX1JTi/SFAVRV2HS5JyCcbjpyswQet0cKfL
Amuqyjs5I+2WRlSQS9XGq6Ytoo0X4PxaZryF4Q5jYXHpXd2XWHa3w1A3WaAXcayhaqSV3aOX5/Px
+rzW2Tg7l2uREjWDUQFa61VbWjSiUW+lwYB60mPqtBXKom33LFtd7v95KLrTxoIYoVMEWfR0CYG2
Up6zpjzoAHEeEVcE8d7Z7gt1GGWDYnJWEmZa0C6WQg41fxriq+ULccRzCjdJArxtRX1fChtbNrr/
3tOIpc/v2OZOJbHowdu7qbDJ4vKkRuVItST8zNlObzzewPwpTN0ZIqTVGy9elgtuYQEUbs9OaeO7
vm8w62sVLbo17cH6M+h44+1cTaABRB1HfG4scyG2FjOdHUlDuvdVq2s/yaozbEheFD4fws7edMU4
36s2B+etKQtakwbg6UI3SgXetu6LAHX9qfSH0RPeh9BRlHslb8nAFXcYrY2PeyZ5TXFu6Te+KdaA
FlkDnpIi19RuHMsgVTLP23W9pR+7tLPuC6God1CjrZsC+58dsmLit6lEOIS2eLD5nlFaNx46bjsL
Vc/HtpzxuaX6SrLnFTnIaE0V5U7vjGjj0j6PSCC8YnFFeOcQGqxjrBjzD3se3Dzg2znHsTeQjOrL
fd1YtISdtrjvnbjfuEjPT5uHOMRiHqEt/6wzmLB2s4IQtw3gYbTpDrlC61Pp5CDCalph14/b8uac
3tkQKiEdgQRzubTX4oQmnEFkg7oqmGcMRIkoD16VB5D2LaKtwnuqIlX6UDHUb9fHPZsjfWBmhqWC
pRFbrSUdpM2tVU9jE7TS/UR9IaWqb2ZmIAejeX99qLONzlB0ey3HRq2ci3Z1yhV3giY2aXjgIQn4
2yg680gxqXil9091xonmLbzbuqMJrAtZOfpMOmoVHonh6ckyuZLdtqvqoEf980McFt0CRYYQWHfN
eCwsbVHbifEp63kw7mg5lgHiae7G7XbWPuBnWITQOGgANCOBXzVTinyoUSaI2yBOE+Vnqg0ufoaK
fZAWBC9qZKN5b1apYsAgdPOdUIFDSbesN478+erT6ePcAP1z6SKs4WGSZg8mqbMI1FyTj6L15j2L
597iBzqq/ArEmTce4bMtzXYmKViUG3gR2dyny68NsGLCJOmCENumm1ynsAlZJj0W0TQ/Wl6Bv4pA
25oWXb4hrnG+qVEtopEK1IcaAOjj05EHYZjtjFJWkNgi02DI6eKuskiuCYDScGOaZzcT01z04Tk7
fGnKuqeDcWYVCX+4C9zOMH4AL9Buuk6t9o2pj3sPRubtBDV6Y9CLMwTIidQdABsivdNB28GgRY43
VuBSwNmrOmz8pvb0m7zO+tvrx/bSULxOHr0SyovgdE+HKjO0HyMdQ21Dje2dEMMPpPeGL2bnRC/X
R7qwRdmaqG8hM0nwttZEgYaSF/WoE0TGinMnx6l/B+/9NU5jtwelR+Hj+njnGxRs0vIIcuMaqJSu
LiT4wQoczh5oA17mP50wi31nDl1751q0fnf6VBgtzLQWHXlpuR+uD34+WYi8EN9Ugp5Ft24VX8XY
w/YgDglRtdw9xhz7z+jRF3cKN8ULlMj/YjhOvQaVdgF+rbEvJELYbGlFHszdbD5iRS93U0Pvyoqc
7NuItsDh+vTOTwXlAD4jILi3kHW1a5aIDttRm+l18GxsYU93ainCfSNEvdM6TbkvJ2MLSrV8sJNH
FGE8Ep8FPAIQAGrR6VYtiD4mYIe8m0LaQVRMxU6OCqTZtql9qnEWeRwt0s6s8ge7HqKNOZ+fFIZn
M9EdXFTk1n5qtSM9tza7HHSQnj0rtYsmCBts79FE2bjNLy0voiUkeTY5OtC605lGraOP1O3yYJy0
4aHMyL/CvEBPNS7cV9SSRoCUmwLKZ615AHyAAQi/6LfSD18jtwDhOLOC03ZgR2P1Llo0s49zQRcE
MJR+a80GfgqIltLAQFHsMclTsasLz3p1sTnyZ7TKf1zfZOcHGCwbxd5FPA4OwWIN+TeSDDhXVArk
PwOvUKuXUkI+FQYpgWYWiFG5XXxwOkPZe1Xr/vOnXooIqGTDWWCLe6vtHStl6UqsQAK1zrLPQ0dF
19IrcZsk7pZj0BmvCkEyPjKgIHr5b/vqdJZWj0cfCaWD5ZTj3VgI+DzRO5pfFqHum3ywjHaXVsIN
xtSAJGKF0JwyLf+cYy/86fp6n91Z/BL2gLdIpBDUrF905H+curAGB7Q4WJxKnz7S5U7eyS7Cv6ow
rY1n/OzzehDYFl4iEBTixTXuIk9LY4wMe8Ijbmreg9B4kINmfs3GrLhBlSB8MSvRvgpHV27+dZ7g
iymh6ORjdGmt5Yf91YdmsfFJSmc1aERlAX8jETKRc352suhHVupbKNnzZYXcA4KBkIXriyN2OlyC
3KtepbUW9KjI7SpYx0fsOWhLjTR5BlErP69P7zwipZoJgZiXADl0MFirezLxSlXayqwFKgWYF9Mb
02cR2cmxiomHdzIfml3o2eTJaVZ8lXEx+Z1qotZ3/WeccS8WGygTLAP4jSUBWV/XUa1YBb6MatDh
NVh+6lCAtp/UOtW+QgsBguaNVjzuybh6EyHm0g1wZpL1A43Anjg5N+bPusOhPzShoc07pVFHy8c1
pgFwLSHc7LqysXu/RJy3QPc5xGqqxEe7wmkhRfv9+mTO9yoFYuAPMACXFtRaLxMNmD63ulELKvDl
EtSS43ySQLyeM8UObwwlTw8Jwlr73J62UCFLpPD3q4ezCKxzYmzaAWBT1rzDHsSAwK1q9rPR0P2o
cu27tB6qDbDE+sVZRlnE4/hioJDOPhbGT7rZxursl5o+/0yd5Hs52flTn3jKI8VmmrVxu6X9c/bg
/GdQup1woeDqrvXrR9eEgjCYsx8Rxzf0IUDlVqHb7Ccz0j9qLYppeQ0D0gcUlnyoerDKsyfLJxMH
4WObDM3GxXBxEQieiLx5c1GJOj2p5mRnMR4iKjiJknvWefPDZb0kOAkXWYliMI4NIJaNk/JWP1x9
Yrp0yLwTrZLLvkk5/HUhWUXYVmXYz76Cr+QuNArvqLSZ97E0q+hX2gDZSGvEDbpBnY4wfUsagE10
m+vkl4gOyScgX03ghSCHTacsbtBNBJlV9PnXKcJAI8rdeON9PPOd4suBluOEcy3zPK/dwtKqm1B5
B6/Xmr3zYBs0wyPU+dBKUyJIJnbrwL/IPRVZhngMWjOz99i5OgdHT5WPgCcJaPp0q9B4RkdYftWC
KQRBx7XDBXj6/TSlomgU6QtMsB+/63k34MEiB+/zOFfuXZWEirpHelWL9rEiKCWaKLsou6JWxe1E
3ZOWCok6dkuqoj4rCAx+ru3EeKE0mAy7Eofzf61ALb+Xo02WR/pM7L66qAegPmU/ZBIYXdK9oPid
3AncUfbCtreC17NH4W0sGFkoASxkhLVT2JjbRGk50BB09/qPuuKUHxUF8FWUD+K1iVRzBzQrZXvX
yUEqThfMwt4SxF2/hMtvINFcYEpLiLEmzthRx8XVo75bGfMvRUto+LV4I/st2N9vVpmpW9t0qUGs
DtYSVVH6Wt4gOAGnG6Ilc4byzN1pzIL2fidjX6GscEPfE6cubIowT6gy55Yjpx8LALe7bJpks6uN
cHx3/QW5MPdF52whxQG2O4sCMLIvOM3N7Bc0XphxP++j1CzvVLWTiFrOxkYK8UYyW88dtXJCAQ0u
BH3Q07kriIiFjDf7PSJHt/oIpvrJqqaOfj9EULFzuxCUYa50BPiiFKntR0DXfwgLGuHOxNUIuSsj
bREaCRX5OqQKeiiliBEXdYxZOU5cN8oRQZD2OwbY5rsonwo2TVT3t5bdW+PG1Xxp+cANsnkpZHI3
r4KoSHaehRKQBFlRKrtutLMn6TrdbgQD789ZaP5ji5ytCtKADjlcRiKodYzYCKx4UCiXfuNkP4Q3
qgGulhZAiKZAfC/nksib+fb6FrHWu5X6C+GoTdeS6ButoNMv1swRuDBkevASNN37YS5gALpZhKKM
vuXEevbSLUMtRWGLrgz53ioEbqJ5nEPFZSi9Ux7w7RiRIy8lxDXLRmStsg9z1fUba3pxfiRTi/ri
4l22/Plfz1yIebRpZF65B8jS/KA1He+7VkUed5E6v76UZ0ET80Mob0GbgnHnM54O1aZs/wl1rL1T
2dXXFJ1Z304AxW293BfHAfKPLjRnm/bF6Tg1zj6I58LdLMJwvqMYQt3FY2H32ZyEH40wK31UUOrv
9lAMz7EmQa5hj+aXdoE+Stg71s++GcwgQ5llYwXODgwm7PChQDJTP+CpXsUyrd6MeoiuPNVDw/tA
0jcdoLpIqJ4SqTWUjjbK8Rc+LkBi18YQyKSvuOb1DJgv2UkFkKipHAdFIA0cGh48fjR7Wx/30tTY
tG/T44iub/UsSSWgKc4JftyA0VMwm10U135fdfmxlpqysZSXpkZ+voh/QGUH3H76kfVQzXIL3sJe
0Jb8EBe41pVO3dwLx90q/K5LXDwNFiIrzAmMPT3gVVHdpUGvmkio7KEhIYY6IhyP6vhkvHJYjIcO
F5YnVKwGJWgUKz2oWd/vrx+cdaKz/ACmyZUHiRBw3+piqHo1dMISW3TbaaZHcB3Kc9kWzc1i2vk0
yym5G5F1i2kHTkVwfejz8G0ZmxB4KUNxnNbCQeSyVa/ZcFbHtK+qg22KdDjC18Asm8g7vGlUcq87
KhE0dmN0npxjaBYjNsvAb80/2Vw2gaOhuv/YzLn5qZGUZnfdrMTfIyQX0TGFcrPxKl24Rk9+8epz
RUWpRC25/R5Tme6DY8vhFm5ZCuvVBDCIxPSHwSQ0v75Olwal0cRBI2VgUy7H469r1HbwuyIXrvaD
FyZ/ZNuivaVl6O0U3fgMnkcEEYiFw/VBz+gpy8ZgW9JW5lKFJrO6T1BzoBSoFNU+bjQv/pZ4CLL6
ateH6b1VogkKFhUw175uB/M2j7vsezdbfXKA5D5NLyN6+QhL9g0efoYswZm7kMM+XP+Jl7Yu60Go
Q/bPKV19jCpPQbXFxDfDWDgBzn3TwR3QG9Rof/8ZBNB4tTGLwK3zLRveSxcSwIhFxXGRIrJWr4CW
JqqZy7zGGczo0S9UUZnhQ1ifXSrheME2P/55pouBOt/fRVnlDCfSYOSVx4Ch913W6PvONVP8A6vQ
x35TPRRT/KtSjfQraoxbDgEXJkpHA5UfyhCLzsjqJkRjJ0ktirH7IsJjTzP74lbkmdjrimIeI83c
Ek6/8LzavORLuAAfh39Ot/romE1YhRELS8CnB8K1yvgWvZVN7ZTlC50EyxAmCc9JwGlRASxdDVQj
DxO6I13Z0FiQrrNM7eMgwu5hbLsR3ZpJOTZKnflhTEN1N5aif7QnAfe/jAp7R6Ui3o2anr67/p0v
nHQAEUuKyL/Y0qv0JZUeknpCQ9YQ8P+T0PvMV4DG3pRt2L0H52s8tGn16fqYl5acaAAG19Jm4blb
Lfmc5XqJFwqetl25z6PcfnSUuNmop51tJEDcZKIIFSwXChnw6ShpbWpjgVSpL6I0fdK0fYpWVLpA
kvVBExsXw4XBkJ9B2w88JJ/4rQL/14WZpJQFFTo7fNYy8YGFYy8bVlBRJ6HeCeBJG2/opfG4gRa5
fwhdVNVOJ+fUeqerg+P6FUbt4EgH70hf1H5U3bLxm2TcRDye7V6AVQszjw0MFh+80+mAMw0KR590
BtQV6DxKHjs/AZpM0aHDTBYr4rGt4r0116g36xHyYDEsDN3X4Bl4B+rR1JcqvTUOCsa0QIC5ywIr
EXEZ4Ooa/5mAdHp4kUXNoTEQtd7VSZ09jElSD0fcUTtvp0ROvaWycbb3mROJEKIgYK41c90dMBDh
L8u6cH3XUiC/6UD2keuBaXgoZa0fNWQtA8Pa1NY7i/UYluCHCgUtJy7I1Q2XG8J2FQGGQ5NGBwJy
srE060sDOIU+ehsJ39lZWwZDUs8i/gAvvL7eCqkiIG4xmLk4l924qYOHRVdO0Zay9qWBkAOhwIil
GO/46vGuFZL3Rik8fyjBuZq9Pb6vKqv4fP3quLTv6eQs5tDcoyzj6TYc7cpQcykBEutO/14b8WGr
RF75M4Jqt32D9tX18S58K8iSMPyoHnNXrfPlNhYD7LMCTleZUW8UZVc99Egfa7tKr9rX64Nd2I/c
H6zd25701joeIwygJMWmCz1JrXvUDPlnNsZ0Z9aZuPXKvHjI2bIb4eWFBV2U0PEFBdZDIre6iyUC
aSQ3ludX7gBhbsIwPgPs6is4db7Og74FLT4vyNPvBLFA/5d2x8IKPf2Ck5VhyEHR159RkIIUUxTY
XpCcN6IgwMuQwI9yHFv6lobA1DoNzNzZO9pjO9wghbglin5x+gRzy8/h4l6jYBAwCiuhx+EC2xDH
YqggzS2F3SJ2vhLLJ8H1L3wWPzL5JYaj8EPyQaHpdPIOjh/5HHOLKmVo6XfE2c5T5o3DQ4qcxuts
zupN0xkuLiWaMDbGvrS7IFiamMsu4c46djURTOkHBwx+GmKRbKG//NAksPDKou0+iCId32MkPG0R
ut9acCdhD1OGMcoOA0RNp31123V0EHBGy0O/bCNL3iNJk4lvUIcQ2BaVMnWVD3dWohPgevk7twN2
7o+D1v9U5g7n3c5UnAlSIRTNo+sgvOXrU+i+D0N9bP2E7Kc8JjHt7Z3XR33jY8LiFXvWFo5fE06x
/joXavwxHfqS8joQksE3Bxu5XRNVoENtVygBA+jwyvtMmdp8l84QC4Ned7vkHaJnw02ZqNW4a7ui
+GSHFurf0nDDfKMxdvFMEGIvKn7kFLxGp9tCqmHSVemEalUrbTQzUGv8Y4dVcdcA5d13+lx8R98G
TS/h1bfanHa7tPbGD7lCa2aXR7LeMgu5cCzADMDXJrxAUeQM6yNcmYpu0v0kLMWXuRnt5UlMh/sU
YeNFYjmKNmo7Z1UJqlv/C2ImFIXZfLoETVk31eilut9PnemL2Z58AOPaURZALXeD0lNlTusGjiZB
SEt9L4FXe/1wXpg0KQdRMNE51s9ro/QMael2iBrdL1iVm9qIJEN2ueodkKQWT6KQ0GquD3n+vACN
x4yFY0d3EmjE6awr/FdoLteGX6XV/DCaTbHD/yKHMyq2Kr/nswMYT6mZQfB6O3ND0GNdkNnQ6MzT
kbxKLWXgiPQ1ddPkoGvpvwpgcaFCv+euw/TTJEZdXfO2MqpGwv98YKOoK0xDfKzdvPosNQre/76I
S2z6H3As3oSniygHvY2q2tZ9THS8bDdViXgVorSdgDYVJMbro51vVJJEhE1oAPJc0NFejebIhLwi
NggaMyroVZq/2sLDwiFLNfU4J7HX7ftMgSOsZXX1quejsvVonYdaCz8RxXQaCNh/rvMnrzUdEZkj
cN+6Ve/nfDY+sGnExkQvbZjFDBDYMQQOS1/+/K+UZrRwM61zSEfpVKFLZcvQ2GcG/OWSqtOn2ePS
vb6yZzClZc8sggrG0qeEA7MaUW0b9LKSAvZQ7blVoE26OPSiw5IK8fcX4AtQRnM7K/ymGJovIY0O
0o4y/Bbljf5y/bdcOpgwpBFJoVdHOrfavp3sh2YaIZ32dowVY1XEN0lvq8fFcmFjnS8MpaHZREEA
EigLvkrlJmkYigMlxQ9TLX82U/cDmXj40EXTx+tzevMfOX2KyXOW2id5IzTTtfgHbm6YK6Wt6TtT
W76n1FZ/DIl/aiICmSBfBBT6BXCCKQ9ZE3XTbkpaB3vyDtrSLrY7LJpipxSHSDSVvbNsuH2+1sDS
//fzvBirEiVSENdpLp5uPFdX1C4fQLPTWG3wIweiEKA9UYwoR+jVfmNRlrd1vSjsOboYVMMX6OXp
aKmFJkrfCcMvcCQx0IGoNTFj8KTN8Xs3kyaciTRqv025Rw8ADZ/xd+HSkJxN/jtfNccq2joGywdf
/yI2AlJ+QN4pGa1+Ef2rVi3aVMUxL84PCCgYvwQmGwHWSMrPHu5lB8GiwBYCNESC10WpBnLuu42F
WZ6e1a8A0M/VTbgO5GEt2xKX86JBGeHLMQ4QESfSyFvkidJmF3lKEhN2DPk3urLFRgfv0i5dIiFQ
ewBEoa6uIoEEZU8ldArVD8t8vFPNPr3PU7X9ZPWRvKMKipdWMVV+3MyEgLkS6d8HVa1u8ikZjmXb
5R9A+lTfx0rN76zKSn9f3y8X7l508dmdlDtIC9cARtdEALWoMtW3a0ykDGTI0SBp7XhD3/UcS7Go
foJSIdeFgMnJO92W0g2rRkY4i9WNbqPiN4KUaHtYHbtoqhv48+b0sSZz0xd9CfU5naH0IQEbbYSm
Fx4BGlK4gC1apEs9+PRnjLY5OE7SqgRjRfxRz5Lmi6knyWfEGuz7Cbzqxua/tOt4bxB+4tnhmV29
rtrip1y7WI9YkKWfS9eJDmLMizvdG+vb3mjBbdHnvL3+TS9uORhsHDqwmigHLb/q76eO2dQzGZNv
8+T9WPpgd/WYy49Asctj6c55glRBGP6xbdl+LegLmID6F/MW8nP1yYwmW+76SC1ACbj9u7GoMFi6
/hMvfQcQbHBE6N2DUVi25V+/sJppN/F2YHKkqFEgZO29wJBDcw+BieadY87txj6/NCCbj84XCHHu
xlVKkmSeGHEy1fxBryL8ZBuZvMtg7BlIVtpJ4+vDgAbN9UleOlsgEBeqiE3e8da8+2uSSueotdlI
zVelOX/Aau4znpnjt+uDXHhuCYH/b5DV9ZKVsVtP9L182UKh2kNom9HS86KyQBmzn/6bZQQgi9Ub
nVaqjaffLZxbXv0ScyqUZ43iQBIoxgP7X6JJ2NBe6+It3f3zEsNSx4G2BnsArtaaTKTMpqaUdUI0
nOjFbS3wVJyyzgoEXjy3mBv9ouRR35Xgu2/+fWHha0BfosABJmJZ+L++ntenc+Z0CLWACIYAauCE
2mft8ASBrtvYKBfnyDngWVrMJNc6mykgCcXm5vc7L5rab1qhhePDlGIoTWO5NNDBQkYqiAwMqXxd
m6J/dZMmUCVegL0AxAyY97oKmVZJPsYuyaqO2lUQSfRfWnUuXxpkHQ7XV/W8KcpYMFKwcEPWCx/0
1Y1Y0yursGjS/dm2p+neHtJxekaxbYx8VGBYZDzKATOXatYqj9lkon3ediVJbC51BYS/obyGptT6
o9PH4nOstuaW3uKlqwJBYDq29NPJ3FdXBSCmBPPkEI+nCDpZrSV4hcxx94Bh0S/obvNGgHDpiVio
XciLqEt8tDpSvQByYk2UsBC9hudYGJ8HXNxuQpHnR3dsnD0U8H5jb19KTagR0vbgQ5Bneqs5lo6V
GIPG1VTOrSi/uNkU35mt10wHgKk1uM8U5XQ5zIrYiaRUjLuxy8Zyp8TAFHdkynH1X+wLElFAlmT0
ZL9r9hfAA61i96l+rEyVclQjS+sD4M1N9hVAs+MFbeN0+aGvjXk8xlECAY6oPmV5htz8mmqFPpCb
g4/eqRMeP8DetWhr81640LkHeEXwZ4Hus+at9rpSkC13KmW8BreIJNQxxnZlcP2ILBfLKlLlb0di
FFUD3N3Xzra0VcWAjTtGniQTt1M1W58LId6pafM/nJ3XjttIFoafiABzuCUpqbvd7ezx2DfEzHrM
nIqZT79f+cqiCBFtbASMcamKFU74g3J57UhcrOwA2f3HAmr7CnteJEQfNza6AVN5SWMXCSIK5f9k
7Vh9uj/U7S5nKHpSfEY54vYtTAAwGJ3R2UHp8OC7qaKe2UxYMSjQDxZFm86ztcwHK7k7KMhA2ecD
QLdVUWhX04Ekicscz1JPAcOmEE8NwD17KFg/p6U5P3qteiRLent/ELhQxwBJxivJFXf9cBTY0xh6
6+Btl8I/5Q1GDGpWrQtKY+XFqXHEu7+0O7E1RFQ6/RIgqMnOzvWAaOJMQ059JxDLsn5JyoYmO2Cv
4hN84+4Egjh60VD2O2VCN16i2Vk+d/Vy9FzecFckdpB6uLTkkUXAbZ6T4B05oUVnE2E1mpOj4CP1
cOJsHhElgNnd+preG0/x4Mzf+zrR3xWr1AyyInhEvp7Z7U+1tt3vVpU1/YtVTu1XlBMQ1Eysean9
blTmH23rtt7ZK0z3KTUtYTxBMVG+3F9NuVjXp49pUDFlOQHN3nSitWQxewNFn8DR2km92KWWuvj/
6TU1+QS/PZDe83weuMLyUz4YaR3U1CjMx/u/4vamoVxA75HSBsLIiLZcf1Kh250aGXAE9UxAnLSy
9EOH3MdB3HF708h8GE67BM9RntiMsmIx2SirawbqPGn1x3ZsCiU0pXlzs5JGHzw6u6NRBSPrkqow
1mab4l465LHtmYGHV6l4onM0ZS+rjg5b4NgdeoT3l3BvOIpQiB0g1yrlrK6XEKUxSerCOWTtU/e7
7WbVaYiS9O9aP/SQ2PlaKHdLF2ao2tyjm5JXj5OcNLRwSKJF8j8NgbC/mjg9iBN2rhUpD07Qzcag
z765VgAfu6AqGWRVG8XAfaHOzxT1Egg+s1jtxxI1ie/3l3DvZrkaUwauv8fAOkAQd6wcHDngUIFq
SE6IE83nHrL9Ryqb8ad10dwMx8lpvmRzor4Zu3n6ev9X7HzIqx+x2TdWJFZzXDiRC6KUpxyXWazV
G4FsX3wkxb43FIL39E+BM5CZboYCO9iV1BTdAP6K0FGeWaMnZW25oJR5PaoNyL9sc9OAfwZ+R8Qj
c8TN4jY0DRuvaMBNKGNhXJqkMN6bVrcaF08r2zz0Uh0FWbvP1+lBtycItcBqo/LVLRsqcxowZPJi
8BTmZlupUWwK+tLs3byzf0D0LP8haZ9HPzP06Sgj3tvDHBDSbzC71EU2g4207SuoFAxWIDw4rkb1
VpuIepNc7QLdXYYDvuze98Rhj7FIS3mWNktsxmmajVrmAE1xFC1E1cCdfC1V0wgI4Fj/c3+j/ipi
bb+oQ5eRAhf5KuiR6+OCWBrg/IEjSrrOf5vTNPRB26cDGK2i0D+la7qYPvcVVjuwaarLKAxKLxUA
zKIfkw9KNI3h/d+0twI4PhJHQlyA5yW/yG8neEWFLU7Q+YXEYw5fyliMQUMzHVq2pV3uD7V3CyJH
xFKzm01vS5dyEedPC2qgQZpN4ntGVf2pQUEtObjX5SJuFpmyv2yvkkWCq90scuQs+FZWIGMSy8Jz
G8tk9QeKvohZ9oph+EIp1e8Zft8Hb+XOaQWAB2yBFE3W1DbPiVkbS0kY4AZTY7oVohFJe06IK80z
bnhr7C+LjYuMrjbx517MBSbeU+9oBz9iL8jiuvBg7MHFlkTs68/ZrnM9ILvlBU2UOYhzj4q2hsIB
Nuw3w6p8TJSyTIPZdmJsm0GmxMjcW+sUWmmfflandf1vKYr6GxhbFnCwNbygzcFxYh9HXqMLXLWD
YOYsWfOotMkEbMVosOPNBBDP1x9Ni4BVSvBIK8xtV0RJU6MbW6n8MxteSPsfr4dCXX/YWasdFJ9v
zwDeIYwEZIMWJ/HU9aJ1kzHXY9QnIZ2B/tlJUaFBurXgKUmqg815e8ExlMvNBlnegaC42Zxa7+TN
EguQg+PQXnJbijW7RnXJF9yLQWocgWBuzxxVVBlsUy0FFroF4CjkVPgjZUpQeag1xpjV++6QHYGc
bhdQem1KA1vSRGQ85K/47RJp17Qquh6SiIKqK6XinBefEtVbo+m9V28LhqIKAA9fplBbgJo3jy42
aDON0RpEi2iGARCLVChxjfp8/77anZUciOUDq7GF50ejgYG4t0BziuzoXJR1GyCWp570Bmmz+0Pd
bgsU7X7lvbCe6IMY1wuYDdAqsyRXAl0vUNTLPGs5pUq0gFhy3pWq+fP+cDey2KSdKkBhgkXq61CL
NteEipAq6mXA/Nac68SnrYJSch/hx4qHAAKVaLyrvWwLJtB/Ia8Jb/D73lK/uQhB427iGEvve52w
WshP2TC9nfC81i/ooOGG4691i+XMwU++7RLSBSDxojEve4XbAn1EIDnQEFGCOartT7aY5095nc5+
O2BIyE8bw9hz6gc7M550xFhf4hTB5Pu/4faKlxQBNIh4v0hjt4iyZLEmk+oSqqeTjTFlLRHqSauf
M1HWlMEa/dHh2j0h85s9Fx1kqvvD77RtGJ/SEvMnPgKZfL1LnAQze2CgiPTnroSAwc4JMmTxf+iG
guUDmtGdX8ZZ/S1ZNPExMdf0TFl3/IGngADlbgwXC03ac12MY3TKPIz07v/A25eX3wfYBgU58sab
TuavklymOgo9PM89mXmUkxdoCeZAyXBBbGIJta4UB4PKEO36uad3piFJzGfhCG07dkXaCczCkWgn
y7K+Rk1d8z6JMdQbpw8X1V4fhzRdgkwZkwPA/d79ILUrUFekUUXIev05WsjA4DUL5GI1DWWDTHdC
r4zcJ8OqjoonO0PJxjSBKrpbcvddD6UkelotJisLyZlYzZlyoFpzPc3hVIvyaJ/tHDUGI0KDhYmn
jbfZZzg0p/yHRyPWncX9ljZ1H9KmHEJ1WNTsVOhF/BPVHC86TybaVDDCLc9P5upIsmlv1lKIEDYD
s+e2v561p605zmbwTLGhS+PA02YNN8gkct50rlVe7m/evcHYvLSSELEhS98MVneOFg1DGYdeMThY
+an45Pgj/qqg8RC2PkI97A0nrzLOssSnblsqY62rbS1ga7TeBBRGKeq/SxVILiIV/dfXz4w7g+Ce
shsxzibJoYQ7xB7Al0AxyVkL0ykfsi7FgmNG9f0PhqL9J7WuJMJYv/5iUTc1KFwZURDPmYfVxGrE
QZeN5X9KZh+9mXsrSP8Fr3qEjlhE+ee/BR2Q2vsSU9goMM14HMIKQrm4IKuMLWLplv3rEyUqtSCZ
EWgDhMY+uR4uN1o+2KREgY5x2ktiT3lQF3geEBkb8cEy7r3POkBUidejRAVr6HqwVEeUZ+jSKMhM
KhlveA/7vyLLVj4ZjVb9XKO87VDsac23pKoOlXI0ZjFw09wGRZt1/t+AXnrEDRjPGDgQTGASYxv5
uwHjix/3P/juL5XcZBehLW59c3NssFNbEhRI5LEpG3QMChcuthI1/SlrHfMjEdyg+fGaNO+aVk2W
cEGF8aQM2uinUTe8tVKULVNMn7mhsS084f24PjiUMY4ABTtvN8eafwGbQ/ZnS1iKO1TOqsUimIsd
5dR5ufMM/8FDLGMyTpQ/zRAtQfyd27Gz/KKDNHJ/oXYiPPi3CK9x4FmpLQ0gTsvJMzMAfVVXDmcx
KCPId57FaJ7fQht5rR4XAR5oVJ4luH5wC7d5hrAW6rYeVycWxU86WlEBpuCESF0xXbT59aIgcjg5
EL4AjLt9hMtV1btJxXkw6/v0LKifneA8JI/ejGFKa+RNhfWKNXxex6L5Gjte9Zh0o/0oxtU5yA/k
MdyEA4AqEQWmPA7i7wZXjXbAgP60Ehijvj5Jv1sUas3u4f7X3NlNJPnc24TOHNStRgGxj+LFkZ6E
A7aJD/maxO+VbPKQoiyboAQoeO750f7SoxiWasNrjWL4ushwEvHIt4oW+eZ6qAxlcI0F0A2Gg9q5
RPwfS2kNRTmRmKHVWqrvIjlyEBbs3Ldwt+h3/4KpMe3rO6nXZqnqQ+raapFzAh2ah/jTOadoOr7/
diIQxAiofIJR5LRsS0WCS9zjJCahtoo1DcB+2H+Z7TQ/CVNNTrqXz8/mnK4+MsWUBaYcWkMfp0d6
DzszJuO3SZ1dAktKoNczTjuvRbHPjsN0nbRLXxNQUjgp/h0I1I5ufJnhbfatKVU1gLDQ61e3atYp
FlAOHf0ETlxRPzb0kT8LW+kvVZoXD2PZtX8Xee/Jh7XCmhwC76MpGpgihRX9M7RQouceuslBwrNz
acFlkTgH+ZMopl0vgADkYBoZAArFS38aHegSI07ck12O2aX2uvngjtxbb/IbMlNKsrBCNgH12pog
IBsdA4i5ovU7YYXE/dxCgklojf7B3Ch5gryi7ktzZjMYNdUO8fiBwepOJXOdvWevyNzHuoJfGwij
Xw8G3EvfqI6AMLfocXE3bbYTsBqltFD0CCcj0S5jbzgXB1ZrGFnRBZOTd2BgbWkqVDzGBCB+g9Hn
u06MWtghy/aUGWhVjnGDeN9kfrt/ne0tPHkMpCV6moSkm0c8w7h0cXMjDWu1ds/Zan8VaLKF3RDF
B59YznG7zdErJlrD6QoAuzwGvwVtVBXV1bG4RKhJv7OTvvy3x1iXgkLdP3uVZn+wHNj+nqMU7189
RRoYVMCg+fDVt2c5UmwziqIqDpUKWbx5XlHq71JY98b4B5EiKHpAKjRnJTl6s5rAjryhb9o4rMdq
vViYs7+xE4hLeVcdiQfsvHbUpwyO5q+237Z6v0So8ZdyVm6sRS9GEhsvdb0mr0+N0OuWkomUXwDG
biYEOygpWmuJwyodY8xvxOC1p2zCfr5L1aMuwc6dw7Hk87OCdAm2oa8x9qB0UiIXKtfWs1eOvGhL
Nad+2nqjCCPF7A92/96IxAzSIFYy57eU4byaS70yuOaXto4uTrO2IXTGn4ltxG/ADR3RPvaGI+lD
VUM6zeAWfH0ERKyuY+tYcdi1rRL2rWaeuId6P1kT90veuekffD2ZRaB6AB0K0sP1eCtiPlFXm3Fo
T0S5eUQFxl5wrMda6A+SWlCYmJ6qBIKk7JuNUrV4GI6mtAVqmzVMo1oETplaHyIep9dHI+yRX1a2
XFlQeq9n5aw9lKvKKJAv1lc/jgblQY3xf0iw7nl9nYfyEoNJFxmwFpuh2jT1nGo1i3CZ2u6doZf2
E4bv03O2KtPBG7FzEdMWsElqoQPwNm2eiLJ1S7D1aR7qSYNuQN4jwWS2omr9fBzngyWUv3tzF0vG
hbTHhX9wg7Q0xsFdHRpjYW6p7V+gWto3XXyobyLf0ZtR0K+iqo2wyg0PD1ATDalU5GEHwfOyZC52
GS1yVtPqYsgHq9x3hIYSaz6XnxLhvNYgjVAZ8p+ksMm9r2192Vo+Z+NlUx4udjJdQK1+GKK0/IwA
aP9Yz1l0sFduVTxRH6CqbjoMR8K3BUDP9CIKQ2uzMC8FwYXdRya1YTuawjnyypeeeuKD0lfOaTDT
9h0YwupTBwDvOa5MMw3qsjX+Ma0p/d/912/nU1PNw9cJoAQFve3rp1W6J4yyzsI1HVUwiQr0kiQ/
orLsPO5sI7rbwOgRmdi27KKFIGrAsoRPvQAPBbqP7Z5OUoK+xZrbl3ly7Df2RETjzk57VAjeOTvU
0bgMSI2oBm9DCxghCxCJvAiLYsn+qxwlfo6n1n5K3eqgoLY3T1rmoK4oJCBJsrnm9MEZKz40CIxK
2E/kJfkjsYB6omZvnCb0+p8jq88uBAHmw/3vuPN28P7St9EotwBAk2vwW/g0dInaWBlzpI+Z/uwt
qztNizHiMWy13cNQTkcIsL2pUnGmvMMMINPLP/9twD5ZbXhHIJzzQR3P9H1Hv8tS6HFJgaNi1rof
onFtfB2t6w9/MFU4ahpRKXCmLeadZCdFiYdFNhGJ8JGxnr507vJ9Uef54lae83h/uL3dQ9mALjC5
teQSbCa6APkxsxl5gNGq/p6FFQeUm7HGSnr95/2h9j6idOsm1JARzlZFtKmQC6xWtQj1qbLhmFXa
P1VflO9HjQ6qYRfeAUrr9vBTZaM8A7GKgj4P2PXUUrGKbswVrFfTNQ9w1qnfduN6pO55u4DXo2zC
DJzs8qouUCMQeqF9GauK2ppW9e/niZbBaxeQKwaUGy8KH4p0+XpCmiKWLilWCRtNnE8otX5X1tp+
8ECtvymq8Qive/uCyW49jReyN0DC29KhOVlam6txFbrSKKMmSe38HJLaW3VeBcov+Bb71iRztxk7
Wp6zPBUHccHtluEneNQG6OMDrPyFw/vtGDYRlj8qgkAhCDe3C/XKbD5bczc8RYanXAoUal4t0IhF
jhTNkL0XKB/bKHWsTPosLiOqdNNOeZNql9VNPBpQ5pEUwt7OYTDMWWl8A8GQk/9tcp3ZCOo7bRUi
PtPTZ6Zf8QLzTgx+EVneAdZj7zCgdiCTGYS2SZyuBwMJ1ruxNyGIaEJ4pR9U+dg+p0dhgHwCrqMe
OSMZx3F70bbbnIYcKUW0e1D7StvOpDZlj35hjzbt6VUPM2P2zsuiF6dG75eLm0R0+yM9+u/+Mbm9
u3kF6OMBYKBQeaO7pDp54tauXoZjPXq+MZFJVUBBHjGlz4LInJdHNv0Sqks5HhRh97arVMQmuCLp
AMJzvcj4xq9O1HAX9Lm7vLWy5Wdh6WPpIzNqBxifTKf7M5Up03a10UGQEjs8/oDrrsfLCjDKscp4
qrP+mLTVHPy6mqrnOemdACHmxh+SPjmgiu4tr8Sg/DK7g7a8GbRGnKQt+rQKPZOuUBcRTiGJgOBK
aeUvw6Dllzz10r80ZYhfX/91EA2QOsOoQsly7PV8q7TpaREhDKs0QxIYStW9XRK8gXqUosKisurA
trPlIE3e4QTxGNNppxvClqIeej2qUrmNPXqIZFKcRTGp8pTCDNLCNr5zRcT9KQZAUj0qKIf2vnAi
rIRw5BXgkUcpttpN+hG4SW6jzWcHDoJRmmQoA/jbLgNB4JCpaPmtltD8NnfWJ2T10a7S++jn/R22
O3nPpPeHUAPMmy2E22rizjLxNQmL3J7CJivzxk8QLmh8IlkeVCsdn+spWb+COCcKI2EcPyxWPFxa
M/OCgx+zc7vI3g4vn0f3Ac/R6y+x5H1JGQ0t69JJEFDs1/LbKH/FrEXpg4uhPVG3Wz5aKJCEtafn
Z2GbR6ySnYtUZjjAkylyybjp+jdofYRkucJvAC0wYYgw4sbc1Q+vnyn+SQz0y8MV6brrUbgtSyXK
SfNjgj/1pU2s6cV0Fw/dApGzzsTJSe1bBKLiWbHT5K+oyMSE9IpJnnn/t+yEAbSapZ8HCw8XYrPo
c6YsGEXHebhqXfM0TLr7kGvl9FTVQMQUIzKe6n4sApQehi8zXOWD6+Z2s4NMpCFMQ4QQgHLO9Uos
qam1zYic1bqUYKGxBAxmQ0n8cVBEeH+mt9fpL1IJnRccolCek3/++4NcDM2c4nAbgOTzYPJqzV9j
ky9h1M7lo4Jry1dzttXi9buaeg4KGBChSdn5v9fD9rXQZkwbPPxSev2hg9sT5hDSXyBvTSHeqlxt
q61/gl/xsExu/Uabu/LgN9x8YxbWlm01Xk7AIL/EvX6buVJ0XdEb2hQsWgqsLE8BhaIHUBfwpUbF
8TV3tT4m9ZL2FOrFXJ0ovxaPr1x9fgNtalqXpCEktJsPPSnAK3SwPUgQWPFTvvT1xTHb7JRkivNh
GgrP95ZDM9WbF/vXoPRlET+QMoOb9KfTuj4emwYhQ6Vu0DpJhoeoMYdTt5RflTgaL/fneFsmkeNJ
pR1ohaAqtiE8DO3RQNp5Qliz9P6qC7t5El7SPTXruoQGalAPvWdPTwQMznsxZNEHfFCth6H3hud6
Vo3vbdwv1sHHv3nQZT0RYB0tehm3bEGRXCc5aotCmpYr7rmqG91P4qoPTFHMvuXlU5A7iJLpIzas
95fj5mzLkZF/+FWfIVjf7HwL109vACEQ9IUXn1rRihD6fBYsjjjCMO5OUhZopSePHPP6kJV0iE3M
9cbAsYXyFvlF1YfMqz2IMmvOk+cpZ6G3wlfp9h7ExLsjM6TM54nyt8Iznr1WitcwSdcaoe2JudVe
KlBj/y76Wl9qzRUfMLEUET7rqnEQ9e8tsPy2YBTo5/KWXM9a75pe2DVjE7+MIqhTw/jfsGR0r2vT
y486fTf3J0kpDwROYZB2ACduTjDSCnPVzTAp3LIpL+uYAMRMMdb9NE3ddKmNsv3gLAMmmfd30e6w
xCZkHrTpb+Q00ZA3PDHnIxTacr1ExmQ/6NWMmWu2pifvl1FLmYqDrbvzVRF2RAcYNAIwrO2NCf6a
RNJGxLDLRYbdshhCXOQNv4WWBatgjH4YzhQ/9ms2nu9Pd+ebQiNBz/aXUgu88OtvSotcG2EQoGNb
qdUjjP/8nWtMxX9ao+kHW3fndqSWy3sIe0V2iDaHJl9aoyfaHQNCQLRpRmyXsNlouudiMMyXqo7F
l/tz2/uUyOVS+CW+lcDW67npeoweTteOuGEm5inOluKxMDz0NNRKnFIRoRg4p9VrmV5s219oB0pg
3BDbO5n72NWA8Y8gsZL5HCEz9zQ1XfwGxnfyB9+OTiwsHTRmad5sKjgqy2lzEMdAIIN6STOhvriT
KIPUHaJv95fy11pdZQlyWtDJbCq1tEq3Vem+szB3cOIxUDJteDcoeQZqljfFCiC1eomPsGIqzoup
DbbfKl70zYvH/GNhetHkZ3E2wEBrc2gokaEvISKbxXtD0RUrqCY1cZ76onO8UCki82+PkPwlq4r4
e4vmPw6APV0Gf6EM/GowGfVYglBOHHxPHqrNdablXaMmo8dVOmTm82D03aXzxvzUaV73Blj4Udf+
l0XFZg2lpLLcFPKkb7GWtrbEq9EScgrQFC7WIHjH/0fRrLD8rIim+Gntp/ybw0quD2NVluWHrF2K
KaR4iqjm4ETpe3eMSs+39AppD0qw/fJ1LuYZHQsLKWN/HdbxUzFq00HUvHNywZFIDiXnl5t4s1K0
YQs7iZQ5IGGDc44TXfxDDFaLM2XqJbGPlkfqHCQKN5kRX4d9TY2eXJGYXf6m34JIDb8xMXUalmnN
0nyIPe/fXq/1g229NwhWrlTkpYIAtZbrQcpuTbW+0wkZkmLwk8q0IcNU+en+4dm5h6h6gm8DyQCo
aQs0W5vGTdVeIRbVxvWBTzo+mmsv1QPi5WEt0TDPE887eFJ2LnaDBg7lQOnWSzpwPbXMXHqvXInD
ciGqn+OyJus5UhyDfgMKcAdB394MAdGhbcM+IfrdVHHUce2MLCbib5oU27RyMZsPPcJzXwXSj+he
ZOLsitj+cH9dd15N6slg2mkooxi6RXtl3aRNNXSSYK7Vvg/iyk4/ZAvyjyPmvEicFVb+rJp5+lL0
k3LwTfeWFxQf8EUIvVT4NtsTtF6qVR6Xh+wKngaxqPGFnke3SkKgMh08Knv7lA0qWfbg+G/oGZXq
zWCWkjlwqsr+xjfXdV/N7KOK496kpPMszBjgvbCzr/fM6nmtsOjHB7jhLZgtN92bcW6MJ8Q2kHS8
//H2xpKy7w49Xmqb2yb9zOusLgMw54EaV2glM+FOp6niOctF9wdnQarL83AR6zhb6Y4KyUhwjRgQ
CA318IjtESx0ep8WVcsOTsLOlyId49Kmeyuxl5tjN0zrhA4pJ8FQESDvGjN6k1eiOdgPOxcyBUQc
QeDTSdid/BW/XY6GWfVGuUzsvjahkzE1mkP30OpL3xqTun1aCts+CP5va3c49YEHJkJFwZBa+OYR
oHTS8iS5IzprTaqcON3qf1CmzBd0nJafePmBr9CyrgFl4c2lGuZpXF7UVul02HA1YlOv3j8y+4Vo
Im9WAsvrJUjKGKBVlXF1U0bxs3lxwAYM9WVCD+Vg6jtbFeQWLx9JF4XxLSk5m2Y9o84xYulb2xer
6+0vQ5sZUOXy4mConSvNokpn0tnksAO5uJ6VTdltEAOWRED4zbM3lD96zZreKo4+v7PWXH1wW3wL
0Ng13r96OelQS8EQLAWlnMf1wGnPMkYGc7SsJXkbF41BOJFOTeGrpbEciGzsLSj5jFSU59FAmfB6
sMGBljwsSC1UTpd/yTPIz6piWM/AdLPH+/PaOSlS146glbIM+LTNUGZr2Y2KIQEcTWV6u3Safv6F
Hu3Y4aEhpiNc2s5LyHiObFghDAsa9Hpquad3XqNZaNxWw3iOqZD5yth+sbXEeHAKb36s1EPfLXny
NnEl1xrfjnAJ08Qt8NRWVARM03EIFsvMSz+mR9j55uLZb2M0PRq/Nsbya8E/a/tx09afdTevj3wb
dz4p1TagI5wUSJ2O3Ni/3UiDF2lQ91jn2MrL/yWmkn9cVG95sd0+PQrc99aYohc9TnqryD9t1tgW
lpvGZkJeh4H542DM1gmK1PiS4codSrE5AN3FkV743iL/PuhmI/Vapq2xTQLU2BWOYauzPBZrDMs4
yR1cy7P0jWJXP0qSX6n29gcvGI1Q+q10rhGmuUllc9XqEjk64j5mWE9ac4Zur+AUW3Xn+ydm70vC
+qArQdbM07L5ksKMY2pJrO6cjMuDVpF3FbBQwj6ztYOhfhFotjtXqmnRs4YjcBNw4PlTiR71wcAZ
7e60iiZ7syp69kZoSf69dtAu8L2sbT+2gx5Y2fAwNKXd+qUpUjgMhXWRwTsR9Gr/wAlhzci5B+uf
ZEBT9f6ayI+7/Z1Q8STjSPI57c3b586rbgPjRvtuqZQfzpzMuo8rcPuxa6B/oz2ifbo/4M5HgC3B
lcWHYGm2YQSY8arPM44TzDSsKt2ieympKZ8dEa9f/2AouE0SmkRLZmtgYEzU+8SoDihWC+WjUeXg
oPKl5N5qR+Mgkdx53nhcQO6zigRI25SbdkFbVtYyBK2L/rRi0HDsOOefhypTUMSsmocGMKUvZgz6
7s9yJy5jZKIyqcJD/XITl+lLR8HbmoegMGzlAftTO/AgEBzsk1spJ0AR1BQk3MOTrF95df12DbYN
mcZqsqGVUi+fbJG/d5x2Ok1urJzMWIk+TqOX+bMK3yluTKQenerIu2l360iPKqmuKSuo1z/BWwyz
YyF4DVROrRm7Zqi4pLjgBpfw/qLuDiVr/EhqQODeWmF1sQpNKnPZpd7iPuAmkKPhmWtnbpVXgxPk
wtKmh0UkBbS3SBpXjYtkpSkYeI0TndKRclGf6PElTvoh6MmfkRavj6g0t7zMX6MCjEbcUDpMbnbN
mthqmVTGEIxoqZ/X0slPyA6ub13U6B5oHjvLuanN9py7mYG9Yl3UgHGj8TlSi+ls6Nl0GZUJZT4n
HpJTAY4jrEAXHAnL7ryHMjCXHSf+h4N1/cVb4cZZXGicqi4e3w3pkvFM1N4TvMDsE0KMXmjTaXy4
/+133kO6fCRURHCcpy1axEQnASgV20wM8/gI30R8y7N1eVHXNbuMQ5lbvh4N0XMmkBFQkkE/8hHf
mzWnTKLWDeqc23dqznrKOglRj6HM7qXo3PmNiMnxYjMdwlbBa2PVleIAk7N3jch9gFIBNSn24vVS
p73e6TXl+WC0avclxq/EH+LpyC1k71zRc6daJG8S6pPXo8ym3iAczmVltm130pqq+l9bdv9FWdsf
JJK3YloSxUW2QcdDKrRsAQhDxJ6BmDcETRe5PuKSyrum6v+27b56qytxRe/S1EM1Vha0Xisw+2rd
4Qrfms9VXibf7u+p3XlLjKAslNF/2YQe9TglY67L58GK+rPRK/+iOjt+pgFSH/QidjYPT5CF0gaV
VkDImyNTdblObB71Qe7Vaux31aA8VnrWmT4a5uu7VNTGB0wujsBkOxOUKHpqgHjcIIazmeCaecNY
r+0QzJTnvmtR6/qz1dvv5nI+ZL/vTRFNeRCr1JsRLdjELAmy/hH3MJnPoJrnpknmL4iZUJjQJ3uQ
JFcndNqqi/yp73qMr1A+POep0z6CP68unlkvs+9WWWaeRnPwHr2UDlQYK7Vymqx2/oMtD7wO2pzE
1pO5y9n89nA2hSaadPIwQ04owhZekoZFFmXP9iiOuFF7H8HkvqDK9atJL//8t6FmZakHpW1YmBbS
XDo30b/J0KRvbKd2DrbZznUhc1wZEbCpb+S3RJoqZcxwdE1YMa+zy5MW9frn+8dmJzoF6iAVhgGz
A9+Tf/7bhNplwhlzwEi6V/UFsd+p9J4LYPPfmrl332ZKLn7eH3BvBUm+JMOMoAlm8fWA5mKJaakN
Tg+6cA+m2X/WFAWvm7Q7kmLbnRoVQvg82DtTZNmMlBRN206MhL4awSHktSCNI/SKCnV+HLIqOXjV
9qpcMjqUcTAVA5wdrgdcEjPWnZa1pMMSAXhUk68zCpZPhjni3CCA1pxwdlD/VgfLeM6HSHmr8Po+
jHk7qK+vcBH7E6xKehHp2Oazdu0kRjwd0TacRPuuiEojbHGyT3x7yI78jPe+qAs2m9gcTgaC/NfT
BjRvkNKyzk0ZJ2WA9oD11NUIJ/qGks8f72+fvZuJGgE1e0Ar4N03Ra5ZEYWy0rwKaoSgvqX5kP/d
Akr5UMPZ6sPJXpfK1+nCHbwue4fR01CAl2UDGJibT2s6HX+zZfZBOUf4yPZ5dFaGWj3fn9xOXCRN
2YC+MD26A5uzYaSDY6eCUTKvn8JoylQfOh9E5KW0Agim+XPUF+nzVONOHVnjUR1mf3gaE2TvtBm3
0b8Sz0qEtBd3QQkzupqtBtLbYpyMte8fV6dfn3rL6C/e7Cn0ac3o4PzcflpAnZwaAnVAdjdCJmKa
26w3gRPk2rp+m8fCPUWo9WVhPXtUhsvImRR/rB314Aq83b9kO/ybcjBRGXje6/1buXZdV0kyBZjs
UKJZSvV9Z4t3wuKo3v++vyKi61oADUNOJQkWSEIqfddDLUoxG1lHfQTLWmGdJlQs3mspdqt+soj8
myps/RLpjvJ9XrPqHW1M/clLs+SNrIH/3Wij8oz0rfupUqMjqb29xaf1gPwo6Zisj13/MjAklZE7
0UCpJILt06kYLgnsnmscqLoEg0jX8tNuPUJ83W45DjOlVQm14wbZGtD2mFs7Jp5fgeflZevXq7sA
Uu/s7huYQ80OkFnILsbYjN+TFa3Mc26smFHd/yq37wS/AbkpCmTcljcNsrXsGgc23Bgk9dheOrUY
36Zx3/yl07j+TJ/m1TIessjJPwc9D9wdFPzrpV6dpNbdlDLvVFJ2wuAoDxOBsxnIFvvgSO1sbWYE
vgPUF7tti9AZUEt2RMHfXfAcB20yxuBZXBuppuqIILM7FOJo8O7J7ajQX89KyfrKbk1KQaqXvK1d
6ahUelr1xtaHQzvC3bG4psADoUdM6HI9lj46RVw1pNZUSjTxZramxnuoc0ztVa9a/nr19oCZKxml
gKDp125ORpJ4qTp6DNa0eCBEifk2M9YoDZPJKUNtmfIjCvLtW4OaHuUsgkx8OnkMrmfHK5AamBFT
2ATA8RaWIwjvhpvg/rR2Drzc8FJPgK4m4IzrUUyRK1Y/k04siALPYeKie+E3SZs/LLPjfU5toZ+y
JqqP2v27s7PBNBCfELPfFPtj3V4wsuaiiRR3Cry0Ti9gONQjmOXeHuGKpWTHpQbeUf6O3wJbdYCO
Q+WYAo8hQNF2gHhLZD+ClNJbeH8pd4eSfxuanjL+2wyVN0WUTXSlAqNR44AoSXsqx/F/5lC5BzXQ
nRohWnV0SUi4OWkE7NezUtCHkEVELgu3awNhdvWPulrdsGjN/LFeFfvZ7M2P8Thp/2Zpun7FGemI
jLf3AQlSOBOoXnA/b2aLKrbVeyj1BQksqiC21/WMUnd2sKY7DwMtPjoIDtprNKY2RxxHtLIWRQmC
c0lWnoEpehytpTwZtTu89K3XYdbXU4dFtfv/nJ3JctxGs4WfqCIwD1ugJ5IiaVGjvUFIln7MQAEo
DIWnvx90N+pmBztkO7yyreoq1JB58uQ5x84ObzkMXfukMEcpDcNBB96+iPds2duZO1GsGde8OCyi
7HboAlBa9Ra1//PdA3ET0vwWe/AEnX/SIVtEUDctJtRN4cZDp4vd5GL3tzjdH7cU8qcTfVAHog2d
++zi06WKynNnQPpDdX34bkyD/BRmRX2XQQ27sVOvLCC7g6Y3B1sX2pUurpdaK6cRq6TORhayc+qs
24vFn6N6HsI/f79RWfMIzlEf5U672CqzkUzIo4AmGisvQG6pCX3tTf82AG9LY1liIvP2J7uCfG1t
P6iVILgGsfGSz9DXbjUZ27vaFNiaRXW1tu5fo5hnc98OS/evp5xcQR4fG5e2v8J/39W+SXvlkPjP
S4ltyD71GnP8duNnXTmakFXpwAu3vniKFedbqVjcVHgBt0PVLN1BzF7ZHUY148rGpSF/ei50kpgG
xMz6PGSz91hiyTTGRZU1T06Bw8G7xc18ioNVbXxQ9lLKG+HIlUO94SaIwlPjIB65OFUI5SyukReg
J5Chdx4AUYwuvLMPu/I573BZ5JkyT5PuRgBw27lRYLm2JS3LwbIJ5NeGYnu+Oq3vkpF7TFhmeM/C
QxcPeWp+N0bPvIH0XhvJ3pgu0K1oKQgvzlkRVqnoSNLYe9jFty2wJ6ybLHbXZb5xT155xrdkkWXd
enchRJxPyibayhB6IpjMOv0g+1QTxvYB1IvcTo+dpXHe7kDR395p2596kcfgvuPwuPLgkTNcxEQ+
oOpAg9uEGlk+x7O1VH97btvcILRc2S6M4m+cQC5GGjTO54Y9kVlMDoQWE4PcXb0q6yEbSvtbWBT+
QSgnOyBa5e3yMLWi1hicl7cn+YsDeDlLM+RmgY2x4XAXGyafQqeiqX6K1YQD9slKaMiJbZ0kmkY7
M0vipKMxZu+PUjj7JGvVEuE6Mfws6Oyl33Y0/umarDu2eBAdpiTJ7maUXz8Nosy9fVrOznCw58wS
UV5lA/jQzDW6z9vBkwcNGkYfoVvN1b3vimZf2WnY3pjf62yUEGLjuG9wA3DKJdxQ4valPCIjbMzC
z7mcjmHibQXcLR0NRUhlqsYkSmvakWqYWOZ21aGX/7XOvfeNQv/OVe/fXvJXu3nbUaiq/erzJ5i6
eDUKdypzSoZASal2HxRqUGVkdIHxkII7HXwV0EpNwHdLY2P7kGcf+tewlMCIZgDXL6VBpY8PWcXD
Eac6DMnNw+HgDBBd10T7EELL4cb78ep++HVwIJMwFjSJy0NbA1tJtMwBrDs/PMpumk9VMtaxCqzl
Rph/bSja1TYBkYCY+5L8QXJbQEynWLFZN++U6/QkE6PGe9q8xbrebu/LVYQKQF2PBHAjgZ4f17Gx
3CGvJ9q1gj5padVSzre6NJMvNGUOO7wyUVUsiuVp1KtzI9q4OjTqpxvFBSrCZencdue2MJyZD7h6
Gbq3lhMFspiOwTKn75ZNurru+ioaFvnHfkR8Shrs+QfUl3lf3FGlGDA5GWAQFzTORaqyVrTBvXmf
VP0taedru9SCGUp/JgpC9J6fr29p927hhlrhejlUEUCi3i0hEpy161a7dfKsG/W9q+MB6XqMRhB+
WVEDieQjUwaIDUMY+7qA2945DkY4AVabFPlutfNfHY+MkLWkR4T76Hx+RFzFMq/5ZvFezi9q7MId
XZHtXe+lEEx6fcsJ5HWFnm9n+7ByYOaQz1wuqCXaDji8JgJSqGscDIEpzSET9DTF9ui7z3Xh1cHO
Dv2RdycU6XNrOGr+y8jGlfUvsnmOmsFugigoxwALhIZWTf6l9YH+e/ePM5LtxyJ2/8vUl3z4YnXI
PRcTnQrqJjz3+3AJiqckJ2smsa2+vn0Lv84yGQviEAk66t4kmhcnOZ3zpl6loHIiDPGVMyu/ls7q
nPxRm99V39ABa9Y9VS8ugRdHBOtP0+jH4Ea8dm0/kFSzG4BfEM25yHUTTR9CgWx6bFTJuiuzXD86
yvK+GEmef5WBUX1+e9rXxsOfBXby5iGEitb5/kO6saKZrQf+Hu3xeUlKhdb9Og243iRFuVO5vEVD
eBVGsc5cWDQL2iCuQJ3nI3ZpKU2/77gxh1Z8pA3SfJ9lyY0o6tq0UDaF48kX3YrW54Pg17Kusy9V
PIfaux+6+kMxQEFzS0ECsEzW6e1VvPbg/D7c9nN+w11MEz6pEbQqRrm/3mW5FcYZsq67YSi8/dtD
XZ0ZgMfGVrKpXl5EC8FYT35NAToWQa/fgUka71vC8a+SeK6NhOYKjv58RNCATYGCCxG6zPnkjCT0
EvJ4FQdBN5/CQA0RGIUXNanr7S1ohTeOwOvWOXYI4opEfnBGyHAvpkg/m+suNm9qNi12tnfVYL+3
wHS8A1Xu/oOYpSqwTuuWfI8ps873RDipH7l9oz5hWqf9CN0Js4ozCvDuHdcHHfONZU1Z1FbSs6Pc
qMy/imyACOVWVnlX4PXmRJNdFz9mBw/haEK60rrx3a5tEXAy7jD0/Dcx9vNVHPgwXuuyiqG/YhsN
nHtQdmkcQ8rNNxKVa1sEzBYox0BlETTifCg/aKTfuJS0mqXU+36q3e8AZGU8e65ABdi6leFem9rW
2ENlm3uEDPB8vMxY7dxMVsazADcbMdqxQibk6DjJrb14bSiEVyDPoYBHj/PFUGZaOYCOlHj9KsnR
Z567d4XWNMIMTX4jn70SXgEqkEvS1Ayp9LKSPrnCmxydjfGIwfnPBDX7NpKOnmLPEN093Mt6P0uj
3c3u2KU3jtyVaZKzQ4i3qZZw9i7uyH4IyryVDZiBVcvI61x1KqFJRr45l4e3T/fVoTaWILxwilGX
Hi++qXu7awg28jz936Ra+2DJcaIcNRc3Rtq+zUWoTBczrjVUvpDFvIQXZZnRjm3wwKaNaPfF1vnv
uPKWKcC1+bjcG8CovGav0gzu35DObOajXLRLo6zr56+dsuaJXFNW3/988XjGqNvCOoMcdfGddDgY
LpZxY4zGXR6LcR7uK/wRnhD3Nj+9PdT2R71ava07kTuEfoTLNukFy0SvqIBXzBCbSMtqw6O9TuOh
LGc3Rn/aBJqe/xhl3KSJgRiJR0AkSKXOTzYSvv0qRwaF25K8G3kGEL6drYNO6DOdIJ7dSNyuTZKU
jVyGvb/lNefjWRlNLj4yU/HoqW4/O+P8ghu4c2I7+Q19VH17l6O/eyORunJfburc3Ck8cFtx8nzU
dXEGFyCO96br/X3VzMFdiPAMFs8o6kFEnfZvf8prW5TKCUUonm9gwYtdUxZ52iIrPcTtuDb70h+N
UyvmfyFy3yooXFlPOrYpuOJiBAZ42fC+VRnU4IuBdw5Wc5ZI60vpVIi/t4ZBq4Bv9ALLT2U5/7w9
wyt356Z9u/UPMTqltvMV5TJNun6L8ZbeXnZBIdzIXKr2sa2ddTMPsKOidTMKOHV3I397LfGC2ilp
6fYMAfG8cjToMccJ+xGDU69X7UtJC3QH4jDNz2oCgcYFxY79wqgPxajanbX26v0Qzojdox/9r9RG
v09F0f4HrIUriZ+FJsD2nFysh7QXe3RbEmboL/NeuJ11l9p2EjWh0nde6hrHt9f/NStrW4WQvwmi
aFK4jBLtPsjAnMEGTAFMHw+iJUAqrToPTmIa1xdTN4NzGIswvQefbc3dLMqpiB2p+/9NwUTs8PYP
urLl+T2catRrtxBh+/e/B8hdHqSWwe/JlpHwUTYuzq/W30AV/yE+3jQDKJFv5rJwDs5HsmFzg7UU
AAaIVmTHtSO7jLRvKyidbp09FaFd3aK9X7lAqEoCGtAYT3x8Wbz2zdqVNMkNMY2y3WEa8R7Sm/Zy
zUP1slYIo729mlfH4w3dCjE825dNjwhveqkOrCH2l9b7R6lFxkpUFgWPlJrCUv+xEj+7aRM5BI5G
HOQVCzdQWTdWyh2QeHGSyJkHI7bBeo6WEv9lKC7zEB+WrXPh8pkTq19lbmcOdCbZlECLLn9cdPjD
Cef05c8XkfAYwXgeOXDubZF/25JWslZzjz06IgNednIHhBtxo/4qvAFXKUUu8PZw104AF+HWkw4x
Ex7H+XA5uo16IK+Il9QdI7prwthpcxV580147kqgxafaGA4EQMgBXRyBsQ9d+pkzAOXAGbB7zs0T
6u79jZv22ibcyJYwumBP8cKcT0iuOZ54JhU/q7Hs505gX2JBKIt82RoRVd3mRjx+9U4jfoQLDsd/
6009HzDM3aGoAk4ZzSwNdwigYN6qcC96M9+t5TwetArEjpa3ZtNY8aLRqodj2vvOjV9ybeZbSxaS
bRSV4e2d/xAV9HRLWLzfZtCUcbfiTW5Jv48WqlK7rkMd++2tc+17Yn/B0WOhcT27+J45hV6V53zP
rkrNQ5n6btyHoffX26Nc26AbHQ1TQDQpCPrOZ5WTW5iBKlXc43++Bw77IYO0e5GwPG6s37XoYCuG
YiW6WR5e8kqBFfvZtom3PPSn4xxz+7+TuW/fAXfUgE/5+hCWiMkQO6Qf3p7j1ZXk0HN1bqyty1qs
t5SICytwmmyqzS9Nm0u4HPTBvD3K9j0uQnVS4a3Fh/wDqY2LeFJNsJw8CURDN4E4UfvP/87tRiIP
OS97ex5QBEDw6WTUkxGby5jfCL6ufsiNa/f/w1/qxPdyzr06ZJK1LT0q34v7F+INfUybW356e6ZX
v6RHqYVQHaGqXwI+v92hppUJyxTszJ7cYdeaqXFkj6JVGRQEN8lqx1Tb+oMK1lt9OFfPIHMkjt7s
hC/TVlHk48r88QYXaQFBTRs7JzPcOCPCi3VHG/5/mOk2GnzC7f6+yEwKt9v6shivrbPqKczq5Kin
rfUzqKul3CeDI16KdVQvqxm0N56OXxSGyw1FIAdhE8AeGtT2xX9bZk8pSAtBCrxIqUXfzZ09mejV
reVnmA+GdUcG6iO4Zonsr7kYM493uir31ZQlSEngCeTFquiMkEYHyJBRUoZDGy3LYszR0PmW2Gtn
ML4ExTT3+LJPtnNj7a5tSA8McuMtIiJ+2cQjtGUPBQajMer9456I3MyixVgRNpPo4v9xtwrByu+j
XdyWui3MprC2PYn81mGpSoMyc17n9/nqO7fwqGvbkPQf5QksFrGWungEZ3hvwxyCNliqW2OysPpk
oI8aB5VuD+EgsxuX9LWrhS9KZwyPO4/hxU5I17qotaBoC0FaPNhoRBqR42lt0M2pJxl3qODNu9Ec
s89F5Qb/Ltqhp/Xto3DtEqXFbkOfoczTZX++G8s8y4RX9gBjVWY8rLJ3P3hefat/9TURge9IGrcR
eGnGouf9fBiLr1ckQ0DTQ5ut5THH//RH2s+o4At2PrK/XvKxbvBJQnu5qne5WWU//STocopFGF2C
EKaUUeZlqR9FYydqh37upKNZ2OsYBX29/iNHqeo4sGvpR8UgElTFPHfJIkuYtXzKB8ukk7zqmmo3
B6r7Y2YOe4MaKlgH0BE66RcBod/Jsq+3zshlrL3nKUgkrbpGeVDKuPHeXjl/POtbnxhFW1qetg/6
2/XRrR1+OxJUpexcJ0LQwj0RYiWRVcCKfntvvBYo2JieuH/yzcDEXjVToyZKIBOQ+YdJUTSxLyXd
uyvyKP/khSXeU1wt/CgtkF+9o19odD8o2XrsYTed6yh3PUwNVl2YjwEgWB8Vhhzzd/3Qz+8HzVIe
ZIoj9I3c9ApIskUEkJy3sht9CufLs8IK1kMB0OvAGTjk2pX7QFhN7K3W8EO3mcwjWbeee+NWvBbP
oowAmrfV8Df6x/m40q+8Ls9ItXu7cp7EMLs76htZHbXAIrQJIwpNZ/88lXFQ0hI/aRFGXh+0e474
LXOQK1uEZNICqgF42+yhz38L/Ha1+mvYxchC2N/zbLL2ZhfAdx0mXd56S68sON3hEPZ4u2lcvKQY
BQLIwQwm3tKka94FpbLjaZjSAykfMpeVVf+Dl/l44ytfmSGDgnFznxABXhZWsXhC26VfodDOHfLk
42jdOaNhYO+t/kOpZ3NQBgnguQa83x6N388b6m7WEPRDPDhTvQ8kJdSpWqw92qi3cJVrS7mdaijJ
EFBekVvXIFjcuiLLmywEIeC9VPFA09LRk1CEJVqDD76T3Yq9ri3ltoRkC+TPtDSez2+dAy+1MCVD
B7IzY6co1MFRPlyAfFA3AsyrQxHg8Revwat+0Go2cnfKmyHOais7pmFjH1Uo510zNrfofdcIAFRV
6U+hHYZGhEuaeZ4bLZV/oIcm56SVtAnH1H+y/WJpTGwqdCXdscVgOpfLLgypkBtzOdxIHX5JWl6E
eqAe0O9+iZXBFz1fW8eXhpwQYY03vfXu0PJZPwJUpJ/WXvoI/JcB96QsRZWegmGit3ExpJRRrVQV
cGP56YNvLtT6gPq8u7npCct7tL4+vX3NXwl7cCQnEP1VywdlPf+VU9a1yIJYfRygpEw9J1v39mh/
Gnqzuk9CN70B0F/ZBXTJYWgCskdMcEktbQ0NacUDf4KdU+HonbR0WSbpOylX49YDti3wxQfY2uIQ
AtnawLGUP58awd6U2Asog+yWxNvb2h93FLlthL6mrjktDXbskZkkGFrbWhwL/JDryBOuOPzxEtM2
t8UIdD1gunGxEST4jZ8vwCvGpDEkxuF+l1m53rvh2D+0TZd+fnu8q2sMX25rwTEoS1xcWtIgQVhW
knI7HD0oZVgAAnOo+wlI4I/jEXKZ0ObeQrGB++MiaG4XbVrKszExSqvwhKkIPl9mZhzqTt0yOH49
q20oBtn0BcFqLjbqgDk81s1eH49GsxxcuoMjY0rGQ5Xc7AV7fSaA2iGBUHXkJYWqdr5xdOeXTtKm
G564omTuTNkdRfBsv3pWF1EW6O7e/mC/oNDzncoCbiKiBE1bkWeb+2/PDOKrfkuFjLkB5ttxMwVu
e5gEqXg0cUaei8aBfo29bUkA4yrnoS2dEO8AJ0gHJOZnUgd7xkEjSvymLvcoRdn3RZ1MP4qgtg5J
kqty1y+L+Y61w8lQosf8V4qCR7Z/eyJXLl5QSh4veNWU9smvzyeStEJ7Rin6uHSc+ScAfn3XonN3
19T0nEW+UGpfLiI8dtj43oVBYnwBbu/TGyf/2vfbXEW2Xme2ymX3eI6mU9llJZeM8Ky9SH1xMIbR
PU6JZeFnf9Nw4Ur8h8wEuB6kRhp+CLrOpx32mW2L7VbDR9x9bJYZNMFWhTjJCrPKqjhknjO/K7n5
YpUu/k6xb033pvzR6xCCn4HwngXdnLlf9k84GvfUUfHE2qkzYy7jj8elyibEqgcid5DHU+kUt2D+
K4tNtAkVGwCQusmlLIwkMVqqwe3jsA/o+vFb/S6x8+FpDstypPV7Ql347V32GqpCrBF+JS20HJlX
QcvsG02bbM5pXSXgAnSGjqvZQta8o+6VC+HiUzcbO3+yuo9vj7zFzhfndNOmwdSE2olJWHj+nYED
FzlLADidLU4sm7Z4DNbbQgxXh6Gnir9JKxCFOR+mG4dyTZawjw2nQ1Yi8XR7FwxaRyqxyiFSCKNl
e4G04T7VwK5FLoqPc52bOyMss/cqmKr20CdZdlgzO7hxV1373PTjbnA5pFPKO+e/TQzoVFo5Z2st
Wuuj7dD+0s9+efBTWC47MwHj27296Nd29abwRHMIikt4K56P2CWeAUrGiMJQzb7OHCfOVOA/q7BE
f07wfLugYzcGvTbN3we9SOndrl1rz8got4+lR3Gi6HahIHJwvMR6npLlj9XhWNEtDKPUuZmPXib2
hjEXc1riLOHpUN9BLuujLunFHpOiNRr9Zd4DWjpHrJ9vOYC/mil1CNpvQIHAQonNL2Yqc197FPjp
hRG5P5wcp08RwdgsMBD3q4zy2KxLesu+ZdvBZweJvJSAiCSOLknoXxe4erJmRaWpnsUj3dX10Rrt
4Z3bJ+ZD45nJLVW4V8dpG4wWmE3dA+z1V6D+2+uqh1JJq23JgNPVeq7HxTqEXeN/fHubvrqVGIVm
eAR8NgT9dWnHoIOJgA6CzTxl73NJgQCqpQTB9teIOIIGSRDM3dDqWy3Jr4kSDM09CIJHiuoiRnd+
QjYhybYVQGS6D8xvo9VmP4lqPY0QKtQAQjF7M5y28x9Yd6+f0TxKwyhdZPiUFL2r97LCLBMqeNK/
vL0kr07u9rt4EQAXoS2x9ue/yw9qcxEKTau+UKEddzIxD/485bt0ImbrB+kChZi4JLw97JXvjTYy
tUx6CEgDL6Mpf2M+hxvV3KuT8kvTBJkJVujcpD9fmR64x1Z0BjmFpLadrN/2FdFn17MZGGcximPl
ZEEZmcGS2/Hc6eATuDFJnRDj9P3t+V3ZaVtF2KL/Bj8zWgrPxy0RHKRNhXHXlCJtM/TqEOStE7WZ
ue7D1QzxugqcCEzyFsX89coi2kvaBkqxReCXheJugQLF24PSbeGPj2Yi9IcuV8MNfOf1jUTwSKQP
v4aA4lU0PGaFZuJk70ORhnExTM4Jd7xv66qmU7aA8769nK8/I2wxNgskLnSuYeufLycOoeFoO5Tz
c/qYqxhjneFQWio9FbabvCTubN33opB/mghvHDXQkF9WgOzTi3e0lhOZqQufa0WP7ZC29bJrazuP
83KRN87D68uWobiRNs4SefAltVE5k1vkATyaEZnv71m7JD+WojKfC+DfL/9hLbfui18QJLHS+VoK
M5tZagqWLiLa/qfaStNs76U5yUpjlLMP8a/Kj/jxNLcsDa9OkgB0q6WgPn9Z1dPC7nrgXw6j0SVH
6TnlQ1DX/tEGnL2xYV6fPxJD+H6ceRiGBPznk0Q1zRXCAtihqz84Soemv2PYr9PRtrvgp58abRBp
7fqPTpN5NyrCrzMs9g1NattGNSgBXJKiiETwuBecubTvrTKqA0OV1I3GDoX/VK5fcseb60O6Tv1H
N2jW/4WQVRAQrsbF/PD2t75yGQCKbrAhscN21Z4vg0iycl4S6qhlPdTY4tBYGptVE9g3lvvaOOiJ
0P63ZRmvbNlTEyYpvGz2lFP3D6kluoO28lvSz9cund9H2X7Fb5c5CH4xSXRzIGKNJR27ONwGQwId
vFVSHdD4nn6+vXyvm/A35jvMhV/AMlUd+3zEFgBQNIhqxpSgrY94YDrZLqks/6mhyP73xB18D2Bj
IpkbzPYdsiPqXRXa+UudNPW9n9k00b39i64uAWoHODeQ2nAjXvwghBzyciNztGU1fPZEW93r0jf/
7oLa3wVYRt+CvK+dWWKgDaqC34TyyPmA7qjqXq0AY0kp8tNMNXuXSF3uN1mlG2nL1aE20BGSCrfT
q8qQ8tfZC6CIdfSFHVa/qe4gGqhdYc7u6e1lvHY9UOyk7RBcDAz64lx4tRgLlQYDQJVf+Ts3KMaf
KktGhaq0s8nF4pZs9LlxoNmiOL499pVp/urk5I4gSYOze76i69ZB0aDxEU+oVT6OujPep7NP5yiN
M4e3h0Jb98rJBLciFCD4JD27BDadAU+Mrocz72PZ1D+IpQwwSu6o2eIEY7cvfSaYZupl1nrszXH8
SAv8Aood9EJFTuaX+cGESvtBlJ74pvWSfGj7JPEitAlqc6eNpJt3Q9CZYYSbptZHbbrptMsrPzeO
cnTlj663HXno+1H96zXNskT92ntZNEz58F4bNKfFuSedH0G3lD9MtRTtCS8gp4q6QS5/YSszthFI
2hakF3b1LzG9+bkJ+t6jRiCDr/PgT8NRr23xdfPRbWEbO4NH52pSvuSOTdzaW/hSYTM/ZEVEu7Dx
OBRTKE9ArjRVEXLCwiiMtf8xTb1XPVUeQBRsUrJzolacvUJMrpPdUuW9d8SXE/UUG6faQxauQX5K
wiQktw8af9qhbdlksW71UO2pozTrTrRmvhwQCKlOoaxmYDUpAjuqa92l7/spbb9Cl02/NX0zfsWL
020ha9RyoO0T9b2dM63uI1a02GfS7Ts9gQ2ZYieScVxiEVqL+ZAUtXQiLoni38ZVmXgM/Mx8gU/W
Yb6V+8kHs5cEmiMSSyhSZhXk88Fo/OJlwgSm2AcTdL6ochv9hTaALI8sS42a/6QrPq/LOtlkRCiz
uuiOgJRN2fDYrAJ3j9Vs+E2jaybL1l2V/wwbP8U6jd79NHaWchmepaIdEAUwFLQOKcJZYI0it54E
3i/5PQpvzVPu+wkzzcLyPnVF7R7qgO0f80A5X9upyL7NNMJ+hYAY4mKOsr9BPaDQx5oH1d7npktt
oFoKVOQSJyULrpqCOkGDHeGjYzh63qet3yEOmZtLE6VZj8cqpFpdH5W0cetq0uTLVK+mC9UAcZxd
P5uFc/DHNqxozGlk+YgsgQnpoZ6y+840IK4xC/OQKjdz7oWzAHFDEHLKaLDrTEbBhAzLyZ18Q+zU
OFj4qoIF3YssCX4ikYTLlcxAi1hQFc53tJUUmOKkhv/NmcPOPXgJ7T9RhWtSEFkm0tgv49KU+piH
1RLcNdo1ix1qla17tJOEP0yIRd/PTu4KBCOK9n1gde0znshSRZXRD++KJLNf5jk30Fcf6/kfz6PU
H1szTOAjblxVCSFPee69GSSJDTWJFBNremj8h3UIVhOTHneAxZYHTLPyp6W6MzzkVB+ItRs78nEQ
eXFFKtCLNFLVHirdd4idjF3y7+j5ujw5XaL+bROr+bK4WDXAdp8dgDH8htuDTrX5v6zwinfaWHKu
Ii/rpshZ/J5+ej91/Kjp+vDDkAq2a6s7sDTWuDwt7EUaLr2xep+kEknrhZTgfkEx2D/iGEwm2bRW
87+hoL4BHXxS6A9gOFtGYuyGO9+vbDfqCbybQwUcBV6TVfV4mis/2YXQ8519mQWJdQc3oS23QzH9
C0xsj9EMXvcSYq0R7Ka+nu9SN5g/9ZOAdaudMvnbW9gquwYn1/5uSpfsJ+m2/tt1Oq/bTbU981Jq
d0HSny9t7GQQijqugjF8Ud40N3srzcr0TmTrvCCJKdAxshrZpXs7mA1zZ7ujsUbwMRzjVNoUufeq
L5MualvaouNZI729781G4MS5GivuwYlMg91gtI0R9U1WwI432rF4yrIRrfchH/W002VTT6c8KZbk
IWzaub/PDbr9o8zHFzFO1TJNd20gKtyh1ACipxcUK05CL7KL/MwQyz9Zni7VRzJc54cZzBkmIzLr
20cYDBZQerm2/fp+4OfM+8DWAGLozi/1O7Oz/eWIi3kaPLD4CNR7Gua5iMOuKtSzDhY7f0hWMSX7
DqG49odnT179Nc2qhjtR606k+GB7AZoPR8/tQ/+7l6dD8D01tbJyYNep16h5Io/rf7FKF2nNaHbX
UXzoHLcIf2rCRbkLSt304mhkyWKKyNUJBdBoMa2BLishg1Jq+mz7WRtxa5ReeURCf8i+IZFsVJGy
12D9Icxp6lyMTTzZnZLURaf7IQlC7qzYzENlfFTLaC6foSUmSIeZrTk/oZuYqx/laGXWF+EUQ/Ug
eFXsGC3GNPlfb+MoPx5ksDF4juRHungPc9aaH5cl005HXhBCtI6G2hRtsetBHNufebhaTYMeumrH
Dyid5+1DucydT2kvWPHv7muVfkW1zTUk28cY06di7qSDuV+6tO9SEHsINmPtDvbHwELvFiDeGSdI
pLMtixdReUOZ7lurtAveq04lgUSXAfrpB9bNsHfQkazhOaB+mYpoHVC3RK5mdVJHx6SXbjt9qWwa
n/aF0QRaxguA9JJHOg3m5KS8UmVPqg4n+bPO100lcrbZ+k9ON2v3YHI2IOIY6N+ieGOA2BQ/KZkM
ab+bbCy57zIy6HRnJV79NFmLUqcee72WUr0zyYegRWE2jcIavR479jrZJs9IAUokBk1/1U4QNXIO
kfIpMmekTue0lXp0Vi3Dx6zy/TTS9TgkEH9sjWBUhFtp6H2sh5yPAjdNzGUZqSUc5XEpw2I5lfXo
WKc2cAfnrmwXlw5xow2Lg/Sgx0VOtQWzrbCrJl7rcTRSjAbCNPsR+OuUPkk4jla0ujUKdGk3aScy
xhHVqEFk1BctW+vnYZPh2K1JRWAqK7vFHMqaJS4WKNTWh3FpbSfuZhSvOkxMVR7usBOsqY+XuWnQ
Yd3g79Hg7LS9kmuS7bAeQ0zeNcfqGQY4Is3raBafMwXzO24n5YqjDaPxOWy81I6sVoTjbpos9cVY
TTVFFb2AeHUY6XxHjQ456ab3F2pWOc4zu7z07GddLcNXqvnzGo+OMPuIXChZ7hsZenpHS8sIzyPv
rHyP5gXSRp6vKvhnicV/b8xV+r12kViJZTilzUm7a/UOq9G62NmLbB+UMI3sMaEHQO/XKcmeJ+49
Fg5K7Sd3o9Zl0WqVXsCDRf0vVk1XUY3w+X/juhgJDvzCh2U2ZWCqcdEjyIcAEDYUUWMMg/GPLIea
cpwKexkRKgZdFCa+tA846U3hMUAAw43moZHBzlctN3MvO3SoO3McMB4wRq0+ylrN3THP63X+Tuho
OREVvqr4mYm5gDGCVcJ8TAbawZandM7s8rCm67yKaA6bufsaNJUy/MOKfbaF1lvi9vtu8OZq35lp
KL6bU2/8LXv69y1E7zt9Z8z9HEQe/GvOVV7k/t7AqV5EmnaemrpPYKmHZnCLk5G4eXM/4dsWRCbq
aON705gNg/jb1XKXGkmz7j0yuv5Bq0Uvx2XpLEVg6481W71Qzg6fPAx0zToEnPXqZaWJxpxmxJLd
YL3D3ylbd2HbuOZ+ynvisohsuk+fuIzN8smavax8n6vGbJ51iz7QvrDbvqV/Klg+INiXVCeYev5d
3lWZjGWSy/Xo5IBs70K+49GpVpe94RD17hETXcr3radte5/JLrgfCrH+9CU0x6Xb4tKmypun0q37
LxXWXEPkd8b/cXReS3IySxB+IiLw5hYzZr3TytwQWukXHpoGuqGf/nxzbqWN3RlMdVVmViYtyrxD
OCDU1UOYxl6DGDUyXv/FW7N+Bexg2Kk7GxE+CLOKrZjsIfwXxlu1FF6o5+HO66bon1L+UucVxfNh
kli85VXYIdseaHCHzAmmvsn3ORneNWXizV/mlQVHpIOc00Mzlk/kFXgyXbYOpxc8gN06x93EfdtF
004p7fH0YgZOt+tSu5y0YmxNecc5LHEyrEe62FVWN/ex6OBDxEE9748JAWOPnbiZSElpqS6lpM5T
VlvzSPhFMyy/YjF0r9Ty2EByj8Pn3nWAerwJ9XspAn7pFrKSme0oeunMlHXIQrcNFmGqImawCNeD
P7/gmHxh5UBHKdQyu3Zdl4xjLheLcQxvtiRb5qBnFXov7de6aYOWtsohs26Nl+m+2pU9fAeeW36X
5TyhOlSOkHe8k9HZ2pAe/Qzrvqrhu4e2TckOKT+VatWcIrIzS55UvbRTGrzm1xrO68mak1GkrkLx
/mHCeDAPiy+sJgMFXte7ft/El/ISwwdmaRDRq1fH+rL6VIGhnZLtNEdS9XdhE5lrJ7lbb1MZ1w+O
ojIWh3SNc8erWY5X0I5pSP2ZTJEHvZl5Occ+FMKpm0eiHqykCWcah1V5xRqRdP9jcXU3/nC0HY4p
Vmxj+6kHK0wyy0x+m3btOGNRMnpJicRpXn9XVo++g8mnbfxs0JuIsj2hvwO/dmlwMZNwzUm1vY7v
aul1XTaI2pY/MNU84rSKmvKHS23Fc6Ov1De/Xeufdmf099j48+d8ROPTMQjzG3qr7a8xpWNPG8WT
nLtDoIZzOdXjt6heSyDQhos34vez/ra2yNOpJ5F463COP+c6TNSlWpfkKy5Xs5yDqlT+WyJbPyjm
w/X/lJazh3nSjkF8pYxTUoOGTlWarncegmiaHuqQpirloIhRuc7CflMDA/sF+xvHe6q1XJeLJv6c
IhOV0/jYL2brLtoXrfNtMJuQL51Dv/sgVLOf22FvBYIBZd1xJ/c/vpmVOPvWpMeXgcbUe/A3f/tX
I82UuexZCU79+OZF1sXTMmXb1JKBtwYIXx7rpmfp3MEu0Xku3djqcJgL4r+2vScfPbly6xUwo3FT
3faj/bgRHHXVTReXeWD5sTqrxStpxdagPw/eqKtLM9nNi6UGvd+Ho7vqyxI75akGklkfRt0G11A5
U5BV2jX2/cDVIW785raH9b0zXiFfw/ZajZ734VVzT3PhrR2Kehl73x3bEKi2TgC3qbWCJN62fnow
gsVzO/46QtSUrWyGiolA0x+bLueWYBqe0VbYpVvMriPe0I16Y8aZad3PcpZtriOP0AR/5g+n2HnI
/9zBKunayrXx0UP3zUZru/o/g33vhqsrBV5FZSi9O1Y82ihTzL7ey75s8Um6UVyeAzO4fSqladdC
EbKoUzXwMOVUUIob/d/+x/HrZsynWVl2Gldx89/UyqMqtjDc7xqNj9ue9k7lgR0T2bo/9FM5ydTf
VqAir2kCDpSpHaeTfSCpODPkrThPxpap9ZQ6I4lDxO/E05MbWN1+ITcFJM3G7p1iwlqWvGUr9/eu
aYP7ox0iO7XBqp3XdlpmcwL0coOTglr/7u2Je2Rzi23nyQYpqO7cdlxNjvYWI5LSbdr/xhJL/BTD
QMs581q7zlnRowyX3ccJ9upX5mju22O/Jdawj+Wn/YpZMjOgVcdZzD2aL7NXR+ft8FigpOo4rFbg
nBScqnKr5wwVv2MeMddUazEmk7t9rhZ9YmH4OAU9K/vrFRqKKVPC62rwNwYd3tGkCjAzs8FOFv70
nDZWFL1XTjlGaVNXQ51W0wbSEtfVzLpRN5ZW5mKD/9xYZNinHeva8tmvj+jS2X0rc3Ar54Ui3v9A
5FD7qbv741dt+cNdvLmIcK2hsbur0PSJmDUGOszbzvhvLTtTv/i0tzSJjnz6cwtG8RMLEO9j4O1T
596d577AFyf4PiZHM6eep+Xj6nM4/dOr7X/D4NpZCpT47dNWqdgwkYRgP0Boxy8WfXwSQ9Xu1plu
Xbt5sCQXK63VpK9i8pYJa0zXed3azrYutSSC7SGADdhyHJ7D+5Htky6fxiYRJ/Rs3ls8WDJBd+y2
Mg1Dq5QMff+/t0Yn1l9QOiHeTeyI5TnySbYs5s2vdOH7S9znm3SW94Ai8Z9RdKoZpmJDcPX6RX2z
JS7nhUD5nhQxx41D9Y/Vw85uIk8+78m525Pe+jaN3fZl3EhP+drX3nxyfN3f1rV887zOYumvik3H
NeX89D4HJzBVHg9bXV68wy9fjTvtvE62RY+sLXvOJ1VjooRLKFs69VKzVeCte7Wnm1lnj9tacdu2
0kTPKJrBDnl8VjftZ4Qs+YG88qIVZjWpK5DLF/to2zL3O5ZW6Ma2EfeGbjp+KwS3ImvLXndpE00N
sOGw1m8Y05cdJlw00BcciMFxumDpXlfBUtsJtFZ+yKBDWoYYcZUZe0zwm00t47/MNvs1spgfU7AE
cR4aF+whWftp+1oTd15O02J74n4MKmn9NmQG/ktks5bZ0tf+Qyl78TcGGO6K9tD+t20rm6txy6ov
aBmCJg10Tc5sDIT4z+sAz4p6k5hfy3nRuFOMJWx8yt3vtjc5ubs5rSwwqdxQKa4+zXRfsFnofyTl
tEPY1dbymXjj/raHHD39AU6UzZV0PqajVv7dsIv+dT90ab+FNAXbybI15ObBroA8w3guzz3bCX1K
aR2fLcPwWPizHK8xJKCb7YYe8jHYB3PWmAAyJxinHwq3btfvLtrn5Yo9a/8k+qUc06gKVnV2rKW/
xPvkNnfDTUDCkBMME2BXP9E6cUawGV3q4e8BmH4AOcvBzdTq0c7rUrNuNYRmLfPDjffvMWGtfdrF
kfdihU3NPLjH9uNMDOVaRG6y/6Y37dvMXhnd8ogev8+wNNp/iKQMXnA2bIdz1UX+Nxn7gHUqDFtD
9sORAANPcft7U83tVrsmKEJrH3/eaI86E2ZsfbYFN/M6+gMjHB4WWO8au6xVuphqfmHFldTSQUcb
L4IYolOs/VI/qXBOKqQUZi1Mu4XL0xZbdExVPHePtDVHky9N46p8j0LtpAnQ+cdUEWb22c3dwGUi
Fml5txnAfmL8GptMeKQvP4mj2R58DGEC3gaWy1tKnvC9tCMv418/QbOdj0OKJzbGQgMbQKzGs9eE
PHCAzSJt3fbWTFd6ns7VuCwFrRxyO9cbCL51ce5+X1GUjfdB1ZSXhRPlfTKj+zC5t/gyN94mFMJD
UppXK6ldVnKIdUp38EyMh2xLuI/VZgVfgIOBuDLHB49mnsLqos3MmiXbX94vZPLdV0nFAsVmx+3h
cPpmSmm4ls/ea3oLDsfSj6GeLF59gjlwGj5m38v8IW6WPC4ru2WzYuD95FVNdBFZfBeA1z16OOIq
8gsHs3HEzeQmPztBAD5xJFs/o1NYYjsFcfKt1K1j8yFkQGcxHwc6gtLy4GMWS5eY2/vGySpHiCoF
9eDlYdICA6XnxPQ38ohjoX2AyLgG7SFsMFTjthdAavXOGW05eXcgVy3C2qjmIXQWzp2dvm1+AqE8
2gc1JYw/+A674jo4Ve3lQesez2Vrhl/tHLEqowJiVL2YKMQnf2m5bHjTNVbWibU3j/vgDd9VQAf2
2Q/h+rtXTRC89Z63ECq4BpvzEJMIe3fsfqMKTVIMb1TpNT5Y6hj+7bukclJIs6l+rIWtH9dlgUdZ
ZLL9cKsmakEgMdMjBd5EqWTB5F6EwLX5MNT701S2anuXam3iAgMJOaa+VwmYG+Jo7qq9q/tvyZG4
2+22hvj1az399KJ5qK+KSdgqPBz8P+Z9VzyxxPskX54EjCNfya4+te7j7yyj8qGbAd/AFE/Bvcy3
ad+mPNy9UlzmYY/2+z7uxteDB/S484Qov8Xk3Pkf4zREc1ZDQe8/Q9HKO1wHEcAY2xusbJDuDj6n
ZEK2JDV/pV/iq1BReqz42RyxkksJTGxdxsXyrMe+QYPweIMSf4etF+5YRIS0JUosrsmP0ZY61ypQ
R2FZrffL29bFSh0rGZe03NXcnGYNm5Yb35OfQDqJdVm7Q345I3TGk/AG+Tdc7fZ57ZXH5h7SVjdb
3YPFzs7ZtciiJplfIeLZ1IqqOrkeOIe5H13QQCY5HpZaOfYWUfJ9h0XrLiDKu3qIm3B57wdYs6/F
37Y2E846UejD4ch7poCD+Y8BPFVmD4N7N+F9ulSKyO+HxohAADuyWHg9cOjuP5a6lk1KEzPXEDwG
OHVhwEuyrlZew1WMDsDssHvSgfbH10Sv0z/Sw31SsRB4UU2HypKXFZ5QXEgr5Qtx7i9cGmRkwQX5
SXRkkwyay2GV/pQnuFvdKKSyvIfyCZgHmjF5xEInbNCbJS1WCMk8//N8Jo7cGxdSX0Ozhea2hTK9
soizP89tL/dMYHhYcoIKUi9CKCrQb4rqllfx5F5uyi/8/0W0NS9QrviVQZqXf2wmdkw6hsiC3V1D
abI4dORTQ1SnTGunMb+hf6EICQ4NyhQ3UjoV9KT0rDcDyvspVJN3WUTXfg/jhMoxtKb6swxTORTM
3PywRtiLES67eSYVG+j5qR3i8q8JB/mf38w027pzGvr0MXj1cXucn2ZMU7bTIjyroJ206tPczOP6
GigtLg79nQF97IMprWsmphPYeyDOfJfIBfoajndPoZR+m5m/57PatfWZ9OuB2ZCaE+eMl/csrh0e
8Uva2fX+EsO6tMXqmgmldVMeGq8Sw8gCmrTaBJw51EGzLM7xwzv2GTIxGXeG07hnGWAnWnzPTLTb
b1u9R7+3uXbazPz/+RhZAunzHWE1HLjRToc/uZv8sKWpHZiMpf8zOiV20JM1sdpZD3Z4VvHSNjm/
sn2vZmt23pORoJFUu0u/nBI5ewtmQtEBwrN50AgdOWzhCbrMb4H5bRYjNDItkwZTKcY76CdcEckS
2+UpFo1v5101Vcdjie3ms/EOpDgUJ/vfuET9Q4/Yezv3dkt6XBfuYdFSUm5Q5DD3aFZ4zeuEZatM
SO22eJN5QFhiW+OHLoiFdfWEM7UFkUCjeGT0rLaUeZ9B3hvCLofN28Vd0sXQzy6jKVx17KqpUBwC
AMiVBTCHr9xv6XkdrG88rqKoR3dmUtlcMaSjEvtPXBcWzr3d68/IPitDeR385pI0Vbvc+fCbXAfn
9sD2Yq/ysKL1ugaob5vMizT42DKVOBaBo+BCgKfY6OOt5oYTnhh1sqfdVCfkqXFAoSTxDC+9NbL5
U/TzJp7mroGPRFtSxymDifhJ/9weKYN6H6ZOREuWj+hR38aGrNv7VkdMQdYSkOeABbd3YglnkLkZ
I90+BMEshiKpyhgAJdir+ySxuuPBIgTyYVo0G1FydaHw/L1mg3+p5m26cEzZ3yZ3sP8L3IOIivqm
UAXJmQaSwHun43mzyr3L/u+vVSyVt5xK1Y3jz33saeJVF9hPy1oN6N/3kXVb35UO+Kp1LDKN2ds+
0og4mStOITALvg56P0WzWb93jd87p3Ur4bJob7Z7qGxdnxfHh7YzTsVPVws6nOuOiNdCXO+vIjU4
QEsYzkO9VZBRS9YP1cY/lAou3jNYIR5D1DYnemaNN65N1l3KnKWvydEFUQbN1s03zw7zpjpE/XnF
RlB86Ws2MK4NnlCfM/zknTbrMWUTXH1Fy7Tp/nSI0bLSnmHiFmrhiG8DuMrnaA6DhZq+SRRUHPZr
XjYLFkRskbfznQVB/T7TNvnfmAYX8eJ7+xz9B+5eIxOIGsibAUBoz3tdO2A8aBHpeis9fXWbXAR7
tgs7a+yzlNdyaHGOW47Ob66esy9Hjo6TWg1rXh7/Qsvwg4oh6B2lRk+/7i3GSxH/2IxGc5KcmrgO
IurpcLiXvhfde1vNza9qg0fGq2WqECw4iTJsdo7tf3AaDgSDgYtrKOd7vJwOI1Y3BytACEE/jmwR
rirE1zNZk/vxkATjRYSAoJAaAjRFahLii0mBVsDEUf9ngjdT6d6AQhXO4Chzf3SdVxzkuysWXdw5
DxC9iyuzxrYUfcVmQU4WYXjn+jf1gaqp5Rnyi4MTLqh3mHIRjHbWT76Rz9OBOQTYGDlz6SQobXOP
5uCitol6HctwfEHNM/uvtst9+hUK05vLRi2P08VWdfjexsKN2DRrobB33FrqJ3gPah3MMiCcu/hu
wqovRmtpBczF2xr2IzDL4GiQt977hDni6B/WtpKfoabsf+/9pmcEvZ35nO/ekW3Junwg9S+74maJ
VedcZvF91lu0PTaj7bZXUBZY/+H/X8XYce9zg+l1XqvGQ2ywC9N+P8RRz2k37OzcJaJq8dxtmtZj
CduI677T8tyk1l2cuXOJtcuC8coPHyiDJwtxyJDtxH6MJ2fwOaoi/vP3rINAg6rH9kc47c1f+6jb
KkV0Yn9NSxTW96WcyZmDvAvXk3MI8aHlMfwXi16aAlenVj+IbdgScs3iGZ9Qr8aW12w4A985zlL9
G6wlrjO8ozFyZJnRfmMGQn++gndXXHuGLOXGKLHawFk5vxdKejYSdKILLOGqPxvSqI8VJb3mC7RO
mMf+DAwpfd9yc5mMlf4lomV6J6o+QaRklqo/kU/toiuomzAfJuzpcRGZZ0yJbEeiHzBzshKe55u6
eVj6yN3TtsNrK/eqBfB+Bpp8MAgBUBYde/BvjhQ2v1ivz9/IcZOYk8j4eB9C4TgpZ48Hc91hp/hg
BCUxj8waElIKPFw+znIB4l/m3YoKgaOl/rWp0fYz1crNfoR+d+bCH7FuK1yr7J/jZXR3kKqeU6xc
NqNeQ22FYS7loee7drdoGWQn/cew9LajwOpqrXOzt4ldUN6EndZxQBbNDF1TTLGQJl9rJG43fPZ4
GOPFCU/qUI7PKtQsjmK02jCE5zv6T0shDwQi2LjmnUYB+Fo2UULB3kR4X9InvJeej+DLS5CtKnAa
Fk7KOdSnJJHRM23I9BPCy5NP8dK1l9V2d32ZZn415hh99+T4k8LDbBbi2Rq76F9oeroECNd4PMHD
+8+S1vcnZMEUpOzHILDBCByj0FnsUZwGNQKIa+mDMFkVltb/dV5tjrRFHQI7qsXe5XSZSF8WAwUi
hsVvinkelY1jLG5egV21MYSHzciUoruhB7UF0u+CoFvOa5J0VjrRHrKmGIOhQgEGnf82s2wUZKv2
lr/lQRm7b1fkGXnp9I7KxW2SZJRtNxrrsmqet2Uf5EfTofd7sEjg+7iJSk0a+4e5hKDKy0/G2eUL
qnbwnta+3Icc1UwZFBad64OZ4FEzR1vmoVn23U/RQyRBWoPvbw8YQ8n3OgjIEuNJpgQda0D5I5JX
PE0mJKoU/cXRp0ofw69w2ILujvMs+NLl1jwdGOh8JMsc4jZ+BKjdkUt03/D3V2Xm2yCuKJns+AWM
318f65CDJxWyTvDq20L11zQ+kDwOPZW59G7dPR5226CSgssH2JALcoh47uM7mnSvzmsHBiQ/wmr4
0IpA7BOKaGk/t7Wi8jBLyr/jsbfPgywtHsmRap+tZd+dnJVEFghEkNjvxzisS6osspzRw5fH06SN
ln+CyezPm+up+ExzXzrFWq4qQcNoJb+M6AIGQvz+QZVQFTl/Ig+tYNEpbzrfsjLYTxu8mtZPJ0md
UYr0ct961b7CHmBzl6mw8Z6FFWy/OXb1QWaMN+2FuzrT96o1HfqjBX/Py5jYe3Unum2B8ZyH5MkR
W+hnRxlDLWME1ruXKlnHb8zeA5T03lTPFIE5yms0vl/iiNqfnqoA42/g2Hd/mOuPtpy8KKvAjPjO
ePfwMHZdfCpjciaKyNjVt96uJ9wiVyRHqIf6skIkN1FQq32Z36A+krTUBAejJF08wKcFVSvtQ1z/
6LemX4ouTsRH2ZQUBRQDwQviWIRcDt/vdViCJKBUVO2QbnL2l8dtsKqfAKyE7tpNM2EsmgjKbFh1
y53nm/3I9qnB1RHDvP0/UD0WN7HsN322tRDcBZZomMc6c5jI2ywS2W/d1k8ucrXdqTFOt4Ynk3Te
j439CvdOxY6+Y2hzOdM4VdTZ9Y1nXjvAr99tfOxWJraIqYIxswpPzaaiT4NjdPu0N8atmGD78Wdw
WNFW7CGXhBrbGKaSZpnsIjqiFeCn7tvt0m7JxApt5VVXsOh2PI1O2N6HHspjOPGeI7U/DlB+Y3r3
t7X7iXWu+r7i6ySz+9gCMls8pVqK3NSxx985XPfHsXh9eEbXry8uQ8Bt3JfzS6wtty6WIODJjBFh
/cQlDlhUV96IdLyv3xoZVVU2b1vwZwgjFEcD0XzfnGF03pvOUhYquRBzH50QLZvNEa3HyRrW4Gek
1v5P0zjqE48Mts/DictLn2YZEKw2UekWROafQmqynd1wtpjaxs176NEM/mhQ8c0nDY0Toe640c6Q
chu7jGRnCwTedG3N6IsjQ5xV0RaPor9fy0iPmVzc9ptfes6RadxkrLMZbpQ/2T/qdUAbBXdSRv0n
Ch5/Qo3gcKHcJgygjJkjXppgrYhybRL9W9kt1QYHp/ihtFFYnvShY52C1VY/y26zUdFagYPblNcP
R2q1MO80j9hKiaoRbQFGOvwYEDIizVqdnrwhf8JxZrn56lwASBeqvLO4oIZt9VryWCMubyyAikWO
MZIWPxzxuN4891Jvjj1eZifYn0MojTZbEftEKd4pe5tiNCPlzU4kUmkVHJAutg/w+hJ1pfWGXApR
RrWs7Tel4OjGVDG13uGU0I3oq3SD6JmFbkYmWkWII0v4Z6ys/SNfZZTM/MIKOR36h8mkEyLiNa1l
KU6A/xLCMDlqn1lCVepXggfVn9Yvo//QA0X3ngwAkh1NX49OpwmTPE62ei0qb3fdc8Q1+IiSxvUL
RHDbdcMtZ30iaav7o2ertp8QYwTqbpn2fnuuHRG/wndOYyaUdF9ajQfZnZqc4deI6BvJlW+THTdY
ensiwDDUabd5zQMik3UmAH6wPmEIa3THCNUzV4ScFK4e+tdJWNGXxjk3+YPY0FtPLapzHz5Tt48I
5gEfxeYnfycVAyt5KMsKyUop0R9uNzVZrFbfunSHag361cOMd8Fa7vt5WJxhyCXqQv8BMqR82WL4
/9MuRwEM71WlfdqXFnLfmueO2AKvAQ5ian230b/2JwaL8CSP2t5PtywSNkSMiBWKtQ1isYN0G4s9
RgrypuZt/1ktk3rewrgSp63cZgiCUM4lm4Q2bHoX+D5IgLI8iYGgG9xXGulfai/JhNl/T/X51KPf
yS9s3TnnjmFurdwga+sevfgY57dgaPSe2oJmAeG+6px06/YtD2eG3FsATuOk4Qqjjfs3uosT67UR
TIwI+qcqvqV7IoqzT6SluOxBbOtxX42KUo8jBNIwOQ3V34bF6JCmG3jmnufCK0Y9UgshYIWL7njm
CMf8vT9w3Q7mL+3G7ByVk5Z+FrKwDugTq63m1Ji7+ZuzusA6DKqwi/q2a4CUfF6HM5F1U3cpSbx+
q8je7R6k32wjPXWr79G4iM8DE/X7o688B8CqoazZMyuRUFKH3p3c93TsFJZIIv8x3rQ9nldn0+NF
TI195ONKJwzSBBCcOqQicWCzPXeZA2TcLBh7HcKsyem+GIp8louko5fCadC+IMWvyVlFaVnfB70F
J1RHdcuTEHv74zDi41YgRBsLuwmniXE3FnyUfpc//eVA7yPUMF0TV8Aq80TAh2vuxvK6iAohpux9
8ZgITou0so46TBGOyvI5Vk6DYKg8/OSlToi5KbqNXILHSDELZYR3JN517athpN0Ie5XXe8g02iFe
eoBunqYzE+z2Gmw++rTKZ+E6dcrYlVfK1rIyqk3Tf3EEsIXofl0p5CaJxyxAzVSeAgKN0J309uRc
N9AJUh9iKokiCexDNn33N4rgyQrC0nh5o3nZfljA7B7VkIEvRYVZHacJqRmJdKLFy6pzVP/NbWpd
n4bOsx18FjlcC6sWAcT0rDQnzViRDh+2Iv40KCdoyJOwBv1od6T9Gt0A88SEMLdBngtkVm7w/3Vs
d/mhyiHIdHCoZ1wexF6wnd7IzJjtgCBQ69g/jpBHIm0St53yzhALmxqu+8573R17DvmKFmO1Quus
qGrqtBCUU59q4980Brsun/xdCdBpS9RlOttafcfiWr7qSa6MjQSdNplAeh9AWbIokwZD1+yZ122D
uWqeZsDc4Sh/BPzJF8+L1vdhISuqGLkQMIaRQmgs+0iKOw+k5BEka8NT1L85LLgcHc9Sm649xbWI
sPE/mp0VHNSPMqt2227z2x4/tClV8ytiacArQrHqDiNnt2Uc33bycuKJ0Nm08SfEs4lPUUBkOJeM
2ApR1IwGZ8NuZmjfLdVE8rqVgf0wulsMtOawybigewQ7CCYvvLcjlrDYbdDtG5ntCwxbNC73e6ci
XmpQqq+utKfwBADN/5Udh2oGOLG+r/QdZeqtSfMMoBDERbMHXvccBWJ716Nn799br67c60r0ZPI1
qnC/9osnLcj6srb/HjBl8mmUWGLlqN99LO+drl/Ppbt3ZxexfvufQz5V+M8W9j6lCAMwSG3dxSEx
PJ7tFyIRAOqEWYJ3I71h+AwZkyVwbCNvj7q5PTLiGIDeLRmf+ZTecWETYrvrvaEKL6HXu4hsIzMU
DojYXrClO/RwT/gzXivWnHa+j4RtLwHtflTVSG2xUNb/Gyvf/ovnIOIj/HnD55IdJqD2o2KDsQVq
Ss6bBtbONjxoVmjafkNGbrf+d9AzRxYCO/UdGlYFf5NVsE6CbBL1tIMg+ucqhP2rlDIJH2WvzPZd
c9D94BgxSe6H2NZlqDkqAakzhF9sxgDTSh3I5kkxsVZF68z9kRH5bcXclk5ffAFdhCKq7sJ8nGdw
j3ER9rus4TjPfBiUkAws4nuPJHjJQXPdpXBJY2oLBoH+v4V1xfafFZbj325EwXFul8hb84nA4Leg
gW1rpWH+94BNghWquT4+bR5rAoMbIpyzJDHmuUXme9zxds/is9kjRFypVpP6BUwyr2cfgnxnQPVX
oghZ7Fm/9Vvltm+rCPDU34IQbb1vkuF3OfjOgyc1EFEX0bjmQ4wzfFlp0GTnsJ3jHglib7LW9Nvb
Go0senB26rvRVyPm/NaARBLGkHdVJj4V2dt6ao/c1vClDvsdKbtVxY+LN63x7YFZYXrs0LRdVnky
qX8M7VG1KS0kaQywNw7+Qg13Ay+o6r5BUiivq4pmtOxLyEBQxiN9KGFZkjZZDIfOLZ8NlTTeHHnQ
sXj0FnwI92WHXVrPqrH3D14uqS5tu7b2ueLg+x9l57EkO5Kl51cZm3XB6IBD0kguEAidWmduYDcV
AIdwaPX0/GK4YRfbmtbbsZ6KmxGA+zm/PMCUIaTqm966JubUXD5H6IN4y5eMUNQmnRqt0zDUV0FO
sElkeuxDxxmroY3ih1rbcNazhVpMmev6p7cpIby1qLiK9yMsnX1Vz6W/K9RomTuLqNTvCbf6NVAT
YuwZBGjrqAvTw9crII296b+OYjWmYM16+O2Fvz7nLVLW0GyH7NEm72qKRNG1t8ZiL3pfuQXwX2VM
JWm8TgJGJ1dedFq80QtEdNHreZObtlN9Vl7XgEGaTfwLyJJjLrGaMd81HY6RTZ7xkDHh5MlbWghI
NGbWKdiU1Qreojxw502iEaycpgWcaCg7UNrZVAKaoQaXZy9UZXFQcFnyrjWm9RaTBe6yqXeXc8GO
zpUs+pRbuxNpH664rJnW7BIzZQaa6N7MIyYP3HYcCH5jiQeEEXMRmdzO3vVYt1VzXGiwxFpm80hu
2a/mW2ZSlYcqAzdmscaNCPZLzjEarkAOEfpbYUckt3lWlPfJ+OQrRuaTmacsSnIy4nPNfXkU0h1e
6y6Gk5O0juDjVyUCtN7npNjFhiVep5YRLSxVMzw6uPLucMKDn1RjXLwb/Rg/CSBkcLilz/Wmadrk
G2yPbSrviSF5FswEX0KCrgLdMclDuRbLXbMuIw99jjlm74tKuFHO3XQP7OIAbw/Yd/e+HzvPi1SV
8RwoGTMOl57/qnW9vmnmRlQWa8bUNTozoR2iImDZGAXSwtYsu5uCB7XYegkWSPayyc2ukqRb4Iz4
NwFKUFh6AiVxxM4efDE8F07pJUdR9Mnl9ylTLCPpLBlgmewgRRxJiXPjZY+AkXF2IFUifcceI2Zw
uKqFP3SwLO04I6rqtiqFc0N3ToZ+lKjCpzKvjDd+mmrZIJMrn/WF091omXg/IzXJv7oVjPeDrKUT
9avfFt9D1SvncoJak4Y0rsVza1HCd0LbvFaP8O9OwsnT+2A3iniq75Y3E6YudhvGX5WaDGq5sDbE
kY0IshaDxvjRz/Nz7I1yfkB6K09DS1ojwXEoCw5VVRvNweoA4ple/cHegSJkKMYnFENQqSqAkW7t
z17IgnuGtCwi3dKpvyMACZenwpb+1GVCfMkuWU5dYuaAmgXcORLBdb7D+lvfI1dLNLAG+TL3dmo3
z5m2jJehLFq5GZg7bs1OGPGh7gzjGo1n3D9bFb67iKDS8UDvPSC2UY7qgSlRNvx8yWiFGLzF2W+0
hyw34AkKLdAnIgOcWRy8cvD0XmbJ0uztpRnnbaIG5KF+3TvqLqCnNHuXOmiDW4CBebxuW4bLqJ7d
fWCQ5tEP1oe9KusRWkd0zNzd4uzTWFjZocPYoC9kl/VLqUYMhlqr/h54LE8PiBqz23xZx/QO8MFP
w2x1px/y/TmeUtzqsxES05cNOzszPQ1OV2Xrpos9buiqwh22qe3M9vbLDNB0cErHq7fFIu192VOW
vksT+jTeLaIjU0KyVAvnrNCOgW8BBUTD4uPyRuHAihgtk07zY1EPzQ9Hd/K0yt4Yt2ahoKpq2eGT
UbQz/xpM4Wdk88t01h5b78bOJkLeBnOV28mqnTxqSl/5u5UISNwUM4h9kfO90pjCDew4SzlC85Ym
RlczNuURp3r2iobEzzFZ+nCFDEBx82QsRvWJZwP6pwYYJRhgGWqJUaTF55lprc9F0pikNPUUGu6n
Dq/2C2ndUw8VBoYNd68zlyHesRmUiwV5UGnTnoLgrv9KQM9nVvYqR1+OaRl43DIQJ+IxQJLbmBb/
lHb2sx3FBLWD8noMErAygU+LcXR4g1gsPiSXgMkDxkKNCFklO6chFveiEPCeoCHSmxlTThpWRWPr
ve/UiG9Hd5VQ335tX5lM5r9W5S3mbvXhF8KGoJivjvU+PULO5T9W5qBKTMZx/OQQqWc09oyhO2xy
+k9mZp6Pz4VDJ8TjZrXhsmKIjQr2Qpw8ThVDLNuB94FNtiQXJCt9Eyap1J+eh2e6BW/1NoqB7xwn
vU8lWmu3X4wCaMj0ZDsBKReVro4SpcRDRUk9L2Uxzw44Za5/x0H47/aA5YFgJEhdK5l57wPD5mas
u6729+0ikLQmbjV/Qmur5oB4zr3Bf54tt2uP9OTAMg/BSOj8OuCi7MU3vjPAMXwKyakUeEkQQppF
sZlTOZtbDKyYMr3e9c8m6FuxK9YAqyEJBGj8bNO3furV9F6Hth5u4GmByCu/Gp973uOSt9wtz5hh
ELtVAy4pVUo4C7Hk2e3USVvsli6xOUqSFqV9irj7ZDjcOBFtYe0tCeH1p5+Z9u9SN/l5XfADQJfZ
GkYP0+MvxW7ySbKXwpZSe2TsMq+nfCsfQRktWa1lNA7kf6NXTBDf8A9kt0Uysd7xVrdfKB6J/+8q
mKhDbtbugQGAIIVKG7iRjK5Ch0hapIrSRlrOe8AaNUQqcSprY1dBuhxkv1rjcSry6lQ5Iks3iVF5
9gHuW5ebhKhB4iO0WLs3hzYM84icHN6ddIMS8RKCuQ4pCA9+OHnVfMWWlwUnkxWpux6RIN/r2S5d
kgjKjPvcZ7bd+oJIvlCpcbmW0wWCMdUUeNHU2Tb/EcOr8o9sxceyBxjnMfdz02gfyCSy9caOVXBO
DeMCuMWuunXoU/wRiEgE/++Zdxapn3ywCQRr6E1x4R6JaquKc12AZj+YWWNkx2ptszWKUfQjcK0q
E4gIm4unVJ3ftfmkzBCYRn+UQQDtZFcVLOJk0kC47RNzTKMct/kNJlDsiqyVNmZtd5qv8FjCvXsM
HlZYW+WAJHXwCKbs8tKeI8ucc4dLk7LSTd0N45UVd9m35fe2fvfS2fwzwwtVKhJlE1dbvEfpjQ+8
VewnvQSo+ihACDY9B/UtYgxpffE+lfG5TLV1wzmZcjhrZ+qvNAcChsaCv8+8KoDW5CkniEodHTjB
2yntxz8eaqRvwS750JOtaG/nVXVvfpcl4za1+2p6qBB8Rym2W1z7Da2LlT94wYmyzOQgdDnBeiZt
us0ssoIjD0V1spOx7ZdHMNeqoXU74PTl39/OjFtT/jwEnehvizxTZ49nZ4G3asAa4pHai/0ACExg
VJEXGxNFPZ48AuFfzOkifESJHjxXPj7e0J285iMZU/vCQStKx7RLDd4mgEXOQtvJkz+6gpJBPQH2
SZ8GdEXEpTI/auXyfmUKO2ZocK61x1jF45vDvHqXmIVmerCt6dsx2+lpVpRvMGQOchdg0fpQbdaV
EeIx4yCqLv/jtz0LeS6rPoTNsshQR7osoxQSe9zFdpbqiPJm8YbiSf8xHNWdeSIabsRUeQ9lnYn4
bFF8cCbWZJbHxCeNe4dyFkskMUHDA2nI9Rph3MOQUpMnEp/ZnpDceCWEf7hAPHRha7mDZA/Szjuk
XJAeTB57rsDcK1+AkbrxKkGeV+xcikZH4h5F9cvg7kiKCgJLcEtZpM7jdvDtQ8sGhI2uazSWEGtO
rI1SF7WazpRZXpE+N067POglDG5V6PsSFhJoyFQ+sv45dtbrSjFCM88MrjxWjRVophYrj3eLA1Cx
nTzT2pHZ5bMXw0EgjovLZpNj96W1M+8XXJ6LZRyniQFlO/XQU6EAH0FRQGEFQRPjpNm2SEpqz/14
EYRbFrcNSdKdh5wqxgaGPlPdUioLlyXV3BJFM400pZU0dO7I5V65awtyX0Ii59qPaeqKp7irlvJU
LNVy2+XxcMMcDFkpbWtBNtnZzVWMbhSLtRF3DOHSGG4tnP4WvipnPHeVDtYX3P/rjSf6OmX1t1BO
M8y2AG6rj5GcV+Jh9ghC2hnuShYw34rvEfHCKXRSPrf93unLYtoZUI1ctgjp1JYcg/KWzl9eWq4+
+4Fd2a4OcU2qCRlcTfXWFrF3Xk2O+5DBtnxppCqvR2KXdZQUcb9jC/MxsgHyHBl0UTDlWpOkT3uZ
v3MYw10WXO1CW3tes37X2kY1Ua9OE/VZHN8QaNInV0CFTqo2bSkC/qxmfDHyxDnVmLz5VqHQ9nOx
2OO2Q0Q4hBq4FGA+86zy25ooGDgPCsPbGBqZPevXgoiVr7KRqMeM3pwtPO1E3k+j7cxhpaX2dox0
DD+KEIE8JJuwgS7LF3SJEPRmsi3HWJy16V6sQhj9FIJ6QyJDuKgeN/mM7BwPnGWD0vYkDYZtPS9O
5F1gGIAZO8Y/h099DRuUSP2NsaAVua1zz/2s+1qi0WdAaLerPQfilRuu9k8zxXsr1DmHb5jOusUe
NrsGeghHrSc3h4+pQmMae2NXN0yEUS8aTvAKTedG4O1PNgHyRezD3I2bOfPHG/DygBerYa7btTk+
1UuC+SzPyKkoFwccaJAcZqr9jt2hT55RjqbdzuE5ije9bkgX8mG3MPfnQ4vzFgNhejfEVv2AjGjE
D8su6G/I6gi+7Gnw86On0/G7nJf0evBHl1CfunRuDek41p+cHCTU0SlKlbCG3Riiy9DOUpDmGA/b
cXEnEgOmi4tsSdx7V1AFwKVu1ACh1tB192WOe54Pq7CN+e6cdVs/a+yH+GKFZeIWdrllh7VxJ3dI
M3AwpVrcI65AGjeKRN9cfEfHuUTqAbRSgnCUbYq9qQmypmP1rrxsz9iEr0G6y6Nbk4/6sSQ4wMYx
8Mu7RdtpdUzjtK1+JgPUP8RCAbmv4am7A/pc7xo9ew8z1lh4GwJgNWCgOODNL5EO3sP+M9i01kDu
j0sgz2vr4R4J5eIsT2Dh9n07tPNnBgv67sZrLW9krlbCbNiAAWfqqmQK8IpfM0mWHwGHE4f9OnSP
Of+gCyoC+xvlKe5EdrFMvHXaiy0ZUtHi82oq/toRyqwuA4jSXjuI9pmToG+JO94oIjNgJEAytmZC
eVCKaLff4RwSp2R1zUzvOTPa9MRRcmmEQ8Tsbi10hNyaQq6faIrGNaKA2fdPeQ4EubHtdj43JffX
NrfypCGcytLy0S2atD35VTz80TAfeKEIVHm5OFozohSy+YYTkXnLy7icd21aAju3Hds6aRvoLLao
rdLyIzVqztxBqDY4qm4y79OF2MWDyXuThMmSjzfGECzDJiB6gSXD6Zj8u6Ydxg17PdZROIEJ66ZJ
+DBaf139mCmRg2EZ5E6/lRVdVUR5J/jC+Eti4C/LTa56RF/vHoQGpECWkjxu914aRAlZKdlG5Wq+
0zQGvBrlsnZPveQJ4SnljUcVWpfDMwu8Gl49F2k6Fti1fzaI6XkF6rl495tU38VJzl8DTTpckczR
UKJDVVkdBlXvPJJLSAbBlKmVW4HlHj0kxgN/Eyjh3wZm32IAn1H7jvAGme6ubE/6KDXMpL+Tsee2
O5OMilfKKN0/fN3SOdjxKljYO3yrO9Hms3tAYqtOJu2jeiM7xwQ0AxwgGKpH7btZqZmHAGft9a+D
YmYdHrXPf3Zx3cU/N3qZrnSSNN1pymIPBs0nJmYDiOQDjYA8YIHl/wJEBEevd/gAcAmNdE9lGywg
Ay6uXKxTxARLdEe6WLxty5jEdpR3KQLdoU2QAAClMrLWxCajFSAvzdzO+IH2qC0ad2tg5WMoAOUT
EQZLqwzXysZMLrUl7psuxonNEam3eF9TYzMMaBQ2WbeuFj4iX7WHaXI5X1ShE/VVslv1ZO5QORuO
y1S/p8sa6APaPtsNRd8kT5k7Js8jJni4SyfonW2SVe0foCq+Lz/Nu/euEAJ2CFOJF+Ijaq+g5WEF
+nYhiMuSc+rv8RY2X/lATDVhHv4Sh0NW4fuIcYouu0GP0/1Kx2wcigrFLpknZf5Iqsxq7olnx5AW
u/wMpyIerangXBOXeGPS5wp0SYZz8nEH16es8IggqJjmuz1bu3pcOo73TYKGrec/AJS89bDyT7ui
InQl9DPC4CKZBvHjUApl3pq6dI+oAYZsQ85OsiOBOS8OS5X22RnRHRdah5JVnAJCbXUIc9bjzwjI
D0SU5O5hI9v2yiRgzdz47aifuskOnkxM1Pau5cW5mN61sR/qrEn2PJ6XU34wWk7poc53sLoD6qHZ
8l47t0Rm2M0GAqbR5p0MBsveT82AXqPIrNLfj7ob3GjCUrq70LX4XLCfXhBKGygUg6Ood3M/+Q9G
qxF9ZHbVF1GAVv99IbnLiwq0wg8o0WGbYhzHSNGpbmzDobackkCUFA3z3LZ4egyYkgCRKbYsxq+M
RW12UBBiL5rJZbuICdPGbFTYE8f2PXKnPs96JWsAAZLV3E581o254p/YEp5hJHxu0R0WLFPGGYhW
upsZF/qENDd3jjEG1SEqqhTAlJNjCkLca/91Bjd+dlcqC+CzgZ0KTbjG+DwtQyV2Q2GRiUA+jrR/
Os/2b/ymbyfoeNJz0MyprjZD3Mue2GRxMNzz440FZEalPwN6gN9qBD3eyZOxEgczEEvA2GxZ1ZWc
h9XlbXOsD+xd3gs3fG5uBxSfbLuZGXyarWE+Eg7A9tvpCZyjRNnbYlz8DpputTYlcTLDaY0TM9kD
Ygc/tVvX6dGUIiH4HBDe2ExyqNdtQwHRfEXohMwiBirm4FKP7evaxnYatoavMTAbqYmAxXeY2XM0
GOPRdMue1ycoynknNSaCqE5A97euQ6oHeXsU78L+x4b3SFID5gs3QX27W4EWAfWc2T6aQMA1RIxN
8JpDluJpoPHb2ZA3Rs7BPHczpX7C9jlCECzeq2ZWNnz0AM6dIhM+Sx9jO3mwvKKRgjEiuM8y5j8k
rMTP0jWq7ICbzPqELCKYk/FsIoZzsKztAvZmbly/6zQ8l4N5OB9z8uZSfDLc5WKkcMoZLxnUCIcZ
+Dz03lVIBHD1a2Pv0ifPYTbbqJKrf0vbl3dJ8UvxafJeBSz95I8Mzwxb/EqawsY1shfPVO+icbsZ
0VpNIEqSruWdDKiE3M9MwTzh4ALlAxmdGqxytcESco6FN6NAc35AHtuRJ1l6AIq0j1TosCvLjfEa
e4IffTL5qm+LFmriyGBCczrb1JyfEO2IS2P0mBM96hSpj6/XJzgBUzb031o23OQcFut69oqhwitS
roV/g3W2r24AoN13r4GSezJIgfG3C7gdH2gg6yLYYq2xRslCrXsXhypY2ZAlzWeA7PFUYt5arpC5
iXUvJ3zD+9Fv2/EWPjW+HbSbf4qq77IHRODoFnkGFyBKnMZsEY2kxkQMo+N9SCB/dcIxl6moKxMm
ipwfUGPwtJCCNZ3ujVNqxeIlX6jvPOTDrJ6E7ok4GLWesBHkCT4h38+KM1/MeBd0Wmdbrh9dfqqO
mWfbGdna7AcnW67RkxM9vpit+5bmyAtn3m9e26TtUiSwXjLfVhd1JQiU/yCIp8Lua0m1a0D7JygX
CISHKnERX+AjyIerPJCztxNGWe1XwQaER1c0RFLwa5xNsx6bDXlogbsdlT36u5EsVfT6Dmn92C7U
UB0n6bfvpH/WUBQS/upQzSRDbqeOxeagCIXYLiro9W3g9NWbk635q09kIDuQGS9Py6qUvrJm5HRb
xhrf2iYW+uUomdckjnp/QYWZEsjEu5Gg1QJZNmGKWATh92ffQkZYUladEh+0nmcChIa9DpLc3vD9
5SPe3mTmYdVt9VAYajKekRfTvhsoutquPDox4y3q4zSAMxMsSeY0VcWBHS5vrzuj6e7ELOtxO/bT
mKFSUKmzNYm/fMtRZmU7rwv6YQ+5klJuG7BwzbWFygOSpOQiXA01boegqa+k1LVNjoy3Fvsuni3e
YgcVL3uHUQ5/+mBGfVU7ZABiQQ/8/YqcMQ3ZJyz2ydUsJeGPea9fZ+4k5B6m0ZchBqEK9gxMfsZl
ZauS2AtvqEMkrXK+Yx606g2ZkAC5fq6dk6UQeB/HVk/Zsea3ACZA+lpfoQSdpu2Kiuk698fEuZ36
PMivpzmbIaPzbt4jH82+J8PwBKVdih/NtFbrCHpG2JPlVpcXvDOc3yodm/kG7tdrd11RdsFpNnAC
Qh5MmMCh1vpkaxL3SRBWZ4sXQzsDSMjq9lz/3gLYQ26OwjbqZj5uBae8eNQMqon8vhLkBa6wkSBv
VmLednWQTOSUuZ6zrcn55kjombp2Zg1mRGIRwXyrNKZv1BrOb65b/Nd+qbAdS62Xa3xv6TdTSF1e
bO99FEwz+r/LWR6x+sywsumcPOhWge8i3gARFK2QCpKtan/IK8s+WbIgkGLmvb0HBpBe4RbrKN9G
fTbQytEXw2M2afa6PpXxfd6Y+nvq8R+T5ICxcJubHdWvabkCapi+SSa8B9oZkOVgEbPlc2hwEWFv
eEnLRvunONHDy1qt6yMhGuQvMI3/YJbSHD4e/caEMHTBQXaotwjrWZcnkTfORcywoAh0ebruO5mq
A5VayR1rEwSU22OcPxVOx550SR3TG+LBiFGwW9NQod+Ppnes+7z9HpoJi6TVYqsnj7bBu+SDPiwH
gRuhfqkLQmh3l4KwP04+98Op4t3d41aO+/PcV/kviGInEJfRe+Yg0+iJH8WD8huMuKVA8lD68v4m
DN6jX8pmSyidDsJWxuU+UEFCTVQJEHKalSpMSL/VArd1cCqgmqnzG7LKkuKGkBqOYj3mTLmuBPKN
moKV8bLEjvHJFxCLW2Gtnt6KNiCz1qnw0YU2cbLoM3G39zeaN+3DboP+u/F0fEXwj0DVPPXoQbq6
MS858mw2zPZuvm5XPzXvyYFG+tQGRX2POgKKu+NnPnREgUHgsyN+CPTveYSMl2BnkmOJX1/j2sy3
Ri7dX36s1txUZHCnRzubLdCamhjETewUuXPmqhuSPXlEdrrHRclPwP9yPPiqKriZHOl1VzGS6A5a
fol5BLvKf02ZUdpDIoixNqvK+HFEnK+HtRoyazerYdUXN015j+IVLNaejP6PICFIItPo19+yJGbv
mviWVu7SUfRfBNmnP+wz802GtPHenjS2v6ow65fcN+Uzh15wkw1l/xbgkxy2iRH4WORLG7fWZL0m
DJIvzrpOU5iQg9Czpq2KdnNysI85qiYUcZmwuc7F0ndRzp6Bq933Uf339UAsc2zHzm2BzN7gCFXD
F/sy7GUxZeafDI3mxzhI713UI30RpiLsiGU7cR4La0AYpenw5ZrK3elMPpYrNwXAhBbvUGJlfNQ6
8adtCexlbxTm5XYHymU8rnG2fliibduIgmrnHZicx5xSIjYlgmfbu4UcAyIMCGyB+kaOdGsnAOEh
Q4zFqFSZ2Y3RoMcMgz7R0zYw3ALkDC4o6trMHyDUYSCQq1rTj72o4o5y3xiVM1cYSVWx3SGci2lc
3jjeNKsrsjjFcz8yFxhjEVMkO85Al8KHZ5scrzI2cSAD98ZfA5PUzc4R7y4+h3vUO2m6yZGjUkBa
0SJPFlY8HGBEsPFXjeG/0qTqmZHBDLgDzCSLaChGwkYoeZrTXcWNh24ALd4Gd1SrtnjCwDGdkii2
B+T2Aq8caSK4z+oB5nq+UBEVJC9WiwJ/0bRaZr9PkRVcEgG6gp0rgwMOOwdukOQwxGMn4gutvaTA
tbntPEXgA/Icw9oX5ky/UgwAKVGH1275MrhEZ6Fp5rPvW7e7ROeW/IuWpu2/k4wAHYi7yaxPzFL6
Sk29ScDGPNU/i2uIKwuMBigfgvxa5lY97PwlQFmd88LKK2DCVUWOrANOXcmNfWMuSCa2a5kZ5a4u
Bv+V3YBaNtEStxhCLHGXZstKhF+j2p6wGCbAaVf6K2N3LH3dXrjlJIucCUdDZCvrQvMaTvy8uEvx
21dM6b+Oyby3I4nUHM5lQ8BNSMgfGfljA4sY2mrV7raiNnKCYwA6CdPMdp6ntNbwDb4Ftq+aDAs5
fFD9vbhrOZPOmHdTlGF2HUPSyBqHHnrL/SnR+J3bpRO/F2FREpojOwGnD+hDOJAuePEcIdknEnYJ
Hs0yGfO7yfCH9Jx1tYuRDxM/r2OL6bXRWmGLapN+X1L7SqCoHRTsn8a6fmZAOoTf6dbc6cTtbSAd
30Yf2BOkfB035OiEtLd3xWHyHBAt/GiiDePecB4z4oK/e5dMZCJcguk2D9o42Tiy44SNM97fnZMi
VdgVrbM44SJrfUPaLvy9QT4L+bGzeHU72X32xJCjqLEYQ/e+O4ofRZtRccNtq28wM1Hd3cXCHLZG
GwuE0gUGRf6ARIF/ktJ98qdePRF/Ah9FZF77XNsNBZ3YgcYvEroaHY4UNP60thZxROwERAaJZ/5d
X7gp0wGnLVl2ja1+A15B0n+tUcE62ZN7NTEA41FKB++rJMJ2JG+K7JywYBX0QlKYOASqQkwTjvsW
P10A7XpaG8YNVq+ZyYBsHvfb7ZB4d6pt441VxNweWrbeNepzDC4okYJXNOXpwWoz0njacsKKrBwC
ubf8HkhCCCzvEezMvneh2VLUFqZs8upWlLX1pdEE1MeAwMiSjPJOfNPsYcjNklQSy2jl9movUKvf
2P5c9vvAitdxU7Rwm9uFJh2xR3W33Lj+PGBbmRNzjsrcqf8USZK9xwgZn203mAl6m1tepm/aDEW5
J/tp6EK3FIlAbDMM9xl9EfFBtXmeHdE6MFMjsuuPvq1NQqSQj7/OVea/+kTrM7+M44zspRxJmTbX
8U9WSqb1te9Q7xU2KyeCSOdp9W0PMJNYLmyIDlUrcDB9nt4ahuk8G0GBF9jI7eLS5gnGPZBg4KKV
KFsXPTGQ02UMoN9ZPzr9yqFY1zjtYDu7sdu5Y+W8D0ntYi+3VvnkrggKaUxIxFbBU6PUIFvDgnu2
2U55h1KHvFGMFhFyZA/TZY0/MBQQotnWXDxgJnsk8jZMSo7WKAUD207kMw2cNjD1m9FD9H2DDqQn
rwwSiGRrgQnCyjZ8VtBsxTDlxVNC0khMzPUM+Yh2Mhi35O3iO4jdfIaOi/2lPHAhZ0kEHGIXBylR
021ra5SfZP+22aEWKWLs1OvlFWn2Yx4NKPg53W36IHjYDPlmton7FLPb+ltZmmuBRAl7WyQ9tBwR
qh3GVByM+mqmLuWlRA/xOejWqKD+fPu57JaRlAy818ATSW2+kT1fPPhju/Dno/K6DoiiaOlRPufF
cmqEeynRAYT/rThbFxRvOvUJUxxrMHcisOnV8Pz5uRyH+a1ZEbsbvsqRIHfreG6zGYxZ2iIjCxd9
93OBDs86z3QQ4AtjxrrECmCz2tPJ1N6Zo8UDMiGpe1pqqakr1HxLaIawLxPSOKGnIlscC4aLktPY
ITAiV6qnBPGR+LnE+nDcDsx8ovrrJuUU/7LNxFp2riKc+trAXQJWvAS+4ngl4R0wsJT+nV2k2A8G
DBzNdrVSbJUqXeQSJUgwj9woQ0EgqUY53Rm28zCUzsBNVnA51XhIhzCzGiNnnnTbkztmQRCpKvUY
UkiIkVtv7seP1Vvki5kulRV1sLJ0dI2Nz2OdUGgX8U0voMcVphqJ7Kg8L46QApAliPv3dMK+fcW8
spzwL1v9rpVg+glHAhZ76HvywLHz6ju0n6yoULfp80hXKIrvIZEqgg7yAeZjMI+IlSp/M8j7aDZE
Vi7erobjfavSzp0JnzHm018NiwnbECyTVzjcMkIT1DG2DSHmfzVpME1NVdBE48tSXLX0iHxKM1Wg
wKWAOxljvAlEczfyK+kxnWJDQ75GTsGUPNQOjA6tLgq4ryrJaACGET1Cl4FcwA+g8cG/a9q0Gq6h
si1meN0m8ZM5zGKNrGy1j3iNshKnTZNW4V/BJOVSMdtFaGvUGV4hIDecRz3f/WXWIBY1AGGUerH7
DVfXP1dSZZcBChmWwJn8+te6YmYUo8T963ZWzFgrECsaqFvBQurS3f2FebIPhBcXW+1aqdwILs+T
yCnhOSg0zMv/pxbqn/QZWZdeNf4rniCo4tI59H81Y5kiIdxF1v0GTdJC0pSDyGU3T/0sD/OQFFcr
GruPJc6Xow9wEP3nf/y3//U/vub/nvzou/9TCfof1VDe6Qzk63/+5z+rGLLhvhnmbVsE5t+6Didm
Go+zjtUHdwfSJSJpgfOC87/+lH9Wm0RUno2oEYVJ4P+tAjBRS0tlENuTYUGuksL4awx9e8OeMZ/+
9SddOrT+ofiUcwLVuS0ku4/DF/qPX+ak0kSTqUWlbGtk52kdrD2X6bSxDXohnFL+ad2JgHMKNs6d
M3z96w+//Bl/+/DLb2h6NlWvLqz0P354k45Jjg+f7oiqVcdaZPRVEtWx65Ieh6A9pmTw5MX2X3/o
//PdwvrB/PFxAkGdFfztF1yXeupTB9Xb2g31i5AEY1d1Y9wSh5/9u52K/GGBY0tfku9Df9nffkbI
srmn3wCDWV13u8oLqgirah/NMa1K/+5fZZtgKqbj2SQTuuJvJV92bI01GfiETXruYxuo4nqWza9d
juXNv/9B7JL2/+bsTHbltpUw/EQCJGredqunMzh2bMd2NkKca2ueZz39/eiVpRZaOAmyCGLAbFJk
sVj1D7jQayyjujJlSzXLBNiEWgA6uc1hpCLwhyCqnumBw858PNadARyTMRxMIF189hyousv9AcMW
w5XMNY42aqNoSU/ikOgFDQtQwgcMMfq3Hm45nis/F3FFwJVbjheXbYDQGePVoPEvaD4qJ6Obsw9v
nhW+nsKlSaFS2jBWnyqrgpnb3CHhxI7s6Bexe4YwijJuqyJ+og/Wji/i/YZHWtuG2+sKm47Q+ohr
CjzYTAWDl6pdcxSmRTO3Qp7IGJz5rzdPDXalMNnvNmtorD5YL0sDWYTdxJyn1ue47Gg42KXxs0Wg
8AJeNXxrnLQNnM/B8lEe4IAJOfXfrgIFPwAuSFB0CmK81zkoyMiBUB25vff8GDdWkW2BhR0STQbs
mNVXQ+OglcQFBGfQAb1i6MIJoDpzhLvW7RhMbg+FEq3812XnL2clfJgpcIjkWTaqgyIi9eYDIKyV
2NgJUBsHTCdmEAuB2hL9V9+rFIAMx5Cp1OAYYOjywB6CMb6E5oDi2lzFb49SjOeqhmWZLku5ir14
fQxp77IVc1yQL+OgB56BZ9ilbeKfj3fi5hoKV0dqxFFtLuzlGkLyxzvHhhie1LTl5y7wT3WBQX08
BvV/mZQOnVJlCS1TXw0VkNIbWjQSpQaBTh5KATfTh3aB8IO94xp5f1vj74ysJ301AIp42i5nBZQc
0I2PpDBaODlg5gHVnHNAPk5DHrvQn0NdA9drhUIXZAaX/DS5Og/e/7C0juq4huY4urM2aC94vOf1
iM6D8JUKDyTY5hQr66vqDPFOQP71dy0zBPjLKiYWlkr3V2ir9EQNsragIaYf8zkPvyo1HZxDO2Jt
VIIy+0MN0+R9VNfGM82x5gUzPPUPrtz5RKvduQHFsX9MSdn/AJadO7zvwWbR3U+ucaRR3FWgv+xc
WPJkPvq5q++jKMBUE8vRjwn9iiAP6cD6I9YHGF2ckGtXj9nURmgNIxTy+Jv8yjsfjSyWOwNlFCgu
AyM3iDcCeEBZLnP+sCicHSvN6p9dCQmgSPDTr/X6RY2y8Fp1/s6v2Dp0BH++lyUDlyP//LdwDHnI
iHXQPTD90Jb0IzTGG+D+N0TCq52h5KG6my8CCpxwYMCWtTp0lFziDuqecfTbv00wmheaMjltXXRk
S0SEHq/u1mC6NBYF6QH9QaxyHrdMWkPq39J2zAPtWGhG+aLYcX0xhzGlFm/AOtuZn7a1lg6VAjIS
Ydli7WbswrEmi8CDEwGXBm1fvAhAYPvlzSZdv024fQFGEdYZucDhfclNQYcLT4ATpZH4syJc63kC
9V158GfUc0Wx/PJ4TeTVsPoAkIo15FMcan1cIctvncvlL5DQAhUHsdKpwNsbtN5Oj0fZWAWuJZeE
lgtKqOpqW/vzSPcV2YNjM6lI6hoIpNimOMC9n86PR9oIrYRvjYtdsOK6tdq76aD3oO3I/egO1bc5
zP1bSXfnSBlFtiCs/NI3WogWpKu84BxSvz2oklAT6yxq3kTV1RbLRpif0RCaR1cplA+tpcKtUKey
eIFynX59PNWN7WxicWzwUmBjaesHNAhJOMAVYwEUli4AOj611OlAU88VxDKsz3bWduMrWtyMfEIM
uk26ecu9gokOYp4mJX1Aa81TNSRo/5Wt81ILx90ZSv5Vq23JUK4mSGt4Oa8tnHHpaTAG8rmMU5sW
UNpEHRKlUYgIOKZqp8FQxSvOWMpOhNicoSMcywRzY5qaPC2/RT5AnHWMOhOKaJAuztQ5QZGUaKLD
6iiub/56dCbQI+cMOzZyo8uhLAUteeilJLmzr340qjKmbwDu+AqrMnHB4fWV2AlGm7NzLV6V3Pma
7axmZ+qtRgxkw6hB0FYnBVGxV5RNzNiLoJa//bnCKvIJLccSOhnwcn4tDyfU4FhKlFUskEbkOTZ+
3ae6BN75eCm35kXkclxhYAdr66t5JchoF+CPzSOEMxODIdSHlRSP2g7w4c4G2bqg5Qng8UBJB67n
alpw9VWr65gWJk92cCydojeBCdjFFWF9BQ3jEMnhdHDzgXfaNPyo66q/4eVTP82dRnL+9plb3GU0
zwmqprkKN02KK5Q9oJOJ6a597WBAnUe3+dwNkGL/w0iuix4W+B5uCxmMfjsZvN4wKOUXkC0KDAWg
hyF1JMC94oi3s8ZbZ9+W7zNc1ej7OqvLohlrIFoNcIoSuO8NPUa6bLhXeTU9nCeEo5Ub1ETnPxxH
3hfwb4nc1Cj05fwCG53HCeFsEMVpANMWGEYWWtq3yciu5ez6Oy/ezTnSPrINUiz0LFcfroDj4IgJ
3SY/KroPdmTERzx45iuKGskLLEEsJ9AqfPszkditS2iVRlpnreY4I0EHvg7p9hSsqnaSpFFwgq0t
3rmM/d2Mwujb412zNU3Hdtib7FCLaLdcVZTQDH9Ex+NoTWbzeZwRGq8L4KwxjqR/DaGTvnSDMv3v
8aBb4YC6MoqiLs85w1yFA7XO7coYUEqACjN6xaRMRytVIAjQLb68eSjqntRkqArKItBqRXHZlkwz
egfQfzUvpFr5Qlk5OaeV3+/ciBuzokwOzUm1eTOS4yyXsoO+BCmrQSnWVdVzArKSXkhqIX/t/Hw8
Kfk3re5eaH5sSvInqjHq6qONqu83Sak1Rx1Yybsa0+oRrmeOR+fjceQevxtH5xEMVU5lSqtQ6thV
nsRI24J3qd0rZ6W4WGNj4TuuIzg1W/ZnvQezUHIdYoJgJ98fDy8j1np4W7UAltAosygKLRfUqfPO
DGydE6+aw0fbV+c/QXUjWer0+bmacmWn4rpxFmy8TqmQU+PSnXUE7cAm2mFCS9GZA5hHWWH/KNQm
OEa09xEwkfaUQCD/fPMkidnIv+i6rqo8JJaTRPoY0X6w2sfeRZyuQCXiD4vu9Bk9SDRNeFHufNNf
q7ZaVS5F9qejm5xBexW83XSYaJM2CKt1SfLdDDP7Xxniv6s2lE64UzX67Fo4hlCYZkgfoLmCTxkV
SMt7PPH71TZtyyWj0MmycBZfHRfIHMg3RRRKVUsRHzBNTH/SksABFQLCM1IJpn2YINgYh8fD3m8q
0+aYMn9oIYg2yFP82zVpoS8cOZgq4V+I41iSSykTbCZv8Fl+sAmjnVluDqc5ssfkai6X5nI4JAs1
qEuAnKQG4CdwPMatTuHFj8oIKTsskJl78/zkiuLzBQleY47LAR1LqhIXQwP9R6EtGetZ+3HuDOsW
m/6AgWbR7sxw4zti6MaYNvcIaevqotSrPspwWYL66WbNNdJL1OuxdvAU30+uYaj4t1lRxB+PZykj
z3ITU9MnnvPE4RXH82o5Swq0BW0kjiqeHqCb6hGTwYSMx9bK8n9WWFX/i9sG/wBIRjvn5z7Ky5Et
MgPe4xbwq+XIBspCU12ZXJjol55oPdu3WnfECzo/xU7LcGPvUMHVdKpylHIJgsuhFF/EZWgYQBxK
NBvrcZpPcKsBO8/lx8LHyfvxmm7OjC9IXQl0nWGubpUks0NljoCeQHHOzwUZJDB/XzkjnZPuLOLW
59Mo8LiWS9tJtVebNBYjHI9M6sfMEAD7WglOBro7KHzrf9H4FRcEjaRNwqjsZHUyqCz3DfkVQzou
aSQrutqsyTDhTJTVLRQQ6ksKLkXniMLHzpG4/3C8Pygfsy8JNXdnsNfQJIH43R6bJkZSB1KAhwhN
eUapE8UhnGF2llOTO2E9LVs+zug8CbLj1XGo1RKR5FZvaTpVxrs45QUZxjmmZoZeRbi2+PVFLRvI
ApaaXasqQ6o0cttT2wc6sh5D9aoiqvb58Xa6/8YW+n2CUh6dZ26Q1XYCeR1AweMbN1mKOkRPkP0a
JO14QSfI+tK2MDGv8Qi70APHDcjy8egbn8DlnUnWxz/wNlZh3rWtEV5uRWO/mf8OkD+m8YLJ9ASl
iRB4fjzYfZ5EFNJo03JuTF2s28/SFBdBRNwpVKDdVwy5ENmx5+HqZ1jmUlizb0WQISbZtW18MoEi
vL0ebHOIGJ9fYSHIvjpPKSVSFYGn7ugk8f94EDWvOLT7CMkmxofHU70/QIxEQgaFlLub+S5jUldh
zZeY4G3EmMM4rsL2EtHu3NnQG6OQgfHAlKkBPYnV16sUFxlt1WdBZxfaL+Y/T4pAKvXxXO4Dni1L
kHI20FvYLsu5FGjWoiQ9Is8q5bymUO9vlhZ/1Yd5vvyHkSwyPJ2XHVWzVSbbI1oGe2XA2BUwMn6m
gf2UIT6M3oee3h4PtbEXqZ3zCNFQqaazvv5AoYMtjSW1Y/B9bGBJdObZGMXwqgnq9YdMb5JP2QRv
r7H76kszWG+vJKM+B2RIAFCw6HSuzj0CvdR3MmBUmBfmL7TD51MxoEuZqKNxejzXrQ/4C7Tg/vp8
64YgGjB9Z3diQI6ngiaVQCaD+x6/R+1wrzMhl20ZYXHHZUYSyKIiKL3akY6PSZU2wbas9Fn/iN5d
+aVULPFFKOB7D33ruF5W5MWbrytGBbnGg1Kjdrb+mMj1jGMaGP1xBEr5jLFS6WmDa/6Hc4DBHXVA
iSegkbs8B8OEMbRqINEO4xBd0FlHq1Wf6yNefm8vUjEV3pPEDxqrVASXQ2kCxjIga2BPNpYlNiKt
J5zwzEOgI8fy9s0haykSREAH3FydOVE3mAL1en+s/Ga6zC7K2CGN4nPaj98fj7QVrWjEcc1IeBXN
6eWkrFbP3DnFbaOqy+7W1ryQcwek/+NRtjY7F6puwq1FFdNcRatS9yn9xXAvKwfbEFT5kYKuzeo6
t0W/c3neDcUkyKp5CWPyBcJklSXN6Cw1Voe3q2r29gV7lOlaDR01BlhIp8ezujtXcihWzqJISqZr
rG4uBSNveEXIHSV5FlyBPwdIELXhezzZmm9ub0BJjXHsKHZmuDGsRZaLvRBdBK6ZdZSklc0+KPHC
5Aogq26/YpuoXdIsET+QXHUKRKDM6q3njAfD74OuNr+JFE4WhOOMll0BOU1gsIMqR3ueoqG/Pl7W
jS9IJ89lhjoQGvUOihTxBBJoJhxLhDefQCyjzGnj5wYA3Ng5Z3d5npwV0EnatawlgInl7vcBl0T6
mEhjznTEmg1pV0NHgAf4gnIpe2H9TR6WfBztZufY3d10q4FXWwdNF2D1Rjgf21YbzrwDUS+KTKia
2hyXT6ithx5KXjDwMR9+obGc7RzIzT3EZcDBp4NCZXo5cUT25rZ2sTpRQ0yoDpGKrKUXhGn+4iMR
EEPRqFAGmZC42LnitwfWTXSn6KKRcS4Hrm0NCVactujyJf1fqH5U/whsiC5QYWyvUu35kmAC+faD
KnvkVAO5/gCCrVZ7KBVXy/1CzhYQ/5GSVZO9dG2eD//Ofa6878MmVqjgFvW/j7fyXXQFVsQrmOot
BRQdeN1ytlYxG9WEAs4R+QVlhk3SgYrHsdj+9PZxSDp10k0XMOm698Z1ISqnhj9tUYaSjjpT7T+H
IbyVnc+3NSFCK5ULjhwGjKsJRe1sG6mfqFITGfPWAv+Fuen3+rMbEcD+fZTVsQwTNNoR/lCPyIG0
F9vyUXEPXalCZL+5JMIXIlmnRwI5kwbN6rpAR6rK+lAAurEK8S1UJu2D6Gy6XeCJvMcfaWPr2yS1
uNZbsve8xtFhlOO4eeqrRxTfUNtDsxJV8GG61b3qXAOcdQ894uw7H2wjwpGvWBbtAw3xTWuVSah2
aCuYbGlIzGX1v1Re/kERcX43EBOeoeDnnjlLbznXRlT+8XS3PqIlK1xUE6j3r7cKZndBmyXski6z
pgu0dIwYY1h+Aq2dnctpa1eStQN7ozJi3YFlXXo9dWAiEUIBvLgUalF5NkWFnZgpo8QijWarUCwE
wmfDXnTWnUPbQPKzmnFxA149oR5pVzfpd3uupN3lUE1ip6G2tYCyIiLBnTav41WMdkcs47D5Esfa
zLNTEXbTGeev6QKvca8OujmUTQBRSddNnpPLOKVWMKFoNoljBSnxRLREmBCDMnQn7T2I7OYqcvtR
V6Q0SKtiOVQSgdbP7FQcGzwxb5AYjFuJe8rTCHPxj8HUg8vjbbh16vhkREZBpkZ7azkezglx21pM
TdfrHwl0xWvUwppLcMj1WgwjMK+ei50xt+bIk+dX2ZyayhoyUAJ4D/KRsD+5rXqctSqJvakashwO
PT6MiFDnL49ned8ZYXO6XG2gZwgu8GWX0zQLC0OAySUwx24XHdLol+T16GrnBPlkhOtQDSPOOeco
NFGjg2+onf1ChWb2+IdsxRvmzRMe2BdNmlU8TWwNn6gwAv8WO+K9giGLCkbDGi6U04Z/86I1oS4h
S983tb4Hh7sfm/NPgMXIj3I+taTlGpRKYI395GPXVcSV1xnGmKCTdxDuGW5S41VGOJzarFFOj6d8
H30Y1tTYy4bEZK0fuhD2qWvJix1vdeNkT7H/mqB9d308yv0RlQOA9uYlzU2hrieXOPOEkdwIltY3
CTwBZlrIvZzHsvry5pFsgygg39TkaOtkAl90inSjLWAn6uLkJnN4GRy3umjzYO1M6v5w0kiXwF3H
AoxxBzILrMhU8iYCmu8iq67nBerhqoIsVe74ZwCxClIDzR5Q6f500ncGFMp7l8cobZDlNulsyNyd
CYgP7mZ0NSq8bWts5q5jC/O2icARv3U9ZTmJ5zzvRHpN6/XM+yRp8J9CJiucO7i+Y01kKHh4vGTg
a3Y24/0ZWA4mt9FvLcKy88NhkAgiu24RonYatCKCTvfU2Ryw6oW3bxeE+AxX7516z0YIEsC+EFMA
ey4TnVWkLVSzNQN6n3TcY/sVG8P+qITG11wxcSsqkT1FmBT72BEJ06rG8djMRL8TBu8/rcWFCaFK
sksIAHK//Tb7InKdsFW1yZtqxX1Shim4TKntX5OsmlEYmvZSuvtDyXj0oaGxMCAVmOV4KRKOSAC5
E046wn2l4jxihhbqXmB0e8WG+w9rqwQZoQmLZzFEjOVQqMmMM1oZg2eWdY+qYd+0nyMXzXata5MO
yvBo/o3xSv0c4Ma+s6nul5Wx+aggmw0qK2uKVTpp6KmOxeA5WIW/DjBorjkFWXSvRHMJVa3byZTv
l1XmjTSCSX8cMIz6cq445oyKFdkDhogVwduNxwNyGhidqvXXx2fzV8tzmdTZEuDK1UlrTfa8lkOl
Ye1SsQ8mD+tYZBqHDDzRoTawSgXqp3d/9WhmvbdQ2vkDVO6E1n9Mc+QgBaLxKMBg9zCkmbXTO72/
UGxBAFZJmuVVtkYBIh7VqcCIUVHxVUwHkfMJj/qQTz8fz11exaupw+MyZaJCCeAuDsITx3VLM1BX
CBoUhKC6q0dAP1V00fAdBZumA3CAKeV4yHW2+iGb0M17/BM2PjRFFzk6xTrEIOSm/+28Gq6Pdmzi
sKlNNXkhRWivam2qTwDm9Z2H0OZQ9NOg4BDzQf4uh2pinSyk0QZPzEqLF1oeasYxbBoUn2196HYe
PxvBkGIxDy4dJJx8761mFvZ8CRXJEpSQBiU/dkKDL42mzpMOZfXYtxq8dX2KLrCEnXfNXAfvg1nb
43tufWForHSIHGDcMILWc0ZDUGjFiL+Qpr1MQscnJqJyl2czeoW4waJ0KRQvTeH3k8V0nx5/3c3h
OVcED5P9vH7wGmnjhwmBw9O0xESDUqOhnPTQop3YHNFLBB8PyLpD5aHEJlax34y3dvgGNJYlKUi+
DlffoLWAdnRjPXpBn5XfSxwLL7rfmYehq7qdI7sRIbl42MtwQqmKrEktgdY5rZiHEZmUBCkNHJSv
wwjIG6mbCNUb0V4eL+3WbgZ4ROeWTqZG8rT8sjGmmIlhs72q3h0/WQzgwXBsn+My2kNybEUjWRyR
6RJYr/VObjsV48gIrGOil6K4hbmD3BJGaBgPPJ6TDLWreESNgnsbzisM2zXl1U6nvgwKbrii0p1n
zFHNk18gQ1R07fyxNRG9Rm7LPT0edGMhubhlPUYiK8QvdMJvEQidU3sIEgT1rKAcMBHDK8grdWkS
VDeIf+2EhV+IuPUc6bEDN4JFIvkHy+82ATzOcnXCshn08aChd567GP7NuWqf56rX5tPgR22B7nI2
fUeUwURbHrlVBH8rKUczUCEdDq0aIwea4GrxDnx2O13oiWrBeeiQkp/R2vi7U20MZpFu4xthG2PN
HxQtUPyDWQe9c0KpfWyfYhEVr0w8SFFmFm/mjLJXdPId0iMXpoNYlZ3ysKhT2+wQ5UMV86NaDE/B
gNwiHlr2U2pgpfDmrwgdjtcmIFmTgon8yr99RYT9+iZNU4Mnbud+dVo7eCkQKPimi37eSXM3NgwM
egfGKGAC6COroZqhQmcp7Ayv0jPnIzIx2XOrmvnVGhE6fDyrjQMhG1lUZSySk7tstmtC+GQdQ9EI
H59Jrh1Pa+fwKU5p0MG7FC8C86Od+W1EMpJL+pysJC00Y/Xl9FnUto8kmZflVv4hsqMbNhYkYfUA
Mr5t9zCGW3P8fbjVgchT+aSmruHN+F2519YJEFxTZ8wSD27DVdXTIcWJxijV0+PF3fqOSGSiGcDr
kxLpKseMkE5FbpAi7zCN6reEas3XSg2qz2mSze8fDyXvmdWhp8PCC8EAVgWqZzXHRkP1JKBF51XT
rJ4oImLm3ek/MdnBxGtUxLHAAOZn1dCgeDzwxuIysA10k4+pQcpZHgszRker9xvNS1obHZ5BKJ9A
Tf0sOrV/N7bgKq1Jy3fWdWP/uBR+qPjSdyfGrSY7OCXSyTZj9n7tcFEgUPKaAQKMD43ApSmfHPv8
eJYbXxKauCoBI3RbKNAuZ9kgC+Z2MwKmA1pI3zS1bd5NRoyFL628nffl1oJKEjdfkyBOmWs5lJJC
D8uQfEB2tFVRB23rwWk/2G1u0wdphTiK2nHeDyVsobfPEWqjrqPBRCZlylX/LcBFFaUfnSTSq30f
C6EWldRPVarUyKu5Wb2TzGwtKJuVgqLMlokEy8FqW7RJRHPdy3Pf+aIXU4GxRIRphOVE006OuHU2
THkdgtAHLLJG3CTY97VYwGie7fp1gw+c1j/3qWOi1sVDlHKMjAQ0vcQJVYBuBzS/kaC6AH7INagO
M/oqQSS2znFVG1gbmKXS3yY7Da62j9b8sZoCcGJtKow/M1+3PmW92f3MG+pTj7/r1vSpVEoUPZ1J
fshyqfEFtc2hqXTPSjJk2tPGjMeLUaTmP2lSqzcT0/FTCPLPayYeaTuDb02feg1oJ8kovcMv6GLs
xsIadMTCwjw9TbYeVIhdiupj4gKlNQo/ecYwwPJ4rvYnqPB7eK+tjcbzFgUGqSrEZbqcfULXvVZQ
HQLRqecI4bbqISpd46ogz/EfggQMYYmeJz+4S9BDLYlDG71yLxtC9BxDp7tkeLzeshKnk8ffdCsC
MgSgJx7wZJar4yOCXEPmLNY9/Or14DhQPvmRD0CSD3i7DM89ds1vHxKpBc4PNUZwyWjTLBcyMIsS
rbB6Ji4N/fsOzuQJ307Ma/i/4z+lj27Z4zneB0IHXSvUJaROkpT4WQ6IwHhtIRQ4e6km4q/gNVC5
8hXtkKjYOWX4JR6QYR53ou+vu2N5kUI21uniSLEHSiOr0zIKFQ/opJ9QAA3Uwhv7UXseDNP/Z4BV
/jH1p/ClDRoUsacyt65tFg+vCY7Hl6l31f89XoD7rUsWSNpATx+6211ftUflFJEIhcofZgCfVGjE
33Pwgq9lXuVfHg91f0zJAiWYiSuVV9E6fRA6veG4jmevQ237NGbCPYX41Z7KrDE/uX6XndQhqg/c
rva1yUb/9Hj4++0sk1AiBB1WcqU17DyAKW1RDkMVAxHFHNWGBIm8GFQDyZmoq5e+d+udD72xuzRd
Iicog4FCd1a3nQNLusewcPI0ScvoU6s+6Z3inrBpmb/jgVRdEmF/eDzN+0iMgjNVeodblkxzXTrG
pEwbuwqJwrqJos9pJt43vlP8SSRUrtoQojnK499zSIZ3wsXWTiL4gRUGhc0bdDXZIMO00w0TFetV
9I/aUQTPSgq2P2mTYOdiv8faOw6ZC9AK/H7YSevCatN2dTqYGFzogEIB1A4xCvMJRoJO7Rfv2DzD
IcVi1ovFMN5sLZj+jMi7PiG3ihdqmyavorKD6+OF3/rYNC2p1gPDIgNYHWrcxWLMDAgl0QzZAFNQ
BzA6xk3B0cfeAnMlhIZvuWui+/Z44K0vTipFtQa+HAhqsYxhcYGZVzwOs9eU5fCCYZD4C7fW9OY0
eva/aazVc4HgwVlLjGFnf28dKcIXCHHB+5gS93JkrUAfy6/QTabe374bG61grpryBV2s9qkOA38n
gmxtMQ4xZ8oEi0vnazleBlB3sCPsKaGPducRVeojqR9GEaNT7FwM8mutQjSxitWk4068Wld0iwwj
XumQiUTu2H6gQWEgON8On9/86ajXyDcVdSny4dWZqRABnJwmnnDvzMbqiF+hfatyBHM0JSnPSG5S
RWqiFndRWB7Kzr7Z2LBkarB/yZF5Wq1xwJRzq76hWuXNwVzinlVVN7McxLsOa7JnyuXdYdTG4u1R
mHSCu12Cldg7q09o0vI3oyiXCqoNnq6GgeUGvtBntTc/O0kkLo8X+BdeYP0dQeuSvyB7YHLrLreM
jpqtSDB39GiUJkfEn5MTVpXTeR5M60Opd8XfGsrP3oRnymlUcUU81bVqXfDQTD5FXYluPYqSxtGt
eBTt/LSN3Uy7nWhLFR839nVBklSOPmbTTp5V2OJ94irzze676iPQt/x7gCvcSZ2QU02GOvxa8mr8
N8byR0U00ijOOF5Gpxn/gJeWWHRVk3jY2R0blX+KJ/St5CvYoPq/imcQwsvZ1vvRG8yiQVqnHIbU
i5DZ+daoumKfbQWf1CcLlYx/B7D/wbEIcvUFbWaUCHZWaiPOcAI1lcYdTVlARMuPmMUUh8OC+r/Z
41KJu14SnDsUnp9lp30+oeaiP03YrV0tPJIRPHfzf7tpKqNTgVaZV9lK/gou1rhEdpm9JPWACV+X
KObO1t7Ib4iCJFJoUspmgfzz39+2fWXD91JHL/aLkRL9bETPYiqyZ+5K92+k3ZHXLVB7ZynzqTyo
7eT/9XihNk60JA/QLABtrxORl7/ARKwPx0iVwxWZWPsF2GU/4WvQf7ZSh+ZN3yK8fcKtz3n7PQDj
iiElbRHgyuoeiNtK9HTs8epTuhK70Rqb6B9hrStQqAXwB4ze7Uzc3jxZ+uOaAd0KFJu+fvSavoY5
VjSoHo5Ddfl3oEzhNabrWV0cvAKiQ9DgFvWE08305soi1UTCNpUTghjHbbnKgBANbJFyKkN1Ulb4
4Lg4tehJlcJi9pX5imO9XuwFCxkXV3EMlJlUcqVHT9qzuuShfwoo0wn69YWF6p3mDwkWg1357PbT
dx0M0jlWu/ejm/SXEZ2VIw3g7uPjBb+PV5QnINhxz4M6QQ5vOW9Dj+chpFLrgTQTXygWmbDpTASc
mhwt78djbUQfcC0qaaxEYdDcXR350OW9o84cllkMTfGcEaByT09D+5vR1U39ms3T5Jxdo54MfOEh
OR4bHw1uPGuyYo/OfZ8LAAaxfxG6yG/RxVxOfIh0pE0gY2DNTlg5NJUWXmYsc3ZO732UWw4j//y3
+NEOJdwSR+884G1OgDOp0z03Jc4GeHo0/7hxb5wfL/LWgBxYKkfgBmiIrfZUG1udOWZJjxcdlEmn
wDEIK1NIVDggHnzgNjsZ8tY6gpiXn5OCAmp2ywlisqkBSGh6T+/r4LWYm/yTMMe9K/8+DFOqQC1D
R7qJLFFbLSOYOXfIs67HSqBqzpAxE+vgYkHznk5V/X42Xf99lSj6a1EGmWf1qvH+8apuHBPGJrsh
QTUl3mQ5S0oboTHEjB9mTe7hvYXTeNs0r9M8VafHQ91n/lS9dCAfBCIypzX7ATHrTsyQaDxsnRIs
UspY+RJnwn4KNA1rb9rxOIHkwv/ByyDZq7rdi/bJmhulIfSH6FfdtQMqBauBQLRMNMLc4ogjiP9s
D03ynKutVSF8hGLtL0vFryFeyUffKLu/2qr7Nwtb/VMTzekpKcMRgcHefqFH1P75eHG29gFkXCCz
kl8K23z5HYpwNLAUynpa2V1JRRuRoT8Vqwgvk1LqOr7Rjo3eXT8gYRTr6kdE3c2d5HNrv5MHoJJK
EOOZtPoFvpMbfu3yCwYTB9ZD6GcAdmOn2an+bh1jOJ5A/+GbwqdfhacEa71e4DLnKYraf64KNcFp
EhPW6eLOc3XuaRvfHi/t5sQonFm/OBr3XfuoMXASyDnIXMxf1FH473SLR8rjUbYOEgIhaDARNGD4
rMIFdO68KELiYZ626qlVfNuLsh5zsEJ5O36HogWoeComaM3xfF/uFT8KibahjWBG78SXYhhczwrV
8OQHbrmTK23NCuEgaiSUohh0tSm6QivSSHc7D0QpSq9d155EKDA2D8O9iszWxrCJ61JkUVCAWi9g
29ZOaRLfJwzOnoXaxh7G3zlmz7ElXS6GNwP9yQrAekmcCuD79T1JYyMvO/yIPB8SEVrfWX2pxyrw
NGzczo/3xkbkEypJNhgLHigkgcsPBgBKj6mn9V5rO0jO+rN7DHIlBjzSN1cRuDwSFAO45pD4O4d6
40WJMhEhDyySrD+tBatDAb6JNlDnGUrYfM6TyY48TDntgxYBzLtWpat9Q2YaB2wVD7XpGA6UU3mF
Grk0WMeUit3c4VbGDXYNSsiI3uOl2dhgEr9KhZOqrtQtWS5NMTllQzNt8AycDi5zlX4rsQdCL9za
CbAbUWAx0CruND5P+CEETTmDGxg9VESwLNFbs9mp9t2/aniCwm0kbQAHRUdiOaEOA+6hU9jGYp7V
i9v3NS9fTTnVBkqCjpqr7xT0BHcG3brd4FJadAZ4T0G5W+0wQVug0xuMSrvYCovjrEwYAetohh6d
IRfflTJT0bFQW92LeWkOWL3oxodcL8s/y2pCkZrI0SVkUX7wHPPsvHBixi+Pv/TWwoCil103Ioqx
FuBJsCO0jBLllFhTrE8ppqwnPeqUU5C4lFbi0fYw07Z2ovLWoBIHSFeV+s2dIieq+viv2n7vOWzm
axwWf6fAnE4t9qQ3zMPwe/Whfz6eqIyJy8cPnQluAZPwohGiVzvNj5sZto1CpuEG+Ter6L8mCGRe
orLNX5S292+RZiOVNdXFc+InPx4PvtGtITvmOIJ/lD4oa3Jt6Qx+q1nyfoVS0HhZUxfvoskO3MNU
TOYlKtr0mPnqcB4jrRyudQpcaGhywK400fcYThsxXb7B6NcAeZWYzOVhwOcyDfpU45tnTXojxI7v
hkD809r19GSNVXN5PPmtOIs2B9YvMsMDArUaLsE5Uanwnphns/2J0w/85TYrzZM5VPiy42AaPQdI
xL2bzdLduU62pupQ96GlTcOILGU59qyrcYGldutp1eRe3FDFKdpE5+TgunV2qqthp3Mi57LeZWgB
c5nIqwXmz3K8JCtDze0Yj9R0PKUZnseKVRfnxLS7nTfC1rJCpqXsCwye/1jlG3E+T0mGmaoX2WKI
To1j4kNHMRT7rqa58lBpf6D6jIcpMG3x5fEn3TjAkscoQb2AFO99WkRQJFnA2F2uWOdOaaUDGfbB
rw7/tzoaedw+jVblnB4Pu3GGAe/Q9CR4yArC6muGZpVytGsYsEFk5ddEVQcsyxRqCJGvjH+Otj5U
l14o+scJLDu6Co2x92LZWHXQIBSBLdmUQ8Z7+YEtzPycWfEbT3Ha5OxO6Ue77LG3nkV3Vku3vCG+
H3oNl/fOKdrYWeAiJMSVKI9G0Kro7Ud27Q5t2npKHDl/401rXNJJlDSp8j0pQ7E5SWiypAAoCkN7
Wk4yV2fHn1V8d4bRNr/XGBg/0ZkSl7pP+9vcdqEXBlZ4tLUo/6vDEtGCDAFMY1YNPJASx++DA/SE
4daPo+7lAXBEAmuOujPI8+ZrVeohnkm59cfgz5GO4Prc/53B5h5Yz3l46tKoOhImTOdAUQrXvdiq
ruEU7XlrbM4S3URZ/IPFusZlOk6IpW0ztPhRKcUnZRyeUlTZJiimoj7QW58UfCvH+ZWaa7Xz+NkI
S6CXePoQmoAurzeywN0wrO2m9Vrsqr4ROT9WehE0gF9BJ5ih+Pz43GxkWVTAJLdDxvs7yZGuip2Q
PLL1rKbkFQ1fsROHLN/TT9naogCImBc8NtTSVlvUrhq/z0Ol9dSqw2AjT7IIA7mymZ5KB3fPx3Pa
igVAauUthsInXerlHsX1NTbTfuZlpxjT59ox6vzD3PpQyruh0V8H6lETlkdtj7clr+vTkGDR9/gn
bBBmwF0gpEDnEoFxiprL36DgtdD3uga/UjOrEWF/lGPRiygb/8Wac/AudaDXf6ESYmSvdjgJaQne
ByiGtNq/STklP7QoG/59/KM2QjM5Lu0gEnewjusAFTZuWqU6LsZALYeXLMa+um/N9pwF+XSK6kaE
B9R09oTLNkaFTyzRSy65Ff2o5UqEInHxnlQqry8b64sLxwzPwco3PqqlMKYDTRP3OQm74u2TpW8M
ZJUCls6du7pua6fuwa2ii93HjtocE9hCL0lBA+fo4oRyQlsaqAY31c7x3ZqtlAME9kx5kCtpOVtd
jbTQ8mf8ynPT/WJWYuQhYfgxtIA6KM9qm3dnawzGnWH/z9l59ciNpGv6rxz0PWfpDXDmXJDJNOWd
7A0htapJBj0jaH/9PtTMLqayBOX2dgMNqbOySAbDfOY1P8uOZ9EFqBNiqK3Xik3jWRaj10Zf+KYG
Kr9gbd1ahsSTfrSC8vtCDf1JBL1VhCU07+Ow2LUbGgUdhV0yic4E6Z5hNOsjjbszUP1GlRHaAhpm
CmuycG209PX38/AXm8HP3HFrfvNqziMhwymyqQ0mhK762sSB2C6DfHlwLZQ5Kmwbh/7ShvCrC7KN
02YksWZrPTuZQbC1FNVR1tK9Fqw/YXR53ZdtflUpBBGi3z/dL2YAi4s6xTYFmPJnM2CYfelnHPe7
JBHOJ9m7H5p2rW59HIV3cze2+7xLL0UAvzg00Lkj0vtZ/WbCv511C41Ku2i9brc0GvYwopQefuJ6
if6s202fumD6/yiDQ0mGRr4lClsp4O0VcUe2V6WqnkJWNhXwJ8Sqjpk/08Qt8gC9tNXQslsvtafq
alo7WxNh3Zvmt9+P9S9eLCxvBLLpc28x9dlY53Qfkqrvup1RATBevN4KtdRjH8swtNv//lq/GmPk
eGiCo39CiHc2iYKSggDLudtloh+fUqNcPhT6WIVc2j/Ua5tdqOT9Yh5BncQnAsUlwoBzFVrPptQB
BoWMsDS6R+T+cAqddZHNyFsqcd+1CRGeP46XyDe/iAg2xRqIhgTS6JCdnZ5WaQjHlLTGctA3cYYm
xM7wSY5/P5q/eHNIS1K+prdgIWd6tj3nepB7QdHKXVkMDRRze7kSuL5HWVB0f38g6XzRRCCm2q55
9kBrs6hqtAa1C2qn68K0ANhVNKn/xAi8winy9jAc0vhvP1+AtSM0LfqLqJ6dPR+Aab0xfZSYk7pf
H8YFl1ukQjWwgIa4sPf/YmIiEbIpZf3raD+7lF8UyPl3LSHcoLK/pqrqY0Po+g0UIO+pbsxLZOBf
XY9uA+ndFkVQOX+79Iey7nskr9Wum21PxRysYj0yxsE1IZX5PMvBubS/vSeE0XyAfAbxGLYULdKz
Z4QYmZfjMlKkM0vkDiYPkYf9RB28EmE+Go3YdVK3Phi5txYnY6Sou0+XTh3SUSfQtDs9sRDrahzz
e+/MXn9IdUe8+onTL/sKDUvigakX1ePKetwEI6zkIZV1+iNTrcIOTgsa8Jur/6ls/KqKgqQ204Nf
0gi8EDa+W/OsBE5wkETgzKk+n+2qpG7z4OQ9jwnu5VFwRO1mq9fDsrXXo3DGPxmHD7+fqO8vCSGf
ssSm7gYX5VwRJVtBQBZ14+w6If3xGlAS6Ztd4l0fUiPo171WEOZcDUB5LkWG73Yauqf0XkhdOUFo
pJ3t3lLgcrcsqbOTAo2JON2c7vOECfB31+J2HTZS8gEa7XhgvJ2w0k/wUOiwoUHZZFrCBSnxaNJK
62aZ/er774fz3eLgWjBeQCRuZN7gXFwFnY7aG9Bn3wkrSQ6+1Xqf+956GLQsiZtq4Bj829fbIk0w
wOSLOqXat89melWPqSVjSEGp0oawc5PgryzLR8y3S6bwc2DV6B78/qLv0uMNg0trn+4zCNl3lQ6M
qnsDcyguqqdoo+tC7tZWVLu+z4fdAlwncvAaujdT65JDzDYl3oS5XBkmysZHY8KhHPz2cRschgeZ
C3cns077MKYA1Y4C6YzITNuLZpQ/Q7Xzq/EukTMltGJ+ng2uNIdSxw8e2kmALmsoVWbfdBiUTyFR
h3jUfUiOYWKmJul5ZyJz7WRCuzcax3/CTKb6y+wqpA+4YmXt4MisG8izHrJTIXrC3gDrsFu9yAxk
KpJsvhoEpKnQVDpwSS9RjQh1DSG+iPcnvrpNsXz5/Vt8X3mm4aG7wH2om23QsrMc1c4cAjY80nZt
mus3UAXMKQxmp2q4zV704TT7gxOT2rXXg9OjlektTi9Cbc49hS+J5VXH39/R++rSdkcbFZ5qFqnq
eVNdl3bWU55skA2z8ynmpRZyn1vpqsWoMJo0PNaVnKSWIBNC/OHLV5t8B3nIFPu8aBW6K6Mer/Y+
1MHA16GLKHezW2fd1vc5NIQiyqUQD3Wnl2imW+7yhXq304YKtfoibjA5eVlMDxWssrBxx8CgWZ3y
dQpybAYcA3IPRP0/f//M72c0wh1IqMNfRZKFSvTbGb2UHYyrpW53sP/caGnM8thXCrzDOl3qdL3f
m2Ag0c4hFaKV/46z2vXwQlIUSXam3w9fstF2IXC5BsY8aPuFOsnghX3ilzOMLhc5whYqIMjy9uHw
pEurDQW7M5WYYk54MLJlX8QERnA6x7rfaZ2vh5lYnXgFwHGslySJMq/J/wX4+l9vvOblT+/5P5t2
6XP03s/++j/37Wv9rPrXV3X7rf3v7av/90fffvF/bvM/+0Y2f6nzn3rzJX7/v6+/+6a+vflLXKtc
LY/Da788vWI4rX5eIH1ttp/8f/3wv15//paXpX395x9/NkOttt+W5k39x78/Ov345x/UmP5jwm2/
/98f3n2r+N7z+K38/q3/8e4rr9+k+ucflvUPGK/USUA4/lTwN//4r+l1+8TQ/0EdY5uR7PIgPjfJ
l7rpVfbPP3z9H5RFEYqgZbrZhm7IE4m8AB959j+ICmlnEjtzKPHFP/7Poz/8a2f911thKP799/+q
h+qhgccv//nHNvf/c//ddvrNfwyeydags85KRxrR0FpI3YBzJyf2VX9ZEZQGwB82M4iKG6PrUn8/
SMCZYZPrpbrBw9rwPv3HgP3iLn7yf89vAzDSJg9CbIZaxttZXKMJI4Ol4jb6jc6TzLMdnBo/WJNN
ijL5mq+rSdLtteXnoXPNORx6ChqxcAtnOQ5tl9xv+r24qKUMXWRnqbxyi14Do4tyr+CLdp0+XLjn
89iKtYbUEmEIwkC8x3ObSCFWtFzdxop9PD9D3aqXAypM6q5x9faac9OJFfZnT3KzK9DoQZ8q3S9C
0dnGdTq6aPuIpPNCL0v8S22Sd5vCdmvcGycq6C6iy7NNYdAZOkMzLJp8qAJ4i4u7y5KKeM7wkJBq
fRSU/k+1NIkqNMM45qvTQ6DDl+DC9nQexvy8EaoX4E43QcDzemgxdd1idIjR2WugFaFdJfUriljl
g9Nh25l0fl5uB85K7X1Jot+/oPOw++e1IShvvSqc2c4rNn2Sr4afeLwf11r1EI5eaoc5IQDSLz4y
xz7ImjJsuuGSaNSvhp8NGRbpJhuFwc3ZopJDTzPZb624TlMrrrQ5wBcdiYOj9AV9GDVV/Umv/Sns
p8F+mobFCJGHqR69Ign+Nu54Y2kTuW5nPnE55rxvl5a7+r2zUkWPzVZTnNGeJnrwBlaXhuiTeuYu
VXUjrnphLkO0unP5rTVWw4rctku//f6NvFvm7Fo2l2LNbGhzUKtv72XCc3RNqBNjwGsvWWiPstsT
6ie36VCkVTi5ZfIlpwYbpVNb3uV2snwYtbx7GR19j6et3oXmuLRfenvWbmbcfHdLoOEMTefhwob0
ft7+3Bdp+FHohZF89gZVLhwCtimIwaQPFkUhvCc7d25vqGbemmVS3lH5tp+hKFwiob2fPLT8ts4B
4wTLkbTq7Rg13ZoQdsl8768Y4OE3sWRRMwSkNeiW6F/ySpqfjKFc/yqCbD7OjZ9dz/ac7wvfUxe8
jH6y8P5zW6Z0/FNJkjkE8gme6dt7GUQq9HlJZ3zpKA6ERTe7LNXN1fFGWeX6VFdBvVyZ7ND36wJN
6hSMncTRHU2LYKdwt36UYEvya/ycjfETSJpdU6eOtpc94uKbaHM/7i19MW405FaXuDGrWR1k3Xhl
aHtlGUTYtlIsvzALt5f39qmoq1Kn3mJgdslzzpYoaaHkRjHubUep4zhMw9Go6zKasinfjV1j7XGh
XpqwNsWf8zhqRx8v9kt79HmkiIDRliwDzTA4mfjD26FlS6aL3szD3nTbeSXx6ZoyHHVh3AbK+1BX
pX34/WP/4mVu0lO0XMGUQaE9r3xYQz+3xhJAu7MRpNGtBmCEKu0XuMy1v+vydYha2c433dq0N0GL
+NmCJPOVYyrvEZbOD2nO5cdxdbtwwVLuYwuNIfZG5zozlqaMwEpXR4d6+IhBRNXYUY7kaujCM7oQ
zf+0Qnv7+ngOGDebjgh05HM5ZzDL9uIXGE8qSXlw19u6it1mkJ9tLe2uASM7xyQYQCVoaYunKYp6
EhPC50m2j4vdt/sgS4ewTEz3yebYi53cwYaxsPz7BLXvXcsOursw8tu7PLtjILbAx1jTW7f0fBkF
QJ9AlE17v+vzvyyzFFnYTMO9s5TLY5Zk5tFkwZwGx6yePG36M6ib4MZspNjJtHOhiYlFuwEUUL3g
gqfuzQZIrdKsimp1si6fVhxOQ3ut53sxqw9eqhWnsU9uNUuAaYRuWZLljuisGGtxIQZ6P4m3ZbRJ
iXLObsqzbyexqTBSF7Ux7pNBX25koQ0xXiHNPZHcckosW1yYw++vB++AOA7bJHg0AOffXs8Z6AaK
xJn35jzXny2l/SDoyBHU7afvepqrS0Yrv7geHS1QU5wDdArss+v1LcacTjFMe+Dx9gfa+MWrts7e
teOgBeJPnXNhw30HTaWNTSJHMkctDXve876dV4ga3aF02bd940SD5aV62DXV85QX4BaX0btDyNR+
7gZtjEFwI+W3mTQXYdDoxsPgqfTFUjY6x2q+JJB7nij8vLPNfRqWAkoL56tuUm2gyTyZ90FpFYio
B8ZHcIJ1GJTugIQPcmgVHZZXpejXWGZ9yQ/pV5cHrkskRzTL2j/bLpuusjMk1aF96sX8Qdda4yva
bQfNpisVKwmIc9bUD1867RUFIu9C1eQdlnR7ejAG/HdLuYhe3k48UID1Rtmf9tisyC70h8B56e22
i0qUlIadWOVLMNbeg6JYl2MQQMXOG++txfGLCEYQSp5Dm2ihK0qcvoY6/fD7Hebd6Gx1QjgzNEEI
dPnn7e255ZBDF+ss+t72fOxtYd43aZPdUJPtPiNl/qc/Vd1Txqra16XUn39/9fchC20O/uVM1en8
skTfXj6XHY6rgbT2Iu9N7QmX8ubDBL1xuhOSVYWeQEMNJJ3dll5GIVs8tWG+HA0jK/JwFlL97dCf
G9pg83SFaCPCa3x7Q2myDnpV1Db7xGQLIBhaFSZ6o26pQU1fPEPdDFp9yeDgFy8BvhAKohsVmMmw
laH+g/1VrXhAb+DEfZFKkAAiGI2/lOOsh6VyvYM9TtWfXlAbR+UL/l+jme2lwGabhW/OGfpv0CgB
xFDxh7x0Ng3mbHLNbHTdvUosFGILta74bedTXp8WU+/wpNZFdVpy+OG7gh+5ybSxmR4spI4kcOOu
3iZvUl1ijP/Ecp3f11ayJyfaXss5PiV3FzA3mFnsk2JToVzLDlmqwBswj1f6uGYxsKlmjhYGpt7V
jVtZh3yUMJLGXLmnudZHI6Lv5S/HwGjWYA9kn+wBaw7d27Vr5jzn+SQQZcyHNTnIyayKECQUEhIX
5vl5IRFMHhw7g0x2o0kAdnj7hvuGPnFrKOoh6Ggnx61agjiv6Cg5ZLgvWWFSp1T8MksqESUBvRaM
LTw98grbKeJlUYs6THkq742ab0Ytndt2Zy1Ld6kq+H4qgkDC3gPLvQDI9Xn+7zWuKvOKAdco/uyK
cnFOatA/dWYZ3Jr5Uh79zli+OyCwF9fM978fpneH5tYjJcIE6E3V651MCxrBGJLnubcPJkt7Kup0
RLY4gAZvkDzofdJdYE/9DJ/eTi/QdVtzFuI0vedzmyYKDNI1MsvbZ149fG81az6U5LxgNW39JrE0
u4kT25mOnKl+5KeBHhczWHfanFjdaqq6a1av2DnpRkevaKxWS95pcQ2SK6zS1f+cea0dToskvlpy
daFK8U4JhcYARz3APfoDHPznB2uW6ULTh1zf18zwOxA6wYtRW/K6SY30Y4WiQVjOWlZFSb6om2Bx
EmTUF7Vr59ajegSJZg91ML3k1PeTMPV2UFECA+wER5rzDuDT2VynZAKoxlr3SY8M2W7i3FvCzkza
D7lrJ82n2c705jQtRksv0xzdJq6G3r1Rq+VdKSdBZVfTNBhlchD9bbCYabKne7ZM11MXjDrY0nx0
blpzukSe+eWN01D6iQKHMnWO7mQmmLU7asve8GcPgXeINHVcDG7wUOPf86VWnVowLCsB5Alr8I1Y
GMb0dZB1nm5HtTWEjjYaGW2M2qhCzUux4EnmZkOGbBG3NAbnMfNsTb+QJbzDM4KtJrQAYIb4DrHf
uUbC1CpQioaBl26nQzVKLUN9A+98b5RW+lhjhAuK0Ne+2r3UHlMzky9+U4po0uf6TigW9u9X8a9u
Z0tNoeugFkn75CziUtZI1kHMv3c9gABpYo3hYM75VeM68hYydVvRIfSu/GYKrhpNzXelAQaLP5w8
c0kvscnfb73W5nGHZiVCILQJz050zNaFWcmZCCdvDqWV0GfSq3Z60uws2coQ5rWFEtheqY42m9sP
H+ZiLneDjVzCOmCrLQUYEZyUyiiQY3khbP/FDkQGhLyFDyIVPNo5mNms69Tr9W7d98mo2bcN5esw
cJO8fdDwWGii0soz75O2aOrgmNqk731tseavOeplOKRUFTIL2ew1xi31M2rJieO2oLoTX18iDdeL
6mo1a4smotepdtchktfsyzUnzMzJWi4N9fsoAhgpzWfykI1dcK7R47dTYWGZYOzrGq3MPDNBs6au
v5/FptzbO3K9tUziiGlMX1Ch9B+sXrhH7HjloSgv6k2+6xBzF2zp8A03YQoe52weurw9RG6Zh5lb
rSeh1/VdrXgbOygSa2gry4jVYsmoBk4TJzNOgJYu9Qe/mut91o36UampA0PGXkFmkgY2BkYb4KPo
nTJCPH9KN9Cm9uI5IyqPVSa+dma3b1KhvufNLL6Uled+vLC2thre282VFBY0AefWBgo5Tyd6Aby9
6N1gT9fSuEdHxrp1e5rruHIV30ZPCiBUXRuber7Q2EiC1zydvvMi2t0ql+xJQRC+FNv86pZIsHBU
oxtE3foslRc0n4ARr8k+pVB004NVv8mZryFl5XVnjnCRXfzoPwecSnfsC8sGtHRCrTfceOVR7le9
ti/c0/Zmz0cJghSVR0CGSDefvflRWt2MoXuyh6TlfsK2K9/RKGpuienHONMa7YMtLzfI3+80lHyZ
a/TF6BwQUrw9+ApHjEMF8ZvJk9oHCp/mUeFPfxCIkh2MrKqucTBoPue9ENet1N2/Jqv4ljnjKkIX
B8ND4av+VkPRsQ5Nq74G6OfeaQEk9QIcUBbWmHkfmmo0Yk1o5Wmt2+SlGU3xwkFzI7W19y6MIji8
s3G0ea3bQvborLG0z6vuRQkqlCPxp+BvH0QW9h0r3AfHexHBJpCljQg2hoqORLpjE26LHQKvwWmu
lLRCeyHlDMtC4VuCZMbUfqzNJk13Zi2WNZ4lrsx3C3JCEzbM49x/nQ2oVyPtiMNaL72MRmHa6a6o
3RcwycvnBDgfrZe6+NjMehOmQ4a1bOtg/6Z1hmrjIcA9NBRApIFssEyKUBEfD8Ru9vRQDEZB/Tnz
pjxCo2H+6tS+RPiqyA2qmgVaOZCv0ikem9HoIrcqKuw0O23d2casBbu6dxoCAtcuy1Ni69OdZyJc
Gy2OlTwydJj/CNEXr/2QWwJM1ozedTmmKTKwRDnJ0Rzl1O8qU0nJA2pDcSJCKICo6P1fuWlOsAl5
OGQ9l7Xc0R6Y/KgzyjXOEV+6s7NRbCAz2VhRM2tyhigR5GPYeU5nRGLWSnIFa9Guh0R1nxOkFtwI
sCUs71WbwKk0iR5g3jA0HPbV0qOnWbtDf5RON55wKFX93vJFEa5J6tmxPvbWfSAXTb8yGnpscbGW
mQttyO/0XdZVenKYlGqNg1XI8onBYzvsi22gYJfrEasR9pHRuN6PqqsrcSk7eScNw4RkO0e1jHCd
lPUcath2bl9nbOlxZeTGldCLeq95PevF6MDVr9WmtTeX7d7gEL+yG6s4kT8apwub8Hn/lgvgOrJ1
WpCWINg9y9d1u1+lT8YYL6JVp7JI0qtaOHpc+vldOkz1yUrdZ19qOdXUtL+u5t45Ll6gHWiKBHGq
Fpc6UC5ff39b59nTv+6KGAdeDb2Jc3WBtmP379Y0ifulml7LYm6jefD6h3FIy89OWjb731/vXezC
DkemxgGLhMzm8HfWK26LMavdfvRiP5iDGzElxVWvZ+UXcM8mgvwdayO167t1gMgh1yqvQz0btzTL
yOfQLQyHtoXI1o/u0ldPeLyIZ6dq5RS1nnurV9hyzl2xetBeJpo6uMlc1BaDc3m+wREYGvBPiJo3
LbZzPkBgz04LkCyJW2NYXTTDvN4/oebklpHfq8EO3SXLrpKSDe2gl9b63DH/YMkNqx7sJ8eYbufU
l9OhmOa12YFtdWl/Ylz3BSjThCyAV51UVhdWZNRS/5YWeBtHY50XbYjXad0A427Vx762r7XESatD
4k1OdtVJ2ddRXiBj8phVPnpWjTm4Tbi2Xv05c1d87Dsl2/pA8c43QlS/cnGUU6pk3Ig5KeNxGJv1
lPplrR6CJFkw6ax852rLrwPQq73hxHWfNuMJBl/1vW1F3u4RmSrWOCGT+O4NXV0eZ0h/BeC6nsCx
tPtBhm5urPaVWBOzDw2/X27WgtLYrkh5XxTt+h9sEKV6oQjTfwcq5vImhzQjncpQFbqq17pe6KXT
1tv5leXcIZvfshD0HFCGGNfpm43mnbm3ZwFasaHuNx0Gd2swgXSp0xNtsXSOXNq2dlyC8IE21AXl
ELamrufA4WAhh2OZ+9PRaPOyvvLKwF5uRV/hHFZPa3uY9Cm5NU229kVv122szaekCQiIFmnh5j0m
pf0nG5D/gDLJ0EZK5NXOmmstoN8ozH2lV9aRulj3bFuq1o5JA5M3soRTOCEi2PJ+0qp2jiynkIhj
Bbotdkiiml/8XAsepEg3AL3RFHrMURT0bMNyfam1qZ/itXTKB61RY0/QPo63cz0pfGUsnrGZ3Foe
y1k4IkwaT+vjZNDcOZaaXpt7PgXDiOcyFkuDsFdYrX2V3xHne1A//XQ8eEaf1s+5BtoxXmcU0l6A
cA/ywfOaejx0NgdTvDSZ9qMQ5K6n1OHMjJdV2m7sJnX3QUvhCO9hfdZa1FSYuu+plpdzCECNKpnK
8/66adsFQ8jFdhHVMYsMgAR6QDk62FBDuwdrzEsjsvKl/hAIqks3CHaiFOvhwNtHDjYgh4pEX2Gm
bvvq0AoxjeC5C4MPi2JAbZ96dLIXWu6LfbO25VPNMYv8TJ0j7FiNRf0gDeVy8vuDBkdyNsx6x2ws
duY0eOktzGpTxMk650+AnXI7FIOfzDemtNb2WVtbd2PiSn065T3iMCEGOIt2mGsHJXPbHzzaY3NR
iZt1AfUZs8Arntpq5/KwmkWZHQwX3PtEQb96LZwW4KI+6Zl9VbWjSzOFn++OwVgGc2Tk2mBFZt4Z
Qwh61rFjzW+LIZooyK73TL1WoGVrL3loZ2W/T7Vu8fau3wOkkobfHiu4Q2zqZC0keVPwdTJtfO4r
A+W9LPf6G16kpM9eDPMJfUPNCRM/D577mjbyAxsKgtO1MuZ0N65bKwZtlPEFW5We08uXcpciUoQW
ssG5edvCAatCOyWU3Rt2n6y7dcmsIlrgC9lh0sm2jEoTRneU20vwXMnBNq7qanGelcynH04/NGxv
zVgFUYDMt0SwsqyyY5XYdNk0qo8S77y1/2KbbelE7VjWXTzK1qhDzShRp+c4RdxDoe00nXRTDEM8
TX3+sZgG/3UCyfjRLvq6ixzNURU6K8ACrruyruxwqCbfgTxY14TMwyjryM5R24ExV4nvGIVOKl6t
Rn50aff2B8Ab00o9DyfF3Zhqtn8oUSrMYqNMVfGQMWNUNCBgqB6x/LOpY6iaiHHG6VvGwpvn6y4o
yj8F9JsqVkHjCKAOzmo/6tASriY7IeIr7dWY6Lb10r3NbJF91aoCFI855OwTjZMRrdBY71XcOS7I
Upl6MkSzn6VOJRsdonRUuoqcEvoU1Fz1YZV9oiI5FkrcBlAC2lhRLzA/BJa0/2J0nfq6IsFCOJ0g
6aO2wImKwDqtN9Mk5SvmsZJy8zr6ZWx5SuknTVtBTq951rtPqRNoyQ51S9hoM5Y+3WEmIh5jUc7p
h6FvKyf06dpZJxc9tZMmRDmciqFrniV1ACO0XFUtt3OuyYFJ6bjFHp+JaUQKZa2KXecpgjRfl2YZ
dpA7Y4damor6MXP7kBqS8sIKgkGGSxtkhwJCaorFrQ5XLEkHrCrs2mcCZzK1r6zerOorjeg0crCN
YOyhd6nDYlb2FLo4LrwUXiPz5wSJUv80lFPQX+E7DAGuJjYlYlPDSxuU7TXt5/RxKVij8eIK46HI
KvfzqLxmPiBQsAy3SyPnZ8+SWRbLyrTWe4UBrRsZqwdZuJA2W2xmr64W8SwzJLsun7ydKvqM2A/O
BJAoaEZlKAyVXGWuV02c0bn5KRuGpA+RFcyta+aBhHrglOppGr0E73PPm/wQFF7Zs+nPhhcbs9X6
j/QO5mY/G23wmmFKm2Hs11GipD7cylCb7DWPRGbwWxzVtKd5dObrdRynYedvu1fYrymnoCIiMME1
9laGSWBO8S0YqH0vE5A6XKPwi9gLVACaveJ/WcdytMcgDHphXPVm3TUoKmXlxwVnKXE9UffG9dtH
QhjDatgN6Jy57lWOvrYV+aVdO6fEXUF/aEPZR8FQ2yr0GNa7AnChH3mVZRL8EGJdL15DqjYKD3WC
tVw3/77KNa4bV1tpfaaw7G7a1qc3u5b9sG9zf6FANlNgvkqKmYOwphNCVJBT8LLk6j4BO1Jj5CIW
ErxUZTbpd4htiOx6SAf3O9i1oKXlbSpYiH1fC2oRaV9Ftdmpb5myiyx0BourkeWvXzyt8tp4RBt+
jHwkC+GogPsGXW+tG0d97pYnsbiristVm38Ms6d/84zyMWW1cF/dYCwRuwsFpsEqx4PbNnA99Ea3
HpMF2Yloq3ID6aMDZdxqQncQek4L7dasNerlXjCPGtcI9OpYjEU1gr1ptC7M/dLbVd24JGGy+P6V
8gZNg2VRMja6UaUfcqqvIfXNYjhOtszSW5nWQA5MqlpVZLQNcHmBTqZ3oiYzn5omNdXTOv+0qV07
+9Wrs9nYE/Np+uOq9aiJst7dZF9ZmXq0AxpR8VhIZiohBdER9t6Ew1ImIiBTX9MmyjqFa+na2ugz
iKSq4UgZxnjEqtob9+waroz7EuuBCHIjWH5vpCR3TKbFRyt9sOzHrrOmPuT+taNypg4ZdTbycHZx
hEUBprWh7jqtb5+8GpVK7qKHXxL4SjsOvb+qbxQ+9dvGlZoGlajRyzD1V9k8pJU7JAcd+hRtTcNC
plg6RjWGVot+cET8E+zzRptXiGO5ogAhZeYcktZ2q1ijLSpOPKCbPDWDME8A0JL1dnOzye5tf3R6
YH2Gph+KxTT+ouhkTVdzWyLgYuutFo+lXZmxp2YalLhi1h/tXFfesc4Nt2KN5ta3gqxjiBAwtUG+
zeXa303aQmTZtHbaHTHj631EHg2v2bHYMdttgjSq0iGyYK7kYeZm5bfUqLwPZeDXWEO6g6uHpl12
5kNQS/Z0+mgyDV1t9r7gHZ76D21bi37fJgX7kN+KbDzm3eCmn2FN6+nRmersXg2V2V2zg1OH8TIT
oSG/Coora7Jb0G20CNfIm7tJ7Is1NRw0NtdhuhE2C/XGWilz3E+tnZcnaNV5Ept0Gh6yriPCyNre
N0MMDRv62ohpTDf4HtnZdZdnkwAODb7p0MjBJcCQuYbc38KemltW9cSUB9GSA4kFc2WXHklY3qGG
bTRLeW2YJJq70VlcL7Y9lPBNIyGJ4Aw2jNt00seE6ovlf1MoSePIt+jND4GfVUPQWLWnpDZQqisF
JfSjrhfOU2d1ZnPMbABjMQlLYhyzOqvqkPZKistjOSMRYauJO5k9t5iipRLrd/TcNfKQPEuvwJsG
KppbwRBqHUf2VOGtGOkgnLpwtWpNQ4i88ePJWLBgLVTavab2SONrLrXJuhOaax0Tc62+W0j7u/E8
tT5AKUhHeFFpVfc698RvpyYvh+bgZLVHoo9OUxpOTZO3saahzrYPUKyiZmgvQ7P3YW6GtuykHY1F
IrWnqlbrcFVg2deFTmX3L9tqmKKucgaF9XHafqRf2T3D6kFD24E+VoYtNgMWe7M/61GZ/m/KzmxH
TqTbwk+ExDzcQpJjzbZr8A2yXTYRzBBAAE9/vuyrdvlXW+eipVZ1VyUJQcTea6+BViw2Q1koEjFd
SVyycsbD2C5SpqOAGagtK/+ly0GWl37qS8W4EZ3ieDVqSU23Q91vYNWq97hWe+7OJa6A8Ywz27sq
oLW64X2eHnLdhOF+xGvtm1WoUh466ZrFhb13fNS0En46FrX33jfaMnLCoR3zUzS79QXP/AZXdBsH
mqm3WgaQWAJ9i7zNvJMLlXdcV8OyR5Skw8/RCNdvF27/ZHthj2KnIPqIT/xlVU2qlJUNB2l0eZVO
obuRPDZ184mJUnZTd/7gJ4VtDS7WZI6t9pbV088OuazIJyymYI5ltAXFXuashx2OoOLbFHRkaIfW
MET4s/E7TmnzpesgFNBMQtt9x8NNPk9uPftMkLvlE7ideBow9vzBqijLVFAhNbH2sm47UcqP4i7v
+kbihTNX7wTuqqNLBJQTr75BfRCsol13bqDV8phRW5hIdNsRknQt6jbxrN6yD0gepjYuKeCCG7E1
dngTND2X065qjhJpR2AGAzGdTeLbxEzCTqFMvXdqP+pweF2LmcpjtTysuG3vyYXThR0gclz2Cdlj
CkcEnp3VD1RB5U3jhsZ0IwLDP0bUcfats07BRPVcR/LB0PZo79rZmJfYlrZ+IiEBwMBxc7UeWo6W
4AtTnmZAbLaVCDNyIxpTJ196574r8WJbiqlz4CtmkTzyxkRvDjzQNINOziFA0bKdIrv0QNBtI0Jb
lYkh/yLynnLArvKOErMOziJahxUbnDZ3k2FVZpZSXlvtGeWbDHYDDBK2JwZ5xzBYyBRuBlAgpzJn
9061W9smhYSZhNG7sxFuqCJxMVdhftMYVRrJRKVzvhp26vO6tJWbADrImysslceWltaa9qFd+U/R
CsKPuE3DVulsdn0v6NR48cxsbg9b5/j31Fgocl1h6QvZ3duQuu1E7i75V1fUFxalH6B9mXWQbDnq
1Bi6H9k6Kx4kU4L7RGPhkFmsfXnCyiaqLl4XmcDkUTMBOMssexxUZoR7Qti906ADbLuKLJu/ig18
Yd8z8F93E5OA/l4QLtp+jnpibe4IAYskXJYiAGuHf80pGeq3IWo4rKixqBoaZr67Rkw5fU1ezWM8
dUHWPIQYOPqnoWgy+xSshKgkxtpwpPQWKtLjsl23TKPq24bqg375FJaTN4jYr5X5vNDKrumoqXzS
2eq6bd8VpaVj1ZXZt6JA37ZfatopRg4Q77H+yopPnDG+f2T0bE9HVpU5oV4BNbsYnnTMe25y8F0Y
jZ8lPhYhmEr13VLcWwuCj129bdaP2gKUTypz3ebHrMM9Nm1wwMQNsZLeIShbpzhti772iGqszoXb
lFZsMTdB+7hZy6vUkR6SpV0Ux2CVwxyIBIs16SwRJboBPNihPCXPTAbu8LL5Qq7XISNhVIvq2Rpa
DyntYYJYK/YDHDmOJm+Zxrtx2iC9w6vB/MtuDXm7BDPZrByxYX8KBrrh+6Yyy+elLYtvzlx6dWz3
hciPduGHc1JhZdyfZiXJRRJKi1dGU2MyOv7Mx0fh+nlrqpy5Ak33cqbRmRjgtVOWkqju4AQ2KqI8
Ilx7d3ISjpWQJ9JlcZBbQsS5WRS3KHUyvDCHoLsx64G+Pevnzj17nBtvIwNTGXdCu98jAL88rYus
6W5dB1Bkb3cyx0fVpMMnUrPcAOtAJ5dLFC3u9tiVEaz0oEGmkigA+VdNaNlwYWFq9mPDn4M3Rw31
q7VibxU3vKLuvTQQNCbZuE76ZOUtAbLCqMPnYbQLiB6+GM5Vg70mRWE/YicwK6BAHwtIIlHgiFYH
NXdIXxbVVj/nwA+QRrlh8Yu+vm0OWG1v2Z23rIxgm1Y73+dmMQdo7VZ4R94VsC+XZocHSw5cDzrJ
MovtyjMeYQC6wwHkSKYMqDOKtqXS5q21mSFJYXZOHe4EhvPYgPVYVMd59BMu3GRjjVAX5rHoCmaD
8xxUD6LzVgVMwZ2kMdQT9e42RbRPzXwZahz14yoQgvNsjbJxj3C3Jwqeb7QmRHNJGu6eoXrM5Fu1
cSWD+idEm+0UVpP1HWwQGgt5nEjQzM3aGfRbK17Cqnldt7K06ZpWmT1sorPfimHxBYHECp4aPilG
mUxZPS40+Gg7qLUMpc7CVK7cdb76BdStg8fIkcuwJy/QGJ4cDic/HaCHNPthC0KSx3XmVDswicg9
m9NmV9dSN1ySyAhrces0ehl2uhpyY2dIOpyYZ61PXsb5RaJc2MEvHwm7iRea9U9qBc84E4S11OdO
9Obt6LTyk3Y6GjIVrgXtThutybgZmOfZQ1juAhlSYa4eMeM3NnYv2c7NS7pIuhrxkHdEXMSdCrch
BsYIbgmQkP2Z8bSv9sIxG33XRUMw3JmItL24mtaZlsbqy/Eb5raCwWSoh0MrYIpXnWl8rX3SkiFc
6vxAhYjbS1l23S3c1DU6ZdBSCyoGY/X20VxU7Q6bvqHn1R9n94pZBGECuLd5hx66dXBvNiUqnBGj
FcFvLav/AobZ1SnGdTVQi6z7/sg3Lrp4hcGo0gyd1Xwml9MzPhFmYW7n0bYmeZRV6UenoJiLeZeH
ZgYEIVVo3EhFFMbe01fzhowdbbvMDSWq03kzlTZK1Z5Kop7sg4F8OgOsiOrKvu96YZ6oK0fQVNJ6
7zVVk3XU+NdDYLciavAI6FN97RXMmTtdObo6LyQEvrplEXyHDWyLRDSjMA9+1VufM/y7HucMPUZi
DqaiZRjKYr0g8hybg8odLxkGzvS4N4lfSde+FWZi1c203nhUey+b6XM26dwpSLT32pDpsr/xDdnW
3HLngpu9RVsfvgTNcqXIZyBQu5qGcAWxVGtaUg1/x1hTfDfbKf+azYVaj6GhMzg4fi3fgfimk6sn
K9gPZrayNKN+K2MRFdMn5EK5FVPw+TLRPBkgXyIg4E7kNSZfWY47mtt7w8kurOClL83tvZTDOJxU
57UarkdtFnve584/5BKEfGfNo7Mc+7LUwaWNrugnwLAWt9Ziz8Rw8q3wQ5oH8ycgq5u9Bn3R+l+Z
3a7ZDd2jW8dRYU1E3DdlEz51cJIcGr1gmX/69hphfSJzHBcs7UJcLViJzsPWb/WQlI4EB6eYU+6+
8IPqVpXExj8yHi6/tZGAbuStotkRxBMcSH4OG3BIZ3DiqzTkwM3gY3pyTYDGMTGg3sRIm6FQtqoh
bng41Z0IfN3uN2bSX+cFZcUDSiEpEiOYy+BCKTntfM4c7Nwaaex7cDbtxU6fZf7RE3P93tnKEzvD
7ZrxfW3HCYKPrglI30gTNxPoUvT1a1MrvEdbo4xuBcDVY9aUfseMDL5HEjEGeXH7Xq43mUZUd1yo
tXYcUZwIGqTN/V6zYJ9VZk1dajpFdYwKUuzOchoZ7zsytx2gXXeyd1d/ierX4m1FidGJqLu95zX+
dilkJMSWgI+7GWSlQZOcw7AMHzzVvdNNkxS2Wrbxi9OYfoq0HUUkE2xF81OzsXruNkR+BS9xROSO
xL/mphkcKEtLD2CfBFXZRkld1Wa3G/1RfVZNwwtbNxIcVYouDNN2LOxoV0isEJNJLF0eL0PJEiYA
tJ4OhuQGED0za1SxsKWD1MQr8GzUecQfMP3GiNmwh523Fo5zKGoT3qkJa5Icvpbxd5KhZy1e9bAJ
m44zd7IvzN/ae9gioxeLaRjLyzR3jpnU8LnloRrL6B7ZmJ/FmJfbOHqO+TCl/EDFBarhHyFSpigm
XNw9llZvvOiejSvu6q3UO/boLKPtstnUwJZN9HkwOp5ywcw5BgtwTgYJgm2CcNTxk0k5+Z3ELa3Y
z6sa9cFlJLLEa2Y1EYcBWjtesBB0jpiDTp2yeZmnpHJXgE7CveG56AlfnkPtrvipgh0aBWMiKPE7
vP7babf5mEITxLD0dTJ4UtJpDHX7iNrRqveOsc3Bt8Xy1eeere91sMpJpigIcWmx5OjcCpsArqQK
l+15FX1oneEDi5KRAnGaV5dV00hxsRHqFJJXVu/Grgytoye39gcwA/eqE+P1dRrLucbkRHYkZNVV
eFCCyVxiVkMVHUZ4zLRTrcwDcpOy5VnVQfsjU55mnsrQMkicLMiOGn7xkDQ0eTmz62Aodo4O3cvc
dxuTWAO8LM5RZlPIBUr4B972yb1QraKzU7Pn/6QTwmqTvIrWo+OodHhGgAWFJGsL5m3BPLRg0sXV
WHuxpiJlqhReYVHbuq86lnwCe5ONUmLycR6uDdCtCXebAFFtYfOCh+C6F1WGU8bC//JY19ZcJUFb
leKk20rcmIGcxY0no+HnUro17otzZVRnKrcK2AI5/r5kJ572TS3C4kjSRDSCrDFG3YlN6+ZeBCY8
pZbv6R8CKKzuPqyYATJDkMMN40NwQtwx7F9FXjpcT1AtZLkOTib3mT9CX3DcejtacmKaHhsO+HUy
GGtm7nx6VieWawgQY/mVQ0+Fa0GKDyt3vF687KyWzsxT1fvmV9nMnQedXC/zX1RK/4PKgWoZSyRs
FCA74h7xO3UtL016NmuK0jYDU1JgKruRuOizacgZ/WCbv+dmtjCptgK1B/iw9kvr021PG+lrPuZT
Aifl84QBzLFshypp5lF86XhnKeDz/M0yKy91VRvVcZ1V6st/E1GuF/dvth+HDSI7LhwLUygpH03a
q3olDYJpyb5F/hlXti1PIggixjqzc6pUxRClCRZwU4Z3f6HIBR/Jj2hxr0xLzLyZDvPvH6hADKm2
0C3bbT97trqfPChq2Yjzd9xUWDzufU6sBXY40+/iQBirznaD76/+oQ604+wRN2DhIO3aV8eha0wP
pnsItE+XDUWOPB2XbYciW1446PJHpWv9uQhsvd1ZsgiLmHpV42ZtkfDDcCibMuYZPlaWNSngIKFV
Nw97MWdhiHNRHjJgYUjjpUO21N1dXq3iRXruVaPdb/K0GDP0cHzZ9BeJOJt8km18d6AzJQC6zQsk
2OmBQceQmmGx5NBaZg/uiRoDv4mhlo4dXRq3mofky0dKlK3/RhqaH+7MkSlcjIqh+LYtm92uMcW2
0bwCOqMMV65nBInw2vK93hr46dbqmA/TnEF7YXxbzE8iH+btYLnQrtihs/art4QojlWrja8wV2CX
m7lwJ6BsV7eArJUBoO2UmYWJTd+/FT6eFn9j3P/BG7o+dizg7KtBxFXW+Pv74oL1gr4HyDsrY9yz
x4ZxiRzpZHP7U2esrJ0Otvk7ZuZvs9/Lny75P/sm324x62TcXLvzvZZc83+/CH8oQq6rEYMmTADw
tw3g4P9+WQLMxAY6XPaQULo7DjPzORLFeHAxZ/nUMro/9KyGGIQBG9d5ypxnz9dZ4kDaTWxbzGVs
69r5C13uIxmXi+LV4B7Z+EfhUX19hf6lbhvtjphYRPp7o+ry8xC107VT6IuTYFOMNU3nyYNx8zcV
wvXN+31X8JDykSWOQxin4keFsR+MFE4uwyzVAWrLQVF5lu5wB5ceOgl6ZyZodM+fjL6S596dX/gz
zX0VNtsx9wNzPxhW9OCVpkq3oaRW+u9H9b+uDnsP9lrcl3hgHxaQBRm6ZApq7dlh73XZKBVL3Jdv
O7v6a5j7HypLqj2iEjFl81xWBoyP35+AYMgsnCln0zZG9/ukejdHfbuqdMSB8d1eqdV62dqpdLv1
tmlNEPGqC5hOZ1v6//3aRIdwyAD3uyaGVx+0QWMxdto1xbLPpB6fSlp34CYZRUnYb8X7f3/Wn8cC
IaYMF01omoiPP27NgJMT7Aqx7Z2gozEPoIfGzewwE8RqMmTjKcXrFNLxTxQDf/nsP7iYMPQxG/yH
GIly/6N7m1rCjKkTa36SrnjSNQOA0J5rosdUpVIc3w3xlwVl2x/XO1p6EG0byRWqB6LZfn/I1iQ2
zOBwhZ2mouIJYnAk2JTMNh2dmpqeeJj5NOW+OUP+K/s2GRurPQBg0eLTEpmnJnSpSBpzIkQRSvfo
PZhGWarEMjZgypJygFXDJMBJM2rFXVZVtHzSHQd1hkZWGX9Tk3y8h6TyYtcYhHhKwoRGBPr7FxpL
ciGcXtDAQ3X+Tr+DZxy+3d5ntv/m0pP8+NaHPSzLemVPqwMytLwyAs3AdLGjJDS9eHJm0OA+N2+n
yXC+LkFe/MW/9n9d5LXwQK/IP3C9P1wk/PC6Zsx9mNo2sPZrJaf1i9kagUzMcbHUGfHbNH7775X9
xwvNrWGJEh0Mj9sO0bX//qnQl8zBxfHn0LVTfwL56ajMXO+JGi1LNwbmt46fzUcCMnMV6+baMOrA
yYmhB8T672v5R5z8733Wx2aWa/BpTNEJILf4/VpyHC5bk/HTIbNM6HUk4iyXVin71ivzLbjpfLuW
l42er7zjjcisAwq8AmNKeie0xAFTjJi0S1AFlIzRfAPhlSEGHLLBuswdcffJWil+Yg6KbdwolXfH
fKXa9r4Tqv6kbbazuM2FKY626rKbSELgiP1NARt3iy2JC4XkEJxLl33uXFilnd14+BSWO6XBd+LN
1fgjSJA5mzmDY5B80MLlpaClx7qBfK9ePaxk1rccB8Pivh0aAN1Frdulm2XkXxx3cJ07e4TIJD08
Dm9yllqVuJNAj9caBK1w0M7+lwCNd7bTUe3pB6hthB8CX6KMwIbPP/z3I/lDgOdz3JpXwQaSfkri
j7vsWo0NeONiHhAemBkeA1EnY3BPZGa5GeBo5fRo/5LeM0MygbH2MiAEViHu+5mcqou5hBrOT28O
819KgY+nHvuw7QTYMF2tIKDPf6hPkHliLb3m62GrRrEbx7xDmFrytuZXpepfNhAOUpbev5fmNTTM
Y7bt09pQfwQfzr12LYxa+SN2wJkI+isBzGrvs7Yvf9WO0a0p5odkspUF7LDHiUiRZ1w/ZXieAAjz
+3VGkHIop9wzv+bhRL+9eJCNHsHfxF1UQ6tL8iif3UsJJ8l6a42mWj73QvZV2lMmL2nXqcFMvZAZ
x87TJuW+WvFCus1a8HaELP/c8BYTsLvNzPI5mbj7RRosOq8OWakNO+fXvNJ6nmS+rEel3Gr7EljQ
v2PdEwIduxiaWMeojJoDYTrmtruOR18jKwt/jm0GipJbAUZ2OagchV0zrkaKT1v91a5z62Bafuaf
K2uFhYtIi/yNvkS3hNAeRxNqf0fdQ+EePMbn1FYHJmI1+ThinXzmUfmk0skx5uyLYmh/8MHdq8Rb
6/bH4phzs4eDNITwkrv+czTYCFL63ph+dW0dxN0W6eoHpwaITx05U/3KmMbuk1FI6/O6yCJLKIec
4aUrvfyU0z7VJ3fy5ien7XyOtSxrs5MTZMu7w87KFt8ikU+ccpo+h04T6ZNmekgwW5Sr1+thFcU9
DFOReIW2hpiQn7CKffLLflmVbQLFynH92cCi/ORU5RC8lwQ1LLEhep+IhinLygJlt87x6ldWwRCC
xXKzAkji/Kr04sdBiLY0hW5T9RCwsmnvBnXDfHVYwBUZ/tDFQP2ZjMQOpYl7WlmXGrVP27dchWc6
HKPccfQrYZEffBrWLTGtqXkLF3DgOKhnGzzL77KvHJBbey3bhEFKJfk+qV1AvTnmS7Haz4hnURzb
2zifXWuQp2A2tjCF1xeio2Zcx342FV14rHA7qnHCDdXPpZiZO9ZWTh/Z4+ZgxBDgmDtAXBv1pecA
Evslx3UrNuh/2yO4RNBcxNTlFzJZ1v4Mxh4gyJIBrvetI+T3sWiKDqmxxgPOIiKlTsrBwoqczijY
EvZsHoNoPBcq8bw29o7xZf5gS8jv4DpeVe4MRxcqNWpv7RLHV/UnE6qzF1sNSWPhXBJIQnvr/dwK
G6AfZUrYJbrN1vuaXy92LdtqeA9GDhEGU9qHpQ2Gb3T/fnRFplZWQK2+u+Xm2XvKKHqdAMV50rnu
UiWrW3cBA2KBYz+eEVFiNzXlkxYYCKfF4Mizb5VWiXvoDN3OqJvPkV+spwYawTuckv7klyHpR2go
SndPTpIZnRrskOGzDBWcS3QyYbcz6GO3pHCJaYyZFDo30vYiTum5gQg8eqqDqYM+luIbb4XzbPTi
GTh2Gm7zsVueTKIn8bSsO+sGSqcx4OUc9M0NwCV+kcEWBNmTtjcRXYpZFd4OZguLNBw2+62xTBA1
JREQxgBq3O4G2iKaMisnsX6gjF1Sv1wWhlc41Q3MvLPywagqsR7XBWgLIlthj5C8QDqQ8KBTiCsv
G7kb3iYhGkU5u1B0pfMEmatumk6uOsX1Ujog0UbzCGu/f3UByYK43TzvSc6LPyROmLeX7aqej01K
BGcXlHBH4n4p9YuGDtCew3AmyxApwGtNTdok62o0267pChJaCI6pXsG0zCUBfXHzZGMoUyfItnCb
HyKR8lYACejOxlvGauRbVSJ4OUZ1L98QMSKhyaKc1DG72rrnnJhHIjDsYGHnY5rYsCoq1vbV6vqL
lhKX+tzPipd2wGYIvzNvqdIN5s9+K5a6T4O67FHY4VOd7RtRyA22pV2sj6NbD1GaVb770HQ5I47G
Fe2TynzP3g1mc6WHbHClk+ssZ4xrTGkk+L3t/sA2Gc3lXG9Bd7LccXvVvqAMcRQrVeLm5b9UEPKh
m6iryAQIH1WiTbJSLGbNAL9duzVP2tKx92sGFJpYS+SlBj9ok6ALIOQK0+t/+MKjRlpaidEHpPng
UZcL208jxuxrXTOrTyYsith+wgii46g9NCZrsX3ZcPaq48Ud7E/UbU2R+DNIxAmnsCufPUKvlGze
0O4WwRQR+Mo27HgxXYMMVNsMqguzpuW5WJiWso8vi3jyclW+D3qzHiuz7cXRb3DgZMMypjrOl8zy
XizmKl0cDrgEnfFfMNBV+oSnKqZrL1bZoNKf4fO1KaNOf2eujHryylq6l6ET9rwbwgZWOtsU02YX
T0L8PdbI3R76xsz3RgRxKSFdVEpyEiiVYojclrknKLqmOWUKYB+qGZmfdpbQ3wt3FP6+aC3i8oSy
258o3hSEmKrjPoseTgR0m8oPoSQGKRKm8zrgv4C6ckIZttlyuWLYbf8jZAhrAvnajk78dfGC4+w7
mfu5U6GzwLeeZuthsbfQ/5L5LL0E7S+HGlZOYFvRTIxMQPgZ9lFFlj/ZBWIeFODzchioHhQbOVIt
8qyigjsyAn0G3bTlDxVzv7tIQQDacWunr85aGlkVl7kxB3vJLsHvaCvCAy83qnQIFrSh5mKbitO0
H7LTLI1KXkTtWl8svUb1Cdge/Rdw/fijhKfVoL3oM/MxNGs3DaYIOzzISGKAAoYjfWx1/cvoydJN
RQOZbW8FArXHGmKEBb+1vCo8oprhWZXnTyW78g+434XkJjquf9AKDQf03UbuSTSengNhZj88a4uW
Y8YjTQURjt9KGsVt38u6/RnkISS/gTezTroc/hWSBSz+dz3a4obNqQQL01oGJmwPzi50GN64JTPC
zinWul8uAS0P02Brm/XRMAZseUaaX7phDL3u7Aq7ni/Y9WbMbo2lD/bj1PqfxrKo873vFuxjle8o
ft+Mqi/BtmrF8RNtN3Nb4s+JGVBzqkglz3jxJp7a2OSwWlvPv+kyvCQTM0TwsM/wWYcnIEOkfuFi
Q302irHAmrcb1+0RMV+H6aAa3Go3y8XF4b+sV+bsflQQo4SR4vsy5H0Yr5Isr0OxlMHAOleA+psZ
wO0cQ9ZBlHefyOmwc+hok/oyd2u1UTF6blLbV4RI8J7JJF87xuF1MS7wzoDOmniL+qXfs1J4g3KH
lq8ut3W+YZzTf8PgCuWBtZizd28wVNZJKFfrboNQx9azWd2yaxpLipuGwK0h9qst++rNufezZzvx
4lkXXntp1tl+QAzHgAfx81j6F6NxiBouun4pzqHE6nNX1mzWN/hidN3V4rToUs4D6aa2ttzsjpd+
C+HNzUsajWxatwYz+FurWxvvMnUU849umxsIfgRmnueQ9DG1u7bS0EhEONeJY8Is29vF4N1QJW/r
LipNFx5O0YavRr4Ik80JCkTcYAwTHkVeChTAq9wMyg3MgNLVgN3bxAHjmuhOZPQRO8u2tjBZdNlv
96XnL20cOtkUplTV43akQM/UtBPthO4f6wdrV9iwG1L4kp2xm5eKQjE3Eau8dlBIvH01t73FsWUY
zk7Z7niLpbRRn2sAzW+bOdnAwFMvf2Q+zzpBXTONNy0ZYualr53Kv8fyyJ9/KS+b57SExj+fmmJz
H8mpdEm2xauFXR+G2zLFK9yPOqW0id4s4TbHRUgzjPkrLhonhenNg1QiZAQx242ZBoAWdVoYBuo2
1yvG/Ea6eVQ8Vb4W5t5n95pPOqxy8TlAjHmVQ3ZOnsqShIV7ucEnua1xi632qENy/WrNeUc7rtZQ
NHCgsf4JKpHNB4Z4bf5UYY+NPKCfHWti6OOrde/7NYlueb5UIaNZYSG7hIppUfX3sFQg8hv6AX/W
AUirKtrHfFTQ2AP87nTiaGZXN7kGL31xhds+wn5E674JqAGUl7J+NddcEjD+3/36nxgSlT48Fisk
EC/CReN3BKXJpQc9IJ8OUNXaO0wgvnYI+HTMzNjcdXL5mznvFTj7vS0OmRPgIxJi2IHj1gfDjojm
uyLbZToUazk/K0fKhJOgeNJiJP+up+RMoka/4jMz3VLv/k03/r8+HgAAczGgI5DKD193Cn0Q5oGp
hCk19KWpNbC4UK47fNGuUM+RpfJf1djCnGqlujEc49d/3+6Pn3+d2ICPQObGQgXh+hVI/dc8Avh0
HQbEUgfgmjaMUXCBwlCPnaA/jSkuHn26he18ZePBqae27P8CmX2EJa4oCPMZih0LVJqcrd8voKOa
MDF5X7ELg00O5To/G7IzXyK++k3oT/Obx1n8F+T9D+uE66cCBV1zPhlXUub//qk50jx7yARW80b5
zMRGnmfdjAkZxEruzAKRQ16E4aWwMNeooH0/YS1R/wX/+ePW44Ln/WOegIUx0WLX//6vWx+GGrEw
T+YgKEPbs+dj6nYx9TTrBAPEfrv0OEc1T6J3h/c6ys17LFVGtf/v5/8PcPzv9U9RhakJ1gXMYX1A
sg93Al+WpiXjRB6L1Vtd+qiM8tscOr29D16v5ydoK3aQDMAp3lUjN/6yqcTlvsKsabwdC2VVt5Wr
beOhbKJW/dJjVyECln6QX3I3KLcjJcA6x3M04gAzd1uVZlkXLGzeAj6SK3w2XGNYp7TsocUkxmhV
5mUj0AW+eS9ave9c08+OBWZW9RfkF277Ck88tO/CYkJ44Ylsyo9gwB3GFz72VMcqmLSblD4oyH5q
I7dCQo7iMF4MtyEzK/O89oXB+2ql02TX70hHzTHWA/TBpMM47DPwu0W7g2tKdSnrJfP+gpL/MZgM
iFoDmoeZgzeOF3xM3jQh0a5BqVGWYeu8W2DG7LM23HZeb8vnAiLIjVe1pOy05Nu0VNf3uMl7h7K7
zs6nVSat2bXH/14G1h/rgEEYA7hrMBNpXoADHzaCceua3MCHbh+pEJ8njdLMOI9NYRnP41rjC0Ai
MspIeJR9kjvR1qRTQGV0N4CX8Y40eIU+L2SxDSdobat5gL1j9bE7A3q8o61WzyGy+fy4ZgBGqW6M
/i0g5gG257J4r93khT61a9C/GGqoivNSwACuMMrt93ltbtmRgMfKjKfexgl2sRvIGfhkwHips5Xa
MAf2SyuZdfAGp3IOLsg1dHMG/fDcR+0US7evXNxlP4Wjn/cnys7RZHzTCneP0F0b8WgU4U2J/6G7
w8ree7H7bagg+vbLAFg+Zc1bZwXEY6yjO9HpYuAx7NsC+IQMdqwBEG4DPSXWOHpwLix7LB5WCtXg
TPvDwBvj6a1I16UYpnvfHhoQxKYfntyiMzlQoeesJx8jIP95svDNyo3CgTwFP8P/kvOgnvXcOt+U
4U3dRS3AL6kQ+LVBgbUzsW82xiswpBW8XGG327avoJfJOz0OmgZZbeFnd3ZXLym7fHtSvFhN0mIi
4u8KaoP/Y+9MdiQ32iz7KoXam8B5WNSGTqePMc+5IWLI5EwaRyP59H1cKvSvTDUk/NW7Rm8ECUIm
wz1Imtl37z03jaj6Y6rm2pXKOM+NPhninJwCZgbEMHRCf7q2p9ynm8inYi2BD9lt+S2scUjGcCmi
3vbGd1kmFj0dIFeOs55gih3TvI/GecmdDbs4PkI6pg4OJgWvE4OA1Qd+XOli24OVz26mHMTNsdEq
bnMbQ9G0cRPZqE94p7j3A24A2MzQVgfQPAhhwjwnnX85v+o9dY/IeOUO/6q33FLCpMkgE27/ypGM
jTDWF5xwfWGk803S+61zr49NecTMpOMc95wyJbaTjTtMT40exXqRpLtazLp9IgnIh86AxGXXAA3i
V6LuMND9gpJmkAzQqKpOj79b6UAeqlwUhjEFtfHYl7PbHxfRYWUSTq2eq6If3YBJsDb+wyr261YJ
wCH7XvtSfnMpTzF/ETkhnkstzdYEuhZwvGT2u7u1o+WF7cx6qLnR/k0d93I99gkXqBe/D939ZcFi
MzqOk8H1zIp2evjFnws5l3SD4+QjtTv18ffvpL+IuFzPodHHpzgC3wIM1p8XSFf4sgQSQxrOtQnO
uN18kyZ+1JGDfMsryDJArabyNPpTE/iZsvRg8I15h9buvRlO8l64Ws0B2bFCtbogZmFH596mjlUW
hz5OuQ37oeZcyKk+p8SiyZtm1svff4ZfZffLR+ATGNR5uvy79stblfNZnI4F1L1kBvtC2kCPXHJR
oeOuzFwTAyCaxhjwPBJL2P39pX+vrPrzyo4fh2IGWo9Q/n1YbL+osU0z4oscYyeqMyI32BcLALm9
qkmQxZo9+te1MZEnwm6M1bV3ErweQuXr6zy09hgaAxTwDZtGyE49Z2yCeuZo7Dlkkm0Av7V+OqXD
veasDCZIenKI2ZDv8dPIs0fMzEmriyuZUZ1K8KHUp+DvP91f7n1EAL5bXCO8gi4Nfz/fG6Ke4qRu
Jkk6eclDh3nPjySH56rrBE1xoov8H/ap5kWO+/nrhDQIxB4XGjtG9sw/XzGBNQh+KGl3atGYescJ
dTPeSC8zm6CKhcDqVHZyGUdUOyPpHCPI2ViZIQkgc9xqQ1YsG6vRCJhA5/DRdZyueq770hpwIGSE
BjiPkUN2U5OQ0YpY/SyqcX5KjDZLDliJGNZnTbopORVre9J8FWdWKx8OBR6OT8npcKsu6jFv3/75
96/6vxvBbv/4jL9UkP3yn/+PNpKh0v/prvtrI1nZTO9Fhh/hj36zS4nZ73/kj0Yyw/iNPdzFWIYx
4wIe5i9T339vJHN+82C9apCUMRhxurP+dyOZ5f/GjM67VMSy8QagxB/q/2gks9zfsE3qmGU8jl1Y
+Jx/p5GMP8hV/nTHsp3jr4FFyTXo+eD9c/n/fzpg9P1SILhIpvtdZaRv4E5dEgQ+KxE5fnKjG2l0
OpAV3+HQ25l2+eUxQQ3WUQ/daWz2tCVAyyIapZNDLElqrbGZf1smOOixMtq3Rg0jIXTdf00qptgV
2u6m09ZHmxF+gG41hvh1q0f0X5tYANifxXSL7+Ug89N08Rspd1rvc8zTzPeSc+WtYq+1BQNaRKBP
A/pPqOp5epZTD26lJRgWy0GcZe6yPfFcOo9sV1V7AzP1ZsFuf7SG+qPTnnkzMMb9VqbMcXPrE/nk
1odhYz3LOK7QX6Z2a5sVZ82k3zgcFb5kYlYPVp/NNwqC9Ei01RiuXcg/Hwlzt/vRbdY7N0+d13qB
sRcCrr884v6yr3Ll0H2bOBT2OAMEvq4MbNsbjtIE62H7POszfk4EJ6gO9J4HrSydqEs0Z+uPTbtX
RJdf/cmwrmMLfOEkqViZ1W5imx4RyNDQgrz1ul7zJ7LSbIQgwZRUO2IZO5utVKcK82vUQMAJRytJ
z6Pdx7sYWpvT258UEdNuovQZXrM9X01mVZ/jwtA3sSUwfVnZLcQxPRxMbY40FkYED//ZyOJ0M3ea
dxqrno9QjkyKEtJpTdzNocTB41QV5fSd9SU8PnaG1YWS7/qRgJR95QM0QIIe5h0uhPo8G1JubDNP
XhSByUA5drdpnd55onHqDXiAfUu1TbwRrWue8azIXZyBwlPeApUEkcLaLXX7Geec6xT20n1hr+Jo
pFW8xerfvI/VM3BVpB077+4cMRpXyhzUhmPmDwmOk2ieHPUb3FAFtNOGygJ+rq1oaSmnPOtywAQ1
ytcwlPdeUo8bCoqqvQsAfDetjGEp++X3MczDs65c9cwsj/8sFu0FrMoT9TzTSXOrhHRX3x5lPU6R
YQuFztJsLgC5oGoNbUOxiRVIu2PtNGZDHYnKGBh1UuubNBHbsA/4YdpJ7WolDIBPNlt3zDCNLdmJ
+Ia5Kv5H38uHYGhzIlYin99qY172nA/HG3j4FsBA4gHhNCwvzEHjDVSvJDlUJnG/ntp0jlOgNcoM
MMjU2u5N588OPrfCb55ra4VU0+HjROBbtsZqoBHNhnukH8vZCLmSHcqy+KkiXguzp19OBq6EqBB+
9zlYNfos3WYoi4n+ZCVmd4jjDLkEW3pNHEHqB13rzCjJizflcs5isJ2TtmkZCCf5PeobmwFNKv+L
u+fdzwXzrnUejynAhtCk2TnIl7rfaIrxci/XepdaJAR6rUkitjHfVi/NWU8XwQlQCZ1HJOcQg7f5
VLmJf8AjogW221bITKtThCsWhEciVUQF0pXYr5LdQ5Vl01Fzm2qTEgDeGqS1TrYOLCE2LDYPqD6P
Tq5aUNidCDB8uXxNAkeUExviMDLqCIxGGvua1rn3FOjLpgH9Aocn6Tal3hNhSsv2hP3QeBCZQSq1
tM7G2lxxxM3Yl3r3fVO8iawft0BwjGsY6PLMxDk9iCJ5WGnw20rHuUnrKtsQLanJmJJeNdRMf5qa
SGj3AMns1gMpwxQhEALystE0/AYbVZxjvFBsyC2X/cKyPM39DHuustwHTLVAXzstOcVxbG/zUSGy
sBCdu8q3eCaGS3Hcwtu3kZN2WBztNtHzD6i9liV6ai2NSIwWZ9M9I2WyrI3hBCQqo1m2HwwXYY9U
qTrT8lbsAR+CJKhFJu4NKFE3pregSEjzUAi1ZSIit/7UAf8ZEtwQGW69lINUhLbRHTpIJwhk6kUw
edxqWgU5Mydnw8yGTZG36ZL8lvaWgIIMEZpGMZ0SCHeH0cGeMA61sfc544OgvVl0IoQNKOotHSLV
NRC46ZZoUvKixRc6riG+9dTdBXMC4HCscjPqnHqbTfFrbbuH1lADdkHDh1zmM77yyPIaw4O75tAb
C+Jfyj24QxsNidBOrs+/obotiHUJKThUvyZKlDjOpv+D6qhbGxvEtmthfi9z8q6hMW1ByejXedbK
o+VkbehCGmHo6q2fw9TieOh5TnNHDoGRtmjtdnEWhUa81kAsDyqIcXa7yB+dUbwheiVbS1TGo4Bh
GQHl3BTDrL6jMVBV6erpfrLico/qbL9lTuade5m6W+G4S2C15JVkQtSNuQ5nI95VM10Cx4al/JB7
LoOXtWjPnhyvZjgQRxeCXWfqdzxkke6kqgDfByHKJX3hFfnNWNKe5LSDvm0MgiZI5XDn4kTvI2/y
yt08WSNyh0xRfMsm/XHRPZ5s3ZR7Zodqh/lEu25U+a2h6IbK+8Q9OL0yDwTQf0xpifyR+h28Ob/x
HgoZWxgTYGP1bI1PwuvFrh/c3go0NynCGHjofbsymUr8Ud4iXJLkGigVRTMBrDoU2k5VvkM8Z4iv
KsbyUduO8rCCxqeCLV4OIlMcNlWPCaHLxZM2pZSEN/g5liVntRtWUowB5s71yU+yHNHKk/33S6Yg
oxy0xczQKnhOrBMfBYnfgGYM63hpItsg1Q/P+TqOt/mUZQFeK/VVS7MBNyys5JSj9V5VMMe2jhho
bpzOrsHZlzDs3h6pMCxLrT1owyIjl4AnAL0Hikesr0LRGO2wZB9KzazOkzlMW4Kn8zbWaj3o+PLd
oITysNVMEd/gj7L3LZusMBWGhwXWS75By2ar5x04gp9mYzk5DGcLSyB+aBGaxYb0crsptPhYZOOh
zet95+en0TOMDda+Aq0R+kKal1e2VBQSLeaRY5nF7GPuQ7OE3QAC49x4lRW1fY2FcD6ufkyH3OS4
d5xOL1QKwqxOsnwKTRxiOQcrIhZ9ibfLcMHXBHqT7UyZh26evM1Fj+Q7N1fgUK493AugopbTYIt8
03Aj72BD4IFYrya3Diwy3QFDdSrPoUys3bAhdP/uQ6a6gEXFzujB2ZP4dLUSoKR1KBeoVB5YmNb3
P1OKgcI05ybmGYkyWpBwLHFGT71kOxbqoxXfBgmAgGdUn688lrLQXLsq6Pzlflnsey/uIoesMO5Y
3YzK3DrnY0ENfAfWDk4IJArAry67Lnw/3lLKXVbf+Eva0aZtE9Imjbs0RInhZlymHFoV0v/y1emM
6kwm7BtNAPY2SzoETS9MXPbggVlXB2HEn83kE2Q54vi5qth6B7WpU5yrVfdd7FxcVyeTMcCEiSqI
S/iZmsuLJnVZH3FABbi1yO77IM0WK9tZif5Y0AKm5/YFmd8vN3E6fKVqPs3pMIUFjUxb5abPg2Vu
Cw0PRd08YHn+AvT8g46irdJyYFFFGxC92nUZO5alWCBk2NldTL55s8qqOgvNkXgk2fyOE3bCZfBD
XauOVmJE6UiFepuSAu0V++uSXz6oZNt78Pl9cyKYNtIxiyiZXlJTikACHXpeAfdNzOwSO2HBNDKC
j57DCl0+1Q1z7UW2z4lrHPM5JDqdBotdDXdzkocA1Cj3sZqj3ubzjVgT9WJcXp1i2vjyQwzm40Qi
CxOMnp0FT7PHZkfSMLDM477r2kdpZ8aWUqM6qEBAzXmZX8NC6YAz1vZ+SRML9gRLyiuAoi7oIVP+
KNfc/lbOcTA3YpMu1ZEdP7/UBgJmAm/CdCh3n+V1wa3I+QIepF2SgIO47ADma93u+8QYPkpwsW6a
ljsdkTMyW3fdLlo+sYGrxTWo0EvEWf/g0x1LIa6qaXBClOHpRpsK72nwHEJn1axdu50dszHCJ9kK
/GgFfy1Woc4OimrsX0BOKRh10011ycNDH2x209CKk7A7aplWv7pq/cR58gpMpGxe5M5oXKIW8h7Z
lB/b52XnhTYU2z43SPhhn8iH92koCSZ4IXQV6uic5YxBDWl72DiWcd3E2VFmLZJkUmfH3st2y5S/
Ld3Q3OSDbZA+nY44Y3k7LVMRFSrZDsq7znRfO/XW1EZp1+pX7EucgLkKvgBzjnjurhZ3/FZokxNZ
83rV+zGLnmaZGOjKYd+vKj+MrXfLMoD9HUbLoAZYvrhuX6xY52zRqu/1iPHVc6CvWZAsERnY7Hek
YVUyTWz7uxlyBUnlrL8f2hJGL154Hmdp8Zxkr+UETGStANBVThffTNrgvPZLD+yPV2roCguLiRg+
yixzNh5FLBHDT/qfnCTq5+bRKhkYaQWvc9/5gS3zwWiKe1bEsCbizhjPPXgkLPHQO9pTyX0OAhZb
9lIuxNZVxcLL2CnA7DfxgDOgY1p9VynUZrcu340EHIuRLqAvc7xZlC9kWy1bjU+SF7uakzxVviTH
a3un1fGxLhoAQvpUbRNPJtvEltWL7vhbGlP1Y2/bIWWPoAkFtjAi08+GnmSb0rePBcVRbemfU0Nd
oNDmfJBAGNlD8GJdU3GPkS3dYoq8Kj13ywssDnuROjgu7Gw7xO4bPAGd9cYpr2jCg6KUGZ+DMT6z
OboZofHfuut6Z9jZya6tNyNv6R2o2QFVOAw9rNLsTHJ9l+rai1W4XkD6g725Z8Rbai/Bo3XNc+Ov
gG2okiIxgs2RTW+5Y9spv3tZtRx7k+FdZhHYk3ZZcb63x68R5C138Yw2F/R+6R2WWuSvjecNV7bb
jzu3xcAVUGrBHY/o914Dndl1jjXVnIiK8kgBTPxK7t18wRC0BLaTiVMG9XmTpLYK8wuMrDETeu7S
yj903SqfjJFnLK4wKHEbzkXCC5xNJpislOUKcXAmVPFSkem3otHPXgk8MhhYeUsHDIycin8uy7XT
mksEENJ5lNX4Oc59dUhwhB3bxrgIRZ4RTgvb41oA4fYS/FBG6jZnkVnWoR4HN3SHxr0ztLgJtKLR
Drz1sscat2nEKU9c++vCyuviyA1sPLDXA0WWeKM18Q4Vn3DBQAXDYA32D1Fx7sMqRVlv7pMXgM65
15LSDgz6/jCy8JAGExaEl2yaKaABeXTgYZxueKAMa2MsFdkWCasPw0QVP+h2LMxANn2zdWTd3quu
yb+N5OI5fdE5YKdGzl0G8O9CHDl5HAc2Rs+5nqyxvTUr64Lhjz1CIbFGlr0X4QBUMHLxzMQBOK30
DjYam8fOKTb+rDen8lI/0Zu989FJ0z3pY+8f+RYzyOaoTvhsaNC1154HcTJNGEPtyjI+11aVbSW5
ZuQhD/NXnmBNUr7ZRe2ovFNRzB7chwmPXI+wtwbpDA8Txod+46USNjTuPRHUcT+dYGw5b85SaVdd
Aj94mewydNuiPRaJL8Ku0vuDUc8kwrIijjzA30+Olby3zO/uZnd5twUTQGibYtf6aQccKDHD0gfm
qFJeV5h4rcuv0NqiPrH7a5jiYxg0KxJEqw2qnzFdvIJMrRmTrBuj4ojvrBFsVn7Y9JFkPZ03RRrK
edS/7NH1jmz0/VDgSdxnAouYLaXcwUXQDpeeqjeM9ht8zjDLAY8EuOjYWTJPE7eQ0mD0WXOVHoXW
Z/tOWP4njety74+d+JAI4tFAJcDO6VKZbgcfBLS3DPZD7a7fc+HztnKB6KE9m/frxSQwMaHZwEdK
bkXMiIHVXoQ6vJJ9C9nldtZVe2cZ0n3h7VK++JOdPSZp7F5r2gzuzujNe/wGvAOgnDK8JAR3WDO9
fK5b59qwLg66YQawT31JrB6K0mJH5+mW8NleGaSM7CyvrjHjmi+mnepXM1I7DcuJxQmsiXPtYNWt
fjObliKwnizFuWhGrMe5RczBdRfQrdrc3FtMbRgL2OX4Rh4FmlSGZ+qV8T+DTwDtyUPqwOHf2J5A
Xu5TMzG2ppMMp9LMnT9kmP+vDfwnAca/0wae6mz4/vUfp6xOvprqzwrB73/wD4VA/408hWdjVdI0
3E3+xWb0h0IgvN8wH6Ev+pdQtsPRCt9Z3XRD+l//6Wi/eQ6OaM82McDZSAj/kgh8/hc2MXoOCYcB
evh3FIKLPvEnfQD7E84rIqUuSgQ9ycgVP+sDa8VMmpWt2kT5Q3Ulg+vN/nR3Cn/44f6fOj//qFz+
l3x2uRh2K2Io/OR8FXy4Xy4GH2xl+U43PmyXFmZhg6Uowg8AqB/gMn0wS1H6p06w9w3hhuvPOvEE
Gt4kJzMtdi9Mn8TjWNHoP2a67XGJOcmB3Q0zqMrNHr1Eye0FRNc9rOvKCLpuJZldzzk5i2G91qoF
KuZLhvD2gBDAcGgBIjIP2TdHzwmoKimcF2AFdRwCNzOgBs9Uc+F3KToKGzNvMneOEtaDIvTk3+A3
aRCM1/zi/sW3j3fZnPCv+bCVQS0UufdqjJ6ow2Ywpm47crbETRhX/nfZxI7aDxxPqNOMBScnf9F0
bM+FBl1m6S/nalQZyhZrcDJMYVrIJwfhWpN3b/jkw4M40+f5cIEouJts6quCWaYo+fpGzHmqMudd
Dfvff6Ksk05vkGDJfvCx1e+YAFdvabOWN6pF4+RY7EGHqD0wkyutsHEoPfKr8LIXXKc2fMiNWhNy
M2WFp2GHwTXe0naSwt3F7XDOmxYQn078stzM8eQQJJrgM298cEBfw6rZMSN4Z7F3ckJ3uk1VrA8H
jjiDAi/q0vmRiaV8gD3p3BiGnLPtXDfFFZP7+GLqKmEVGC3c3sDJrPpt4swoj50vFRFYyJMRh1Hz
Qx8qx7srfbVQWQhfI9/YPa5Fa9UMI8pLTdXBUKTyxl2tenyk372Bx++zN9j6jLP6w4D38IOE2bID
4cZO3l5yHGh1l7vq1BHae0utBE4zopjaaWu/JHvT1MynlVBZS4tMM9xNzDU7XJtOBj3X7RiCG6L+
VNJWX+D821esCtqV5ZbZvrUT9wTgDmjgmEwuhDUfwlmQag4s1lKKx8Lvq3tA5+0YqgXAqlml7cka
k5y4XekaD7LEcxS3BiyUAW7QRcpPqP/Su/a243jrBDGcx72XT0BOe1AojGDXKX63q2z+bFqBnON7
/XqJZmtxgIunmsJ8ZmS3HXO3TTct7Rkbxtz1ewWMa+/kwnymnsO3ibzEJDtiG2Ay2hsHRpIKK2R6
5b6zSzUIs+lxc8cERO468ustHnLXvWn92ljYHmoUupENxiM2MtZLtnVVMl8bzTh/94TOup3mAqqh
mtUVVk3zltxTrSKaf3AVdHpWX2FDQEjDfs/YbdUSaR8cOgKuxIwcEzHPFx/Ogm+Hg+qky82f3un/
rXz/B00ntw3gwP6//vMXBdX63Q9HoSwmSUReDHs/v7QqvRg0i/NzUHZYnrU97YL/YLz7P17BdH43
1oAa8v+i0RZtNxZcoSVwtrpsf/P/yyv88uL15ajMSnKF6sIm0/bu0P9PrnApYuSxgmvya6m8jpDK
7QIAZyQ1aFv7Nu/+4Qq/myv+tXp4F5eThvkCNCgLIjbhX5aqBKNTa+Yx98HQWPMVwUvtYe0r74W9
k9BPWtfKmk+WYOEtvJqemwtpHVvtlW4ndhtSvJIz6J3H6mVudcvd9EQH1tdOn2gUaOe603exzZ72
rAlIk6FeFtL4h1vpZ8MKn4C7h5khqq8Oo4DZ+8+3UtsUxDVbl1TRqp+14cvzCzrZtG2DV/Xvb9rL
L/Sn74orEa/DD2uRy+Fffr6SwBUHfAhpzFjkY0xO7DS5K7DUag3/JxcyfYdooWHyi//5QmtZEzmr
GRhaI319GSlG1Txnvnr9+8v89ZsjuA7kgZMWv/u/PISkHygIh74eaE5JhkqjB7b23vD0Ylcq/uFa
F7f5z9+diznjgqDB3sb+65cHPqMVxWK0bAbAVEmARBAhSUNxvulP2An+/nP9Aq643BIuH0q7+Jcw
h5Ex//n7KxxEbm9OmUFV5qZ0nglAs0b4RBdb792d7rvk6FVnk2n4P1zYt35+7fx+ae/iPWaUhjcM
E8vPl1aW7BIJE5Eqant8dPWJk8HS+aW7abwxQSb1Z5ogltL9Mi5oOASU9d7Eh4rHc2auQnla1iDd
LBlCNdEw3NYMw5FTYxjHjj2KV6mqcjdBvCOGypKIk36UT+Q5uVtsInKP8ZLpb/Ha+99iz0Ex772q
ZQJFT14Wwn4b8XBVIyG6zHQU0PZEdmKT43I753IdDo3H7i5oHTV9lFLVQAkTQz050ptxqrd0qZZ2
793bdCD19wmH2HqTtNY6HxkSaeYpkUr7GODu39JW2K8w6GJOn4row1ED2GdBqPSzexhByDpaQs5a
w29MvsmXTCOXQa7wZAz9QUHiMBBCpOEcEX/bh3Zl5HAgPNdFixT9F3CH4dau0+aA/abeo0+XW2uo
sEUzqUlh1crJ6HYTYcgrTnw9RXZsTjSmB16jBd7UCIvZrQt9aW50+ZFfAoeYcwDFhsOCMf1Grm0f
ythoOZR3y/Qee2NzahMq5dK21SAI996t3tEt00ChOGPkAxE6sZ2CeD+CzTVtrbkxfLqpomkatPGB
lJBLIQqMTLTuom/mq17QA3pKmBeLZKPH/Qzkvx+QQHsjBTdAgZO7hGTA1ANmZwyVfeYV0GH9Y877
bg87JI6IQpl3bAz9B6o0WnOn02BOA9bFFQMMhGGj+ywcPT6Lzm+HTcXh+iyzolZHfplG1HMoD+EH
TbjhE2CxWpcwaaMerH5UPDUYOgoAXzXhFus8+gVGUMhdrn0mLEUpmeeIZ2msE1j7EUjDRBGBxV3N
pOCWzYO7aTEse5GD1nqpnmm6q3GY1i11KfiMB4D0B4OkX3M/IsDIaI4Xf8RkYDk3/oUjruJLHQ01
fmp5LLh3TGKZeeuADNergr1K2dqe/zjQ/IHeDAmYXKMDKVsqLBx9w73MILxh3LRcWmjYIaqoHzS3
PJK5SPOd3eLRZsydGZoBEivp889JMx0Y/nM8iP1i+6V6cDQ7f+8b4Tcnc45psaFWsAhRSUuHGg7g
QE6Bt/A8mDV6AqwRGMf4pGhmXodcDqHFxCoOJ1b1ncWZDCAlBegmoljnigM4f2ekeVDvXnB1dlaU
GT3iU2wOET0a/gO8MkyLizVRhagZw7vBrCOyxEhAFLntdtZ8h+2zJX8YurL2uUaZYZYLb5933fju
tRpWgCRj5DkTTZtC3Sr9Lsyg4DFiHaH1EHETTzTpGMADVaW5VByM6ResWe8e/n4mNkLV6wsma3iS
rizXd9BuBi0OqJ6Rq9Cxe0OuUFt560ZTHw+vGG+8d/r8aFZz59HcCWcYbqcx5+eAdk9KvWurY+Z0
uniH2Wli0adzZTtSrICBCFxNGUpjTsTWgdilNikvuWlHH2x/xkvz0tQyfad/qz7rxAY/88yJPWTm
ym+2HIVbnJ9VqqndLDCrMG+Ms6cl69Cnql50OxsLfhdqvMSZuZda9UMNrRcWmIT8+4mZgbPTMELb
J22sZwP4JvCNLco5jX8F5qL1bFOiYwStSJYLMHYG+kTbF0QDcgkUXZDzbK86nYayZ+j/Kq7DViut
NmOiL61QA9nJKJ5XdBTnKfyAbDbmR37uOgTypN61fJ7k23AR/1ETeHVQZEnke5iIJp0gF9XWPhVs
xoKuyqcdwyu1M2Klt0yr8ubLaSy6odzc6MhhopJQ+yDWLV2U6BWTxiQ2vbioIs2vs6c1ruynepzt
7ZLX8ugDK0tCCNJJiNVlefak6ay0/2XalViwCz22Ha0mTL7q+pbwRrobiRJ+qFGH8TH6JN0jp1il
udUalNYnSuMyACSJPMFE79x9MxBJO7SIOt22aJbVd4JsXaR64OyXr8eS/HsTucC4rVt3sPrqdYhb
1UZWRlvdnQMFYkslq3YcOQPq30pylQjHmd1at4r945m64umOE9hq7fVWGVQeK/L5yWQk17pVO/e1
HBlfr45EifagCMfUww+Cxa5dZmzrTsfvFVvQuMAYKJfZi/Jx1RN6PFrgJkNBagwJQZHK7qZk3/TS
T66Y/zO55RjeHRZDNA9ULuKiqxXci1NiQ4wJPa3xb8tEGf4Wkb+S9G5UJc09ro/WrA/JWAGl7/q2
D2Lh55eUM6nTvC8BPDE8Wgu0vhWPR8784n7yeVr2UwFrbs/a0O1tBi/VdUf+a5dh7HupEox6Qc7Q
QRGqmIb9qvTqhXzR+rryAnCjhDB31AtY6yFv24mWWYeCMOuSsw0Ia+h4QLrxFq/F5FIuQwvXxqLy
CDAtAZgWpoNv3oOCqPlm8UtKXC3vyZB1GjVgcfZAHbPGkSA2aZ5B3llHTG4BjqBy51L1kQWwa9iO
BB1qC5MGmzeYu0J/S9cV/2G5uuahA3sCWcR31NDjEYjre4tJudxSpKg9VKkt4LD5/N6DXut899qG
W34vOKTUkZKr9UQP2D2vaZ3OU20a231Lbjh/LZjLq2ukmXzj9nV73Up6Fs9Z0muMiToK3U4NPh3G
Hk7OkGCoTX7qVcN6k7eaRwOOzMUmXvL5OGkFki9qwmYuBhBGYi5LnrvJU8x0euBV29rMZAmfZ7a2
ZjvWwwfNS9REK2RWBlVS21sMj4tzFZMu32cew/ZQ73JdsfNEO5Bw6duFkY1u9+Tl4ndO8i0Db0vl
z2rQM5axDuH22tHXvDp1s4ee43kY3gKqEpNDHmv8FeBd7NeVgheUn2RAL6b/vOBd2xVkK+Gc2Adq
sor62BcFlqdWDSkaTF8k9zpJsilkwle0G4+cVViJOomI063soOTy6PV1Pz1otg0UOiP8nrTUojKb
uSDr961mp9cUERa7WBFFSIay3cQ6AmrC018FsDfJZ5FY2F9k323p2d0aNolD9ovUYf8D9I8bGFPP
HA2wya5HMq9ZawtcmICOq+luqlRbbOPJKPz9aLvDpchCeyOiLQteJNDO0fKWU9XL2Qo8tIiSpgqs
LJFyAFa9KuYnNKc3FS63vln0szH02JqMzJrO2oKKceVDZqNIa/TLj5zFlY0BUIID6HUcdU2hnNM8
Kec2j9fqdqZCx3tXBdXqz75Wy9DoVz9nSXMQShPsJ3giVtRr7FV2K7Q3MVueB3nJ7+9mBLkiqMCB
nYxK9xg60NG4BVpTCfSQ1DMiDykNTwJI8QMWs2qMmkbO9dFaRfxRGQWbwYpqvjeOUeNKsahcxANl
eR5OyRXgRMB3v7wPeVwsXwbddO2H3jV6Fo1uJcZQK7OueqDGnlfI0MpmM4KoYa/FGDdsCk8HyZRJ
f2uYzQKwH+MDgb/efBwpFrsMJ7XlCPsmPlCcDTEDTKPwzqwY1LakfpIHLlz6H7WFCxRsRBnMeXFY
Cnjq4FOAXZjWtvbhx4TL2olDQe9P5DYUv+R+jjkq08pH2UcDW/ne03At+BMPgDZjqb1Z7YFJtV74
yxqwj6Qn1aRenONGQbPj/6LsvJbjVrJt+0MXEUh4vAIoxyqaopdeEBQlwnuPr78DOnHvEasYrNjd
6m261TsJIJHIXGvOMQclruioE4R+Y6GQQntFpHMnT5yhtKz7oFOXPvHKWRsTJvm+sUvUlOjWPkTA
m+WyNE+7Qbb94Qq7WbWIk4loIpQkD94NrezIBJhL6alTE5UcgMLyFVKVBOou9qjyWszRNHoTGp3+
uYQiySnMjiHwji3YEl1CosIxq16w58mhAfNlregJ5IKgzkLZIOumixfNqGZ2KWHSkSuaTN5kQ171
7pBCn9hJxmAqZBJVQX6wUqgKjs6kfY1qdANuR+t7WJGfVuSHhDbzvggVddqxLIY7DlX081K0yNFK
xMP0ztcgptE+L0l9ECOUqwDpnYvlmizGhvwKFBq9uY0DZNxYXKFAAzcKh3sLQynFMUOhzR2n1a/K
hIpA+hWZhGZie6RWQxhRqsQvDuSFDa9y3/YQTvNxIGAArEPLshm0o7ka5jSuDgVVdPOq9cs4e2xz
i/Jky/M0V5VaJq8qh+LEZS/S3499qh6B5zc/rUbQ7gxHcglAK7Z7Gq3a25jh8nEDjUS263kYZKBy
UVuH2KVps/OZ1CIkPB3iNAnyKRBzTR5vEvLctshT6mE5myR4oCF4ORHqqPcyj7pb0Cp5s6PqmPzS
6Am2pHB7rZ7b5ZoeuZ9c61U4Y4dnf449q16g9xGuAJQD8UvcQvEi3zbMUrenRk+0LAhmjjF8f1rH
b7B4SUZdI9w1Kj4BjUk2YTwMxi622ce3BH08ZHaXetAt+FubmOso6ds1ntX0vhRjsJLlygRzB1YO
hqZsbew+DH7GVNcey6nsebl8aySJPY2ORU0aVY0R6xdC++QWtby0SkejkR2KBv4PpS5NCnRikUhH
9U04FwxLwgKBFVo49C+2UUYfaZEO7MlHe9zYWohggTQCjQeFvkZDXU5+sxG1t1OhKRvQIaJ5KjR9
ugqbMPJmYSmYYCMdz2AKcdjNBuPdaBTpOqG2ThxoIOdHtqTFj64XGFEJT+ckCwoGtJdKwi7LRFCS
aNrqnDRpCik7oJL6xujH5pBESXpgRkO0LrSYBI6uOhLeKh4HLX3wc7YJiELID1ChdzI3UIN7o1zN
Hyw04oqMP1sDgR8Ou4n9e+4QOZi/NHVX0ljWYg2ll5qUXgZYx+EkS6yDbCargby7Hf5F9Ed52SBl
imvOIj6GpB80j6VtQbJi4Uhj04WuSm5mBJGQuOaVqYVlycauaNAzxtYzBBJ7rXCSfDVA2xU7pcFN
4iSg/a4ipbQ8O0WEhEnQSI6ki48/pDrI7o0K94AO3wWxw5QehpqAAkcVprhBVJdt+0lNkBW25kqm
oeTmYAxuib1GM53YfYRnB/1jw3kv84zWGH52nU4qg6k0xjYeeV74d3EartHbJOaqlCV7o/JBkZwB
yg8nkSr3n0CwYTsi6cNDMCXo/k3svysl3qOwAk1Nk2BXjzacKeJdWi8f+uYqm7Tx0aaVcwyFoMMy
6KNvrKIow5ySIXrweurwD106GBvgsPTkR6PP4H9GU7IllIeKRaFVROKhHHGKTgxrMUCBcei+w+Hi
v+4TLwtTaC61PJku6CckbUWDpBfKvRiPyGpJbvar+qB1fetZJe1DQBPRRh9Y13RBZLBD+Zb/U2Nn
2XM6xUqySVg/JgcYXbBWS2whAzcC+42h9Idc2MSO9m2t/4EMVqz40uc/cfq4LQk39z7q0v66nDvi
eNk8o3xIzAcAcVnHttXskvfZssuXCdFEvwaCKKd33A5en7HsJxOmSlG6bQffmnSnTLoVM+mudEKp
DS66CEveaAj5pm0Ut/J0yCEsvhWRBjmypi7q4Rjr9DVQu5owCJT7K3lKZBtnbQVlJqz9ZF2FPZ+j
turfe9/oVrZm3GkiDiq3KTlJOUJC5Nz1vDqmBHas5526awib/2OQSXo74W5S3VYJ51c797VXv5mG
e4pgnCXtmHBvi7eLYDKr6aAOVSAkvLBTaMbNNGxWA+ycB99GsY9f3lzZIid9oqQvDbiUiLF5RaBh
B4DaDImglCJhHvSeJiqqO7KTjHpKce7QiWf3y8xzOIiN/YM/E8X7LB1o5MXZRhalvGsKmvykZXBQ
aw5yWkYrO5N+k6bmY7XgPP4H0pkkVhJedzcXQ7jW/XreDyQJ05nELhxuh7xu3kwt0zYYUjSv6ooI
0GArGHpoyD5xJLmvj0CdkIWkPDiwS5Ay7Gzw5CwiYCQjUPtGKyK7cqpKw3Uk582sY7xtHouyezOt
ur8GhT3da70dHeZJm1llwVvUV/omPCZMP5AMbUr8uMZ+fIMMtHudo9w0r+Q2G1ltgXNeU5Of2B4W
HJpGBaMK1lwt5/xUGc+cDYerwcqHlZIsURxBl7a/wb9ZrYN3OPP6kqnhCIx1HjD53Jt9GH6UT5L+
uWUf/CstDJ5DbXB0XCWtGqZeaBVoh0yZM9l1bhW5va1B3XVOiJQIiaWSV9fhYLH6smXTCF6ap/zJ
zkQovIhS/+24+PadulNZOCqthRIKr603b5BgQZTsMQq4KMTQJOc0aX8pHURDQBNmt1PCtLFhzaJM
TbrY2OCtSN4kVYNVaQ6KuPLhG6LCn8dp2ESVfctreUxCKgehqtmOHpFPsrPrTiOJrIkI6MvZJ9uk
5SjqdZm0kAgDvyRSCEvVaxn1RGo2DU3w1M78l5ojD5TNzhqAh/LIng2KsCadIhyV92pBs5gYLW1n
ZPz8a3mQMoIzYottE7xZeHtR6A+N02IllrYqvuJrvMnWbwqafwolO/phEulOM1rK7aRHUA5mWvHp
KjD99EEFZ7GJaiX6APiKS8dviJVbWVKmkeVW0HHGCGdnhylOYp1XISQyrmr0nD6FUUxvQWllaMOK
bnzWfPQWhLZCiBVqTvJM16VC3SlzKXebbpbA+FsDRKcVdoYOloPWQcxMgyVnKJbCCYOMyOhPtnAT
/ccxbcjZNKNg7tc0mH10kWgNr63Axu/UREAeNkmequgRW0V17CyY7G2I1nW8CVGhTk5Q62NFR2GK
3gXF8Z5EniwikDmvdM9HVmVuVbwc0gadivGGxAHbdMnOyfDsIO02ZZHPCckblfVYGpkMipiZfejM
jp/DLAM52dnkcUturVNkQckblkZ8p9gmKBdq9h2lf26ZwyG1Gt6ysBmwSahV9dZTppt/gxko0jvc
at0OMqgygmFWCD9sSkU5kr+IYc1PcvEoLbvdbaCpotnaheq7bZvnGH2k7BYVf/PQ4e6kbl7J4s8c
Yb8YczESLquT2OM2o1p2Ljlh8QEgGFHpam1QgYbiyN4kutb61p83KdT0YxMQ+zkgJeAYVdvzbevL
0R3buuEmV5s+dE2EahQUZJPfZYz+b3TAMOsktGXE2tuAKh1C4/URgkE2aHtVzyUvNBr/Gdir7GV+
XlsHZDNEnFgtVfj7TuHFdiMm8TPhJmwZAzS/bA1EkD3XHc4ARIddigC4lxZ5cED9FJ5gED9HNeUA
1mYDamaa+t5sAFYNWp+F2YTdz3cXF49ZjG8MlvgrRD/Vg4T14SnNSp3OGl+sP1qGSjbNYtTSrBXt
pjdI+cIW03IOtpow2xeUCx9ACQLoSxda6CHSOxv0FidXB5QxfsfQb5phQwggikPbRNBP4laJXTFo
7XQ75gnaF1DE4S7PcM9wa0ioTWAu/MAJrV/7nVTuCFIaHmRVjvm6psB1/T92WUrHDObNOsYPaUI8
1Wvh0eikcjCyAcXLmwPQpx0j5D+NGMgX68fYImox92N1n4RZ+BLDAalXsMo5msk185mesv1EVfAW
69QjxNAEX6URgskEh1nyFAsUJO3YcdDAiZ2FE9L3wjCRqcCQ3k8ko/It8zU7WBNxX9VXJTL4ctfF
oP08jUd9o7VVTm5C18e4Hv2kV5xamaUAS6xGhzAjKuegYQnN1zzxiPrZAvEgehFdClnrFZCzIA5R
Yw8h0uiRuALW9qIut3hCSTZfPrpBazHzyFROFvnxZP+k0Sdit8mVGhq+PWurqBYjG8x8Vh5hYea3
+H3YCSbUHblVnN7WI7XRZBODxxNeXlkcz4aonuIrIXrzFe49IUJDhqGlJv9OOPqoEjKWh+IqsOMh
Qr2JEddJ6Ef8gmIEZrOu53R4KUt6Fk5lD2G0QfPLx5Yk5GLVS/5Aq46qzbEc+nkf2vAljzntOa7M
gg9zJ1rdOoLaavOrNJ4KyctyU3qam5KQ3SCYK0fOKBvp8DnlVQ6RkkOdAvU4Q5kyXmflbL6o8lIK
D6TWQMyZp8aBueSv2UfJa3siwu9qbAVpJuwTqWnqoqy39LqeCqiP9HNStTWxeTTmvFGwvJFhHASx
8lixFRMumAJRUFgkA50ToDS6NI4CwL6yYU1guSWWaxKlpGcg6tU2NvmkoihOp188OHEdmU2c/Ey4
bEfJIkV6oCma0lzpCfKkcGeqD0NrSUvR0W+8BHItZPS4HuKl99TvWrBmyXYOyrLeBI0+P8Z61Kde
OozjUzupxKFOgXqYKFcf6aLHP2FL1gQB5lm9MzPi3bZhnaMCG3VlhXaQGiU0KPBE5CbHDzlhrjAP
S4DIHoUJ+yGT2Q5cp600pPcQ4c3AzawUkbvfW2JaI2Eo03VaNzaFxDxIZXYjpvEhIXpJd6AvcUoR
bSFHrmqnzS7s2EP8KmniTE9AfkQIyHhhmRs2+E/QzBolfd2qh6e+j7PI88cof2qG0WaP3FiLU3JU
FxV3RNl8Pfe2FB5bfKm0vqKk+aEGQbYr5TncQkhWC0hk6fwcNaqG7nFMHkK9pK6k+YMPR101cAhQ
55ArJ64IjHUpx5TyoR0CEd0kuhTK9yGYek6NzC1zr/PJ3mXZBO8upsvMmTTk7oOdVbo3FJztjUiG
CkFXYxvHSGEddoeqze6swGweVI79mmNIPXn1fmuUxyAQY3cYFCVfE6gY/DDYCDUOabDUGmM5Ujng
NNNblVgl8OSgiXo3qPm4uArf7XGPwyrqXIFRtfGKsYvu1CBV5x0s7ap4If9muEkjQ+Y0HiTpC2xi
hJayaNrHVjfqx8kgwMPRIIFS7I+AY89VTaCXLSlkdqoAdxxs1AhFsipRKCaVXXagoJce+dkl4Wma
aLX3ZOpqDPx6fSdAsawUrZqfy2oKrws8L55Ky90Tc9pfGZRNZB4nnQPMRCTVBZvJ0Ksc611qYc/G
5mOO9zHprVvJlGvlGOed8luTS7J2w0jtMfEg6vwRsQek9jmhi3BoPZrbhvdlV+sg9Om5mT9F2Vl7
FZwHZfVarjwbnHqyGWpAmxwEI3WNN10+9rhrN0pkoBfPokl78puUFbbvWJDMturCbceZmK5l1oit
0mkcsqLcbmE4EpK80mlOfPDJgvowl7Xl+XqcvjVdXV8jLQzvihHTtcO0wuAP8L8vPLwsJgwLBLPd
faVUyl0TdRFmyH68kW1ZeRV1Kw4GtKxVVfKPquje+24eNXq2wrpFwqkCM3ZqiolZQqQ8MFsZ2p/a
A1u7ovUzvlApytfsnOWZ3Jqy3ddqGFzD0DGf5Q52+Qj6+aYcCBiNgoR+JyTGhvOKCCjg0xgDj+vT
+P/Nu+Sv+rKx7+K6o1KV4m+vAgMEQSbkW6J+kFCWKQ60jOXkpZPZ3MtMzRWaRrItWz9Usg+YaSlP
YkDreIUpiDQWP2U9JmjCRgEbDmjz08HPHmLRDPgcoyDH4Trg5AoCzFR3Iey5ZouOL7+KW83Y4sIx
OkdPx4IZLUvZ/YS+gXZmXMV/ZMWffyiNTmdEptNWQ0VkGalmuZWvQzqA3AstK30Y2x2K28GO1D/w
IlqgTZpfe2ob14szJ0nvg8Ci6oCQRdwP1DDZSVF1W2BnhE6EEm1PO2tTxQ0i1XrKZr/QV0bfmdWq
iXEheH0GARrr+wzNBcY1gcgLZGTNjqKEY0CPcEvK+Zw+AvEdnV7KhoPCvo5ISqKPg3XBJ22P7q8T
OKSy/E632OQQE0rcjJkDLeV4I/vsW5YHt/ah+ee31DlxG/dzpfCi1PrS3KKL4AVZH1x3UYNYWp2I
FHg2CrZZdjA1OFQrItZ3nTJrVJ1JxfrgFa84REoEbpssk5LbNJCWQlq6cFxBo0zlhvUiufNHM4kw
wrTJfdjltOV5FHtdN4F3ZH7Q3MCr8GPqh8QA0f8MHkuiHTcKAeE3gTAoUiPUC1CUsE8Hh5tLHGE5
1PNezNywzpXYPXvjLFUko45h/V73yZC5UEb6n3qss2j5VZjdNUVrj6RVJ4tzDhjUisQAOb/vGPVe
A6K7B4Vo3nCEMW67dqyPIpqi2FHIqN5NfdasbV/ivGIRV+rOXWkve3oy4EkY18xVqOjZtrNYh2FE
yPI9jTMKvxX/LOKadTJzJz42/VVrGN3tUPXoG9OqVoN1rcPvwpOsoqWJfCNRUF50xZ0aawqUTClU
92jrinGH/40Sl1XLBZCWPKG50/Oq0OmPOGtU9W1QazrvxpBvQBqne+GH85tPMtxD3SKkdLpZHw61
3c3NqswC33Z1kw3WurQReYI+T/sdlWvl2WDn/YLkfKJCr6u0HaDgvHWFP6d8O1K/uMNXR76rnvTk
p4yTdjWQN2O/pKNMzqg+j8RG81iAN8A/JlC2lfBamV1M10tOk9u45wat2SYIi9pS3uACpuqeH+lC
hNMDSoK0fmXbgz9cygDt63WYfDSybEkbolgIMucob+EoZz8DliQl+UHuNdt0ag0z+2pp4+pOZVjw
7HtkOPcsAwnKJbng+0Gg+qaeW+XJFB1GfApbYCgm+QfSvpJVUOf7RxhG6rPh58s9cIiddcoR9ExT
luUMfD/9oYaerl3QrlHHFipL1bIBSCj0HeJI0Q64BSosVwjjnghq1541VQYBbirhbws0Ub2ttbFs
aEAUVsxpUVCZ4icew/1kNeOLPScE+RLYRCQPK66NEIuPYfCyxIz/DqZZSXb5gM3rGnVina/YwI/Y
icpCXE92zdZGWMP02uYafJAxV98qq28kxGC59TNE2dS6wInwrmtGYP0OaV/YLPH0XyihDmaF976V
WbpAvu6aMM6w805YIQS6DLKvzKmct7gn7CMlTGQgSmBFD31Wy/igfRlkSQuEgQ2LNpT9baaF81Uo
+vFd5rv6hxyZcILSo7DuFLayzPPYGl+VUmgPUyWJlC47VJvtsj0z6RZSWoK7ikjBGZRcxAe0aLmC
tdISshcRxfxac5rcx2OY1Lui6Ym/7VioJyfuaSZjtFCWlTroqR5kbWADp9aqACqGRtzkap59at+E
CTTPajdqv6C59JOrAuvmY8Kntb2K/LYwdvTOx2ObSOTM/p92nPMur3uW8Ih0Ck/qtf7D6hoVfz4V
6Puky62NMLr4AEhkeFPiFou2Kss/vleHnsuHwdwhTLWFwS5KPgViF4Pom7CbVEdp7qdIgT+ucNyd
d9+P8oXQll6kbNEItXRL004E3XIZ+xIJE0tCLQBJ6Z68b8cubujlltrd90N9oXW1AfbZaOx1HWLW
idYVfVaZNhkV3Zmge1n2H5PCP34/xBf3zDaJVrRNlesBEPhZTqtDHxg73H6OWh5L8zHHg29fEFuf
q6AtWZNlFX2Zjv/rr5nrH5hbAv+7p1qt0ZQevAqja5RsZGSyc6hekAdb/LCfNdCWvNCgVVTqliDO
6PPF5PC4CN8q0JKUPhBDygYghCZra4zvmXUV2RflyMuzPh0QW5ONRgQVOei7zwMW5ZzAJZo0p0lJ
naB4KIurvN5E9nUcXQfBqqfda1wQX58/sUX2jIZN0S1ia0+160pAU9NGG+cU/b1SdNs+b9dwGr+f
Fn/l4p+vDMA44hweF5BtenKfrwxUbYGQhD106Q1uszI2vTd6kkM8vBOtCpdNpme71B3dysM3uxrd
wQPQ5rAxdEpX8mg/rExP97oLDoHzN4IfS1AGQP1tGtrpdC2ttItqgx9L2Ldj99xaFwjXKlbJkyfK
ANxZKLE4G7E8fL5uKQ2oUlvYdmCAcN2913uKq7jUghyga///uvGvuXRIXfQx3v9cNVpLN/B8l1qq
W154g8Rytz89jUVsj6fHNGTV+h9f5b88RDGUqW9lAn7DtItoSgQeHc8YCOBDsxY3/lbK9oZDVof7
FDoPvy/ddOXsDT4Zfnnv/nmDe6gceHwZnrhTPG7K0TLdfPfzFiibg+0Mcki089fl9h0pi5M7+DEn
52NwYje+8PhPAOSo/3mvWagwpCBgN1jpP/8kDWV3cyR629GIAqqE7PbFS6wbbj0tQBsNmTg0FbV/
U5rnhnoKJeldFJsXMonPlhnMKTh5+MYohgUNc/lC/HM7RJHhBrBnap6qfluE4F/k9h5gdOOCdbtT
AGHRgbr5/oX8a6n4PAUY1JJxJcqEpNMN+DyokZL30ISC3kps39TVSzmwiWy04dhIxYEYtlU3GDf0
cSlt6zXyWK29Gy3VBSJ2yKt52wTBdRmM9xd+qsVVcv5TqSQ0ytwMbCeff6q6mWh24v4iLf1XUWp7
ma27HmuAA4pry+hAO1uOlHdPAAhuJZKn8kz9pWjigvflywdiy9R5bD7LinXyQEyFJm8wIrWuMpS6
uuTZNtTGKvAokG0TKneIxt6/v/KzXcAyB/4Z8uSVUOoJ3UfOkDUTX6dQJhMzR4+2q4dtEV5Y8s9W
vZPBTp79qAcI4wcG6xFVsc+j/21yCv3+is6+KwzCm2XqsPRVhYf5+VGio53iDi6NQ/DWYuHflKDz
geZfWMvO1xLc3yYGcNZvG0L2yRscQBVrYRL5HPasuymXPwDAUlLLmqd5Novn76/p7MYRGL4EqGLB
MtEHnkKsFb3uGz0mbycvfqjaPjYuXMxX/3x2Tkx/bhsrwsn0L22kpUGBZm2ai18tJQ1wJRcu4ex+
cQn/DrH8CP8sNlIMySSg++PISKo4ijrxYLomWBuEEt/frPMJYGvkupM/bRsaLMKTCVBmaiW1OuGE
UiRvBAeSQO2feeUvbGrPX1aGsbEbK6pq4IxbLvifCyraQIG7AdDHFM9tvM7Qo+SocHAAdK9mqbvf
X9T5e8pmXWBUW2xxOOROLmqQ+rC1q4CSNaM6Ghw4+H2rZMyOiT2v+ny+MN7Z4zIZD5CCwjrNn0+X
oohcvywRCvFxxa/eEDfp2N7nENy1PLiUi8t9+rT08jXkBeKibG6ibZysQNLSCSZ5wSR53TzyO4tt
QO6ZU8Vw1cJWvjDTz3Yg7IgU1Vw28bAdsIF+fmpyPdYdalfWu85tNIg1HwNeq1ymw26usv4174fV
90/ubDouI2omU8Rmx6OfrkddlWVJQAQQQSIa9BFQBPoff0r+66SHJMG5hPnOuocf9OS6KOVOip0b
CDnGm7H8odc+da8L+4WzOfF3DItnpXFSkBd0978znmZxaWHH5+AjHSwKZVp9ZaYvU/f8/Q37G3Ry
MiO4ELqwbNeJm9ZPTqZ9q04Wcbic5RpJHPD7t15lVuMuHdV4T8juhw+BD5089VySA7bJhKWxpkNK
BK0/XpidZ+8dLHBh0I9YVl026yfL1tBAyxpNoZNUqkHJRGq/AaSoPqpan+7mVqHYp3X5hd0779f5
S4GDcbFyo05nnp7c6go1ZK9WWEI9z9t73rW3v+av1suv9dpZ73aOw5+u1+s1f+XsnE3r7DYb537D
H/7fvwzsJ7+ce2fD/7zjz/f8Pn7vavnf+YO7/HL5l7f8wXUdzz0evS2/9lvG8pY/8B+XX8tvWX7r
8jfe7/3z8Xn/e196JX+33/Pr9375v/Bz7i+8reczTtVkYCswaXFpgWP5PONILcdx1QoUPq3tJPW7
Is8kQh984/H7KXf+lFVNNXh3MAQjWz41bAeTTtpMi2q4YNb1JYzRSN+Tx+IQZ1PaH98P9tVF8ZJC
l9dMjXFPLipT+wFKHpXHJC3vMIrv8FcjMh4OvSJtvx/qfBqpGkuqInNhBjuI5br/+UYlgRr3c5BD
oCLOuPCfm6ryKBASptis8vYdBcL3452vdcSo87QM3aBnzYvzebxQJGqpxqHpzL1W72U/Iwsynour
Ucr6C8vq+ULOUICpZJv9is4W9vNQEXEZmt7A4gO3kewEzQYn6ifwXpNRgHqTI+MqMCco4Ub4bKLC
ubDe/r11nxcptHzLNoNFXV2+YJ/H7/Uwl8cU/pnuFM7P/zlVq7eIppxpxY+y6df4UL3M/TOs8Reo
K/8BV9tm2A9O5zwDcHc+fltusDa96Uq68NYsa9Lpj6Zy0KbksbwzyvKU/nnqMwrN2GwAN3YqOEMF
KoB6aY91PgTJWdZfJISpaGcvzNhPCYKwjlSd3qYjjS24uvp+Kp0ExLEpADTx7xAnc6kUVmeKul/o
aSLfFr00efpUdLsaga0LQ61YqSL/DVa6coc8vVU7uXK//xG+eFGXhYfTKmgmzscnP0GW+j6Ze/wE
gpYcRDhxKOBCa/n0mpqXQvi+GgvFFhgo6rEcxU+OEzgyJtomHI3SNvSEdCXb11nGbqu5MDcujaN8
nhu11OMJF4yDwsAbxLWPgiiCTFOlFzYLX80QIjZ0UvVkPp+n2TeVT8J1J1C9VIU4VmXwHgMM//75
fLHaYGxmuyMooSxT/fO1DGGCpjillFAj/HUatXd1ZSRuWK8uvOxiufuf3ygezD8jncwEwllDKyy4
a52GwzG6m5l44Z9W0lCMZ65UUxPu3hp0/oZ0aegvlnCG1vn+0QjgL04ukoS9qUXCyLIiHqPgFqmF
Jm+r5m5QNqR1cRI4FKD0x02JJ7i+D+sDwqrOXhPXNRdv39/vv3Xn89vwvz/LyW0g7CYCfcVt4GeZ
ik3Q3hTyTzjCjqofMHwb5LSOD6m/9+MeQQoh7hC7L2yNvphW7AwNBUUv5U31dEcgekMtjJrbUdYE
HqgdnOsevdr3F/rFS0LOHB9MIHCU6E4LYx2CfNgTC7hxqD6UQl/jlfiDSXlVAf79z0MtKDmVZUbh
7LMg7/5dq6tgqLQyUQ2HhjzAw+lYNvoebe27n5SXFu3z94UTAsg5mj18FczTvpJEYkwFQ4lZrIKc
rKx3lSAp8hl//NdLYhgOxGSaso6J0xzDqUeUOekMY7b9IRwz1D64P4ppRe3hQjXxq6/wctInhQpJ
EEfWZbr886mzSUaoyj6kOEc5wTqWdFh3gaJKwwshN1W8VmP61Ss6kdaLprZjjLhi5mslRQmIeDoe
0Q5TvPFMOrZpXvt1OfyBdEcwNjYvvEcmQgiSdjOYkVCDad6Sc9ikH5OPjdQz5kh/VjCl3xE6Y18x
ZcaW88jQP5ZkinSbUTVy6rtlnm408g8RAYZR/WQac/BI+GH8g8Zxu4vzsfvjm6RI4Q8bLyVmnc/j
pe3xvxuBk/e1nfthwEho4f+VUi9LlvjKQh62M/iIVVPI4+P3T/6LBYIutyLYmFGnMumSfX4cRY5w
u7Nye8lkdAy1vCqTxKHkB/UERROYKHRVj0A2CF4cXSvEm1Tke5JnPBPXi1Di4/c/z/m23qDhCEjA
xKhlm/rJR5W4xDiNTHIfRK7da1qAS7mGR9Bs4zl8tWZxYfd7vjZx3Zh8aGpxbmNKfr56AM6GpHSy
hCgh8g9xY34McztfmPJnLzF9neWgYtkq3Ejj9JqqkZDymBQnXD1g2rurGT6/aU3e93fubOacjHKy
LE0gsuY+ZpR+wmtEP6KDTUKkD+CmCwvg+fftb6MTxBsXxU7yZI7qZTqpVYRQNKt+RTatFut3FYFD
rG7ieGcqF3Yl5zNiqWqR9Mz0ZL39u+n8Z73gjKmioWxZL6wZlKB/RMvjiK6/1thtqbP/n3eQGneE
F4IWJ/U062R5kglcakVjW9S2hBN2K10d1uYMxye/MNDZrLCW1hYnV6oyS3Pl5KBH79QvAmSsxL2+
RYWMLcZcS2px4f0+v3uMYuAaoqTFgH+7Wv/cvaSEajBGYeCWjXgnfGHjQwMgXwvX4gLwFo21+X4a
fnVZhIKblJw4a/E5/vxGzV0+9RJoQSIEHvMSr39kwru8dPPOe1K0SE1tqe9Q1aI2ePLiwgUm6Vwi
iXT/mjmEQi5Fk/cXd+UeL1STxPkSYdNv0yjs4G5QGevzBYXsNnz0OARfbmqP8s1mc2i81KGy8v2N
+3tnPm/VPg90MvMGVYHOuGSJ4a742/uu6X/HrrGCz+2pXOTyn4x/719fvWt7dX27dnbjcuGbu3fN
OZD64OmrcqWv3p07fL8OOhHnZbN6cLfH37/3l8qXZ+sNCZ3/3peTJ4BjMwnqgPsimX3sRl0ebXLA
9Cuo+PemPogLu8jzibwMRyonRZ/loHnynUIvCxMJyZwbd+MVEuK1XJlXpIVdj2O75pN54bGfT2Na
NxQJVMR1VEaUk+GAzeSYy8PIxaFw1VQyxuNp2Jckdn//1M9rIp8v62QVSH3JbC3yTt3QAjDqv2I9
WCUN3/tu3Kp0jww9FY4R6t73w55dHkKOpdeCtgfNin66XZ4DrVGtsUrcoCBbhVKLnhiOpd7+91Fs
rs/gdIwsRl0u/p/Fh8gKmyIvMrihOegLswN4uhRdeG/O3k++e4IseEtw1gIGerLgwG4vZTUfEjpT
3VbHIcBSuP3P18ElGMwFVmsDC+vn6+jmoFPTmuuY/f4Z5/WazOsbOTX/+5zj88a5AsYgWjL15Eo0
aLGVWL7csQVweUHkyockff3+WpaJe7LKfBrkZJuAoXuaUg5F7hhxz0SASakhhBZ0/swRI/U/wrF+
+H7IL87iNuI4dlgso5o4OwH2UTlgHBgjDvvRMRyUtYbZeazldyGC45j0OHvkFww1NAgqL9KSCzPk
bOmwmeQyJHGN/SQ5oSfTsAMMk/YLpmOQie5tB/PdJt7xrVI74QqkAV5a5dPT99f8xQvGi4X4TEEV
tsz9z1NmHDBrxkZBRGgM3NfQIfuxi41WAYmRF7ZjylI3/fRIuT62YYxmEeqMRuXzWGFs6cgPReSS
4gPzyqHMucrnZz+FCJc8d+mSl3DAqb0P0+VWE6LxCNjayOJ1mcg7qbup/T+mudOHC5tr5YtXE7GM
BuoUqB4/5MlNmOtpSCrS2tw5hy9BXTlmF2XnDf4cFOPZdTIVhLbgFcGyFklG124LsjTuwlSRCFKp
O3+bRVYQXtV8GSaHvZ9KSEqlkP80jr1X91MJyUUapb0FflRzRYJRyYXdwzmwyir1tTMjVPdoQuLu
wvp5PqVZQJcqlpDB0S8v1Od7TvAP8IE8gXONaQy0BYz22djJBDvMRI3Bi+vgJ9arML8w8BfzinE1
zt8ywTCQUD+PO1dh7kskfLv46V010b2CzI3AFKvvp6+y/HNO5tTybaAczV5YsB3+PI7RjLae1Tmn
iZSHVYacv4+29aSBfoMDQKmKrJvKv1ID4jefYQCM1gOpRmH/VpZ7bVHtr/4vaefVY7UWbOtfZMk5
vNordm4aOvBiQQPOOfvX38+co81abp9lwX1A2gjtVZ6pZs2qUWP0zT2JhMuftbChiMvBo02HihL+
bNZpgC+0gPY0+qf3NFvSIl85ly18zGGzsKcmpk84ubOaviBFWmEif6f4CwkqlDTt1fDafe/f1hKu
C45JI3vM/qExEXKKmS+2xqIv4gxbSGLbA21h1X0tqxBjbKq1QvDSvuH9KaLlxJsDdOH5sDxD1z34
DrjCvPxAM/PGi7QjlKkr0/chKOTniZlIj7E9uZM/hDNy2wtiGTo56fEbElbjJu9cpNfGVjxIgaev
3MyL9mC55takqPTh8o/KsZUqHVC/5aMLVL95gQxr2U5UVx6hC9MH7g9EAHgeLpJ5vBTENOzCvMm4
huKOG+sdbsO9J5ifL+++peFMxWteTzIXhzFbJfzg6BM6h04cfpW0H22705Ufub8SAixb0SR8M2lM
c462CejjQR5ODh0PFaLxx8jm8/qHoP1xeTBLc4arMkDc8MYlqDnfcqiDEdy6VoBETYD+Z6AlEFqq
iDhaKECupFiW/NVvLBTROk/3D3dgSDk4M4IodGS/E59hRbNQyPBD6bEfRFqQBjqg4MIWZPF7lXbG
LqUF5ksMWcJNQpea8QA9UJ7gu3kp70HWiLTEiJX7o4Lq6/Poe/G7YVTaAQowmrSG1jTe1DCTvv39
fJFVFglVRImC7Kw8WjTcU53oBk6jDhvXp1XTyg6Wa20um1la/VMzsxskld2IKh5maOaAqurg1aKj
RYj+us//YAi1OE0HEggSauYLLLWATVYl3m8SA4hi2qvqC7KnxSeSNsr7qPsEBpctLuw4YDTkUvA/
gFDmgR682dJg5kFM72d0FOgjU+Gycetgf9nMhxB6yrRx/eC5GR4e73xjK6XsqnXtx6iClzTswkJC
efBqsOC71sjw5QXS4s2vf7EJsASkP8/R+b1fuyVyuQY2YSRGc5dtiwzcY5nxaEwe4O27bG3hYkJd
YXqLUOCcqjbnI6QUrcFZB2GmghQMchTHpDU2evMrqIHXGu3usrWlZSOzQnRuko1F+OfcWuGa9AVp
tOJ546QaTO7X1LZyteIiFvY9xRqJDA7JZV5XszE1GgQklgAlhpjp+ymJECYoLEM2AuPrym2xMH3s
d5691G7wsfMNUlmhgkPpEWEeIzgfxFZArtz73qdVTU+5mG47akgr+ZGF4f0P0pRUPpn83wHrSdwi
uKZQkEalva2D773onEQUaEBJDsgYruQs1kzNwhZzpDZSRCR+o+w5h1aDjkb6OF99dcVTLeyLsyHN
zhm6G7WmpNihOXDjVdXWqINDM/619APVbtQlyPCRq+B9OPNTYiCWKmLa08yZm0Yq71wIvqB4Xtnl
Krt4FlGrFm8Fnc4tHIcxM6O0KOuFzcR3Er50eskD/+mvj9EErTFJHFBfA4dxfoxyN498PWsiB7I8
TmqyyyA7pCvy7zf3BPWjQYdblhrN7LSKiAT4gu6Rb4mzGwpqYBEgdU5/gOyBimH4B5d+emqnvXiy
rQNE3IifObVKaX2O4Q+J7Vwbh02pD+XXy/O3sEA4CNyDwqCYw9n8BW0W8CWYgvn1aA4GeuhrXWJr
JmajGTS/9XIXE2XeW59GrwxJK3rep8sDWTifZwOZ7TR/oHVktLBidoI94ntUKhifFGHtrbTg5rAz
YYFBj1F8n0WrMLKJY0qfIKyD6tMEumktF9l0H0ru6FYRzLU8ztK9e2LPmAVIgwnTmedm3IE5be5V
6WdO1noolcvFmzuJUAbe3s+ilXO7aHXSmyPxzMNm/ubsYk+rvAC94DGLr6gL5fFPmX4kOi4TRXIa
c8Xc0gOU4OWPvWkPnex4uUsNWCaxB/e5M0CEKEC1Kaki5OJPnXafkCfWIJYLt5c3zUcIL1HNqd3Z
9lclaLoQDIopdY176LHU4nFQPnfqvma0QEeyanAguds11RFFhcvGF3fSyZhn50J3J92SBNtUldg5
8LuKvfAwoO0uaR193snfJ6bPxjo7IWoPa7OfTWOVbzwJiusKHl2oJS6PavEcnoxq2lknK4nmiNcg
ega3jQV/vFZ/7aqG1kkvBKO6Jiv0sSA2LR8ZVroyyV8AwT03Ftex11YqqVx03XMKl9AuFsY7wmFw
Ubifw0PW2Cp0lDAdKeJRhMcw/ObqutN6r2224n8WthLBI4gScCuKQY1h5hhEE86O2O2QRy8t5VM6
SuJUPdGue20sAefCVNggqOdErswtAv3atmncxg4nXYlKCcx/WWzTUqdaNQjX+b3YykDamrwmRxVU
PxMTFp8GCpLY9FYuxsXlPrEz28QKzK2kmlkBQYbqdpQdoYYea/wK3fDKpbh4jdB+QYUKPAFl+PO1
9goiPYgdOS7CgIY90rw26hMrRqbzPotXeEvRgqsBSF6AbSlin6DaAV01LHmml99osXvT1Obz3x8S
njQWZQ+q7ea8RdvIW8Gnms9uCPX0sy4O8bGEUBi5a0t51pLo5bK5pcStbpFsA+XE2+bD3vTbidM2
GODYhr+/rY+kQbL2TecxN1w1AgzQxm3cbSp3d9nutOU/zCZ6eBwM1oye9/Mly9BbahtP5K4Ughuo
/dR9VA2iLWZa9WDWV3783DcZBNyrAMDph88Ng4WVSFLLpBR40c0MF+hK14GC7pAHgzrsmLVxI/j9
q1Ap8H+RabeTxnxBTWJ8qbt82NThoDpVFHzyFOVrJ3nPillGd4I+jPuIZlyYe6gjXJ6aj7uZ72Nm
wCFxu4vz3FqMQrEw9TvahfK5zl+69PXy73+8wM9/f+aGkUZGdseXyKtK+0h4NmS4Mh/jZK+Zm9xb
a1j+eGrOjc1cnxqmKvSdDMaNN6LnwysNIyCsdJeHtORhJVgGJHIcSOWqc/CIXNUtBS9yxTQt2Krx
rEVfFeWLkPZ2od1E8peiu67aHfyfcrQKvVhYrynHCxpx6lInsXe+lVGGzuJCqREcl96kaBO7E206
1Nm/DM0BMFNWMDZr3dbqvrhRtXOt29W68m8KgNmm5hOAmVCdp7g23zIChOxm37KpoT7ZwjkWwdNY
BFe1Cnae9g/hvoHFvQ05xrqDdqGTZrte3o4NShObTn2Qc6fyDwUR+OCinNKh4bRvYaDonzq4osSJ
WyNyCs3fdabqDC5E2eGTWh4G1E57s7TT6hs9dZtIuK3zr4n6syqfLPNetfbhIO49kC8kGOPkqTGu
0nTtkbcQHk4u5M/QZ7s5CFAQT2OGDm8KzKGINfAEQ2/NV2El2ICu3QzhJw1Kscs7buEQnZmdLXrY
94IQd5hth13TUbxlHp/IwbHZvBtSbCuh00d3eTZKZRbqow0QmZWHuQwa6Rr+GDG+inp4x1pHllDL
G36IUAxfHuLC0T0d4rz8HuR1C1lqq8GapDteDpM+sNMAPazLZmT5o0fGjsGDiSf01OJzfn7cYYBD
qsHOMPYOVMb0cT+l8U9Lu5KaR8MQbPQZxggax5eujOAn28nKD9IWdqfp8EV2Nlrudq7cdv2+gqFT
EPKVYPz3lfvxdP35wMkBnMStbkKbDrTVTASEbbV5FcLhnaoJ5jjzkIY1P+NBsifycsN7GIOvWQ78
ObFrJHnS3nKGANZB65FOFlpM7s3Ws0vjTq70lXT5R+Qq5DSnUebsZiMPKQ5DxTx6o7wRDMeKvgT+
EVVeGTxSCCWlanwyKcGSSbeKF+qxTf8DGqqV2VrcNSex7uw8ysgUGZHLV4g0TqjujwLYIOK5K8dv
IbxnsIiAWybAaZrQ5oMVrTGHr1iz4+IRVTi/PCpqjDZEYhvWprFejexNZMJ5GfPnm9bDeW+9dSX4
kc8r23choDj7ktmA6adRFKXiS6p2hD/z0ADHTKNJmOLKQmQFSnkJOk9BvherT6K488a7fviiCoh9
h4eGAmQYDrbcXJXUrytzm2i1E0J72as1HW+vkDby1sz3l795IeibZm/qLNdp/fqAb4f3rzMQvNYA
db66Mjprb4Li22Wl7ntwA247OjV4AlD2Ur1y2he3B0s2ER3BCzS/qSAb1LM2GDVEyRCKamp02hOh
/QHreLyyRT4+P6Yx/rE0WxfPdGF2L7FExY+HAT0u/g45jqPe6CtjWrM0uwvkhEVzIyx5irhxuSrH
lDJE/KA2K0Hzb5TdB0/0Z0zzawDycdMYfNxOUEwK8xD88p/xVd7Akxs8NkK4lfFNnuSMwp0k7mXl
yguuVYsw5Dm2XpX82TBH/vK1G25Ju9NAfp9aiRMW2wxNOCQerMeVjba43FMGkUY7Ur2/j/GJ69SV
2KVSyAfrgnvX+/QWlga06Ki9172yi2R114sjmRxjA03x18h9L0tEQtE23I9Wi+79Wsvl8s4/+aCZ
3xh9teiB0Gp2qo+7bMgdSYQZzbqpfNlBtIyMznUlPnS1bhvB39+nQEimvhXmA3mT2TZJ5EToggRH
gUoR+Srh1m3jbR3nK4WPpSFix6DkN0EAP0CchSoC32/ggXtNCB0B9SMbpVg0YQZ4yqFQFnb8v+7e
pbUVMl2utCQaKA63ZvwvA54AT+RgcNPzCpNb0KCXUolGHSc8xka3C8Z0m9VrIJiPiGRifpIZ/9mZ
BRBI1Qyhn2AnRAaj95RNZknPSq1v5D5zrEx7cr3uCHv3jQURP3x/j3on3QequtPaaKWotjz5J98y
ixWayIKqVWORmynZoe3RUhT12wxaHqjUlc4pxeQKadkmWTlp0+/OPIMG7wmWcQ9ggWb7OqbUIQWT
3Si8ggzfseqVasDyyE4szPyp1CLULKbMcmLdecZLrxyr5BB1L0r/mGRXoNdU+abLVrbQUnh/Nq7Z
oaE27/noWxN7GV+k8cUV3H0sXgnpQ4m+Uw2KAmzLWjppwWkBmZhgBzot+5Rgz+M9rebVqg+MVNU5
F656SFBXyFJr5dE6TdiHJTsxM5vQEnmzwZjMICro5N3eRxMwhajzU0YvHST6K654OgWXzM1mkihb
htuUWyrKHqRkJ4S3gMYD7yeKd2QaYNznZnSy9IekSjQNrkQcl6cUMtnzKY3DJJbqGLerVD5sxOI9
Kgu3bWyunII1M9K5GbRFyXHFjDHXPlX1fai/ju6ny/O4eND+WzU6Y85NZIHoi03PqkWjYIsdUgrC
ioW1QczcWZTVItwnWGh8f6/0PC5772qStrk8kGkXz/cDqDSwdjQeTljk84F4BYwGpsiSVKUC0zYK
f+atVNQAG68FfQ0H9zuum1kjBpiQBiRJFAgTZ9ZQwNGqkJVBw6wdfmm+fEjrQ5H1jh6igWHdiyMs
cj0xiRHTSLoXjWpv9k9Wg0LmD0u9E5UfmfFDUFAUfrDqdFNl2UbtrgXjm6mXTlTLKzHdkrs7++Ap
6DuJXCZtxBhJaC6VSK7u5XAgA5LV74pFTyv/EAHOToJnJBDSa38YA0foxHvTb+K171g4tvgg4obp
dQwUc7ZMRpNJLmJLml33ebL1TavYIFAl3kguHBEtdGR2nHado1rhkx8nEEh3Ix0zgSZz1QNkk4y1
A7Dkkmkys0SeXhM45ffMncyMwKKVRq1o9hi/WbFoa+krdNm2UXzRzWPRV45hPAmq8Pfb9Ww9ZvNA
io33LXTCtl+QApH1WuSx1bTHCB5CyI/aHMGPcI1qYPKJl3btzEV7iWwiqozRZNympNC6dLDLIN2C
D3MaeGdF5YtprFKZTl7qg1Vi5d/ZPBmyrPOtp2a9kuo9J1PrSru6CmOopwUQnRvzLjbu06H8perJ
p1IXjpc9wlIWlb32n2Fz5qW9VoljZnl6VH9uujdJ/vWbktj8nJXHOqRXZYSY9rpAKbPRVi7DBad3
ts1nM+3LTUUCE9M6bARJ+9bRGtOmK551ARVpnlmZz6yuF607YCXkim2RgAqGZ5riuW03ivmthFbc
T21ypEYGO77ojBF6ECmiucNTHtYbSOiz+lW2yJTG9ji+rsz+8rJPBf2pG9ya59uqNM2TfOCkZ82X
friOlaMS71raXnpECgewl9eJ6sCiednsUvqNOfljVj7fbdFIn4uV8pDsLJKJkwKxz5sy2Na0DpXV
xoT4PHO/tSE8dCWN0FSDDAf0qI2ERSx8gntfNhx4HUPSkLV5Xa1937TwHw4DLWeEYrDggjg+/7yM
RuHCF5gVXe02k/B2VLe21Ty4xrGK3oZxZYtIa/ZmG1HIvBi9IaYjDPoDORwp6Gxf2uU50rZXQf6l
NZ807RadDr9vSD3eoh5lh97PsN8E0qOer/J2TNN/afyzLauPeiK14bQ82mvajMcyHnfIbNtN8EUW
nKh5HlSZZMrnYuCLVnzu/+Hq/5v8OcIEbj2tl2DnIataE1PdxG6+091bl8JXwvMp/2H5kKKsZDnm
rgByB3qbwTRyvdBUMm+1yGTTbH3Fr5wCYRRXLxxNeamjtcaR+TrPrczu97hMVTHqsSKG75W0rZpN
4b9Duj6g6heusRh8iCbm1ma7WBNoz4XfqYJFoEJwzNHqB6j2g7bZNNXGR81Ky3dG/Rx4a8nrtcmc
bWe5KURBA9SJQucexdM+/tn/Ndf3fHCzLQrXXSYhflA5lox89WuXHJNxb/KWKQ15N+or+Y3p104P
xMza7+6vk/BDG8qgQc+7QnlpKzRIlm3E9IfghscR7eLBuu6F/YqHnDvmucXZqyI3EfYIShYvPk6U
y1dw1uQ39bW1je3gttqF8PY4n4bdl3jfXnU2RbiVR/D8yTG3P/PQmjUizhYxYlQPkFw0nDpdOXLT
9vs4p1CQ0dT9m0Xu3Mm2jQDoQYbF2syeG/9oWNd18ezHW2ONcnbN0DTU08XriR4TF0P5gLDrj1G8
Sqn5dJsGoZvLqzad30tDmg7GiSW9BdHUq1gSs/cMUS3EGgoILLOVuGV5baCxAGYKxdYcxTqEtBjF
elQ5IXWOBIifqa5c0MuO6o+F2QkeRF9GcWTik0BxdQgmJn2U1gz1ps0EGzDepuqMlVzPbwqij5P3
x+bsRJua71uFiM0gLV4i2UCtLU4LSihxcjCqHCEdi9iYxF4YDW9BoyZOVCXFtR4bAlJPgaB8l5ux
em/6TLgpSd/ciF2ff1XpEfiEbpN6S9WWLIOJvvMBmkik5HK9pEWwNn/Brew+N4M4fIcXxnfyolc3
Q0SE4gw1egWR7nl0aBjuLgELndlmbkW3Ruu1t2RSvGMg6v1zWNe3FeyHMpUTtd8UlhK8t+aQH83I
0g6jUak/fZEWKXSsUQvVBW0bKv2TmBvJPiq0J6UXrINK3+W2FIKHzArWwuzFM0BfC/hJ2IqBp5/v
TCGVjZJ2+srxpDfouQfU1yEkVaMb1OUvn4EP9/dvz3FiavqU00NQdpaJ3ieeOZSPusBD2zzk1pug
QlVjIPyY26KKgKVz2eyShwaFMbVtQxGJWMa51aLpQiFVORMDlEFlFe9oDHW6ifdOS/c+Za8hoaOv
Fl8um12aVxhHgXtPdBuQ456bTUHcNoMZV45bcdiNxxa6aTZI9T0EcyFKa3wPSzfrqbmZK3N9QxOg
T6ycSHzs4mpbmV/C+m9hBtMCnhqZeTGjNK0xazHiZT9p2wqAaMWPRSnZcXYtu2sc2h8egL/NcQVA
CT61us6Z2oJ47ABi56gZREB13G8d8F4oaqEIj7rPDeePhg2LNzBqkbYrfb+8fosTaio0pNAEyv6Z
rV8sqHloZjX5A/kHqH4nAIJVrHi2JWcKa8l/NmaLViTQCEQ9WugRhLvBuO88eWMgEpC+yc0PtVrJ
uS6PiO5FWvyBg88f8qaCoqGGaJSTKqiq+sZW/d5r2Uo8tHQDmaRi/tfI/NEedaqoClFGuJxVz36q
7dLS2v7LyvwxMQuA9HxEOEBgHEiFkoKCHWqoHX2tP/L/CJL/u3XmIxnc0Sj1ilsn9bZCvld7pJHC
hvD/tRBtS7gZsy8GSO927ZAtLdN0gf/vHW7OhpcOviQ3GaFCiuK6BLrTxSVCy/r3k3hqZRbFCUac
jlmEVyyGraY1VNl3vvvzso3lKYRVdsIPckbm2F6vsNQoHTDShE/euBe7L6O2j3iau94+CdAD+176
X3jRXja7dKpoIPvP6uxGUwU5q6ADmTzvt6B4DiSkWdtrAYG26CnSkhVri8t1Ym12qcVGAKZBwZog
vAXKuwqBxLh6cy7G/CdGZnfY0GchknMYCfNHt7mXrbteBK+QXQ3+pvLIDmVOB+QtF1buzqVLDBr5
/4KDafAnN3buw80x1tzYRunuxx4h3cC/azrvrjSGb0aV/EPgP9GCg2rG5Spzh28ptRUElE2dVnqu
0R2Dwy4Yww3JettARPfvt8mpsdk2UWpllLMIY1b75OoPEoi1TvtuxtlGM45+/Zcw9+kuYx7pUyEU
wOfPTrWL8pvhSk3lKDJ6jkZph722TaPvl8c0ffM8Uj61MjvVoRhqQJa5tDLrzo1q3hn7SH4I4xUz
SyHVqZnZ3dh0/TioI2a8MT3Etbqv2sYuFRPGErI/pKDT/l6U6pUFWzppp1Znt6UVuZ7VgdFxPPnN
an7J9ZVsff7/m7/Zfg8MS6loSMBh1X2Mcvng2zlCt8CQrivp02Vbi8MxJgkDUqwgqGeOIzXipEYO
D20gdgJcbVedqr2h5mdfNrO4JSzIOKYrn8bamZm8zsIBBH/laDzdIAKxHqB4/aV42T7p+/1lWwvu
gioBVExc8ohBzCEWZRioRRqVpaOZh3u5zJ2uvVOCtSLUtM6zTX5mZXZw00HNqEBVKLqWh3ys7XIt
LFvY3hggvQtFngFN0Gx7D/oQDJGLAS2qkJOFfF1Sd1nzeSzBEbrCu18ldmW6Kw0qC9cWjQAyrIYw
f9EuNFsoy/V1xSvrEqFWoibRtXtdfTTgdgnTm/om18LHy4u1sDHO7M3vFA9KTFfAntAiE4doWHaI
k+O4ym3yARCD6zszNHu+p76uI1CFIak45upRk51ap79iG1nPoHBkkvdxdOjDvTY2NkTBPALHlTOw
cNROv2CeOOZhhE60zBcMw20MXFk2D1F6uDydS6/bMyMzD594Da+jaf0iYdi6feKooWUjh35TAWqL
jHDb4E18qXvKePKsDPD/MG6hgQb9CQQ5szMRjcY4dHIDMz1BI3RW0HHu4uAlVZ9QAbOpTlALt8M1
Lu3Fg2L9sTrbsjAdyYhPtaVjNDuk51IZPqJqJ8K9ktl5Eu0g/Lg8ycsL+cfgbM92rpImwsgwy+q2
MO+tniL9ygNmcSrhIZAm2ko6wedY3kE13NzLO7arGNR3veX3G7EY3C1C0IghWGluw6bd2JYvo6Cu
jlTu1Ez5h3GCbAGeBzcoPYqzeyjRoYaNOtrxPJ63rofQ4HjnrzUfLXnrUyOzPSPEdCaN0NE6aeE5
ffQaQ4COeKPhdOX+8rL9JhOZu+xTU7ONUotWWbox49H7rUfTR/4YaC9+/tTXewu1ui7fxtGtH39H
MHlsDnS1jWjiBNTy3i5/yJLPO/2O2f6pA7qx4pLvEBJwncpzKg4bYms7tPqVE7m0U2kB4qmtTVIH
8/RBRNlI8wukIqAedgaoXCiP5dnu8nCkxfGcWJmFRL6V+7EaYyXUko2E7uTw3RSvWvHaL/audt0a
yc6Vb4LoVjKcvnnTol/u+J1u2sufMc3ah9U9+YrZboXnTexqqBkcJdgaCDF1mdMUQESQLdFL8pb1
v5wOgAEQS6rQrcwlp2i0dWMBKQtnHK18E1ca9R1D/qahUbayispSrAFsG8oizCis4/kDKA4LP8on
xQ/wJZti228AKNkDHLDRHYXWI6pa224bXDWhHf+iBWkX3IQvP/Ntci/fBRtpz2X2Ejv+jXj423aY
6VI9+bA59lovO4APHR9WmE+R60O1fIzWCEKXHISMkBZ+EOJCujHPBz8q3RDHqVI6SflciPiI8FAP
V9q4leS1wvLSPJ+amjb6yUMzGCypHxWGU1dbkbpFJP8tucM0YacWZi4oKeq4i0YsZMlgV1JhR2vV
pMWb49TEzLvQhZUEaouJIDxq5bWvbrvkmy8eQnXbCFdudSP1K/WeJS8jo5oD9fbEqTS/q5oyTYZQ
mnaBukNWvQhurDUTvyuY89ONwhsvcrQ8QRjOdgFwL14OUOY4YMyuql21t6xN9R7sX4ZNs8vtBGlb
dxJ/RXyyOmRbYeU+XnJxp+ZnO0NALIB+pmlS89IR8dNExoZ6FYz/YodY3xSRBESFchb0m3onhlXA
MIf+PtA3CMHr2b0mP112lYsLdmJl5rBFWegmpjwcdijShXDQPZod1xozfjN3zpcMcUv03gCqgFmY
jaWT42ZqAyW1YSZ3grgv6c0zn13vuRltRcuuI+shwb5q7qx4a62dtCXzMq3MEx03TygEE84Pczzo
ni9lQ+XI/X0FTqY3Hg3/Revf5fSzUNj+uKn0KzgoG+UeubfLE7zgSKb0EYhAcCKQzc2OeWXw/oQ5
vgLaLvww8wJmIm1NqmrJhkxTmUarOFxtc9mPJmqrerBQ9UUpI7elQdtpRrTyOlu4U4HBkkUndKD6
MEd9i52kRyUSlY6GFscYbMdRtUvzVxNsq760gzVek4VTdmZu5rp0f0jEYMSc0MHJJpjQfPR22RLT
a/3h8gr9vppmu1OGng0iRWh8UE+Z3am+qbala8W1011lNl28jrvJbM23o01zle3pDkRPe/vd3BS2
9ql1fNtwaGzfvCeb6EZxRNt4W+N+Wprrkw+a36WCFavdqPJBgH7l4Odg+Btctl/Gdos2cjmsPPSX
HsRMwKQUzaWk0R5xfj5aT8tUI8WeJNmWLdAEAvmu8169+gcrst+6xM7Qslvjavqg3I6xM7Mz3yOX
LenJCrPPybYXba+wmz0dKbZ7VB+Cm/Fg7dprGpZta2t9JUWf2N+s47fq4Hq2Ynu76vtdNm7q3eC4
28sbYimK5cMMOoR4uirAss/nw6sDkVolH+Z+EXb5jbep35vCNjfujbeVYEqxgbk6yXGNAGbpGJ+a
lc/Nul4sSKOCWa9SbElpbfPl8sA+tOr+z4z/GdhsoRWx09rCwEL/3m6Ug7oN7rK78LX6Ejjuk0YO
2Pae1NeccBI4wubK30b2r//PT5gtepJHmhd7Se0MTmU32/q7dKNusi8Pye37W36r7bsX12GlhQ26
e5vh2nRW7E9r9/Gw/5mCWfRgyZ5HbZUpEA63/X3yC/jmQdMP5vH9NdsD3HNTW/hKr/qTtTceB/vH
ZfNLD8+zrTWLHvoSHJEaMHzt/t509H37Xdr06At6j++Skzv1VnHK3l4ptH7off697sh5oH+BSAE5
vfOdZUV5kCdjVDuNu63yHbzqZMdhuNHhg3bE+lbwrigdiqFj1o74NfC3/VohYPEOnth9kDoDqPqB
3nXIjVw3OuZ9RMY1Vmo7gvUCp+yoxV5Rjpl1b1Y2enJ2kt6N5l2+9v5dulCgcZmUHCfF1fkdKfTy
mKkN9iEWMkO6i4+p5ZEPfr68wGtmZme4o0lBrkTW14W4ZSyyG1nS34XS/yTV7kqs/aFp5PeqgkyG
n40GFRSxz1fVT/1a0qa9ZN27Tr3x9+6juY2P/Wfzs7RXDu11/0m4TX89aT+IOnZcJbtqM9i9U72s
naplj3nyKbNhl2FldChQ1U40cGxb3sA8TZHMdmic6aF/cGS73Yu78co4Xp7vpTfOFPPAMCLB2E/y
4nwS+kESIWsJmYQawjGj30MO49QlS9snIx3vwz0J1m91rUAR2q04kyWHTWocQR6OFlRvs9guFkql
gLyudmQP0O/Pdq2XZCE4R/9piko4MjymZr8vDprVIUfG7/vD0MOrnhnerpe8mF74xCtWrr3p12ae
Ed0F4juyxuh0z3me4QrzU0OkpptUsV0L1lNRmk6gxbYZfG3zNYbxyeVcsjZzhKUrlVCMT9ir1HPS
+DYpHdc1Npn+KeoqO6puVWVlqyxbJPECUn4qxs92CpgdNY0qHJ4RxNuq5J2ovoSIQjWJ8tQ1v2LX
c9porai2FFtNakrElhRbwXvNrtxQDdta1wCHSLVTaRBbeLYspyhrb8XuKMdQzCCnIVA0/6Y1mV1G
x0JZiW8X1vVsF81C6dArqqHo2UVxXR/TEhXJStkOZksblGoP/tvlA7l4JtiyoD2hFQXyeX4eK0Py
uqbLaq6SAGhiddOL8crLeGlOZRqmJ5EYsnxkxs9teGE2iKKS106WDWgCZzYM0cgnmNvIza7bNL1y
O4/mg+BglJAAVPRtSjFJZMVBfHPNCS85fLCtBvVMeJY/1ObkNvGUtilrJxXMbd7XtJrRiTLE+97t
D2ic79I03hndk5TpcOwq+7gZjqks2YWZ26UW3tAN6PhCdmygyWncr2H6LaJYqTVwykbx7RCYMLjU
MYVzY8V5LXpO+g159ygaxNTzPEqkyr7giXy5VLwa3Y1k2XL9lpv7xn/QcrtPr3V6/y9vjiUE3UQE
9Z/N2anXXa0UxQqb3kT/CuogVQTH67aJIuzE7L63bqU4pn8FdOKu+Ye08Jnx2bbxY1fuwwHjTSd8
qSs6wc3PlVRvwzixeyih1OH7ynCXjt7pcOdHLzW1qq+n4eZgLcnx+elbREJaVze6p9tdsVHKgwjD
o6KSdqntWNwHAt7wZzdcG9bPla+ZXM3M5Z6Nf3KQJzlN6mKxJ/Z8jUEnoNXf/EYMa9AAbEc32hru
Q5G+ipAYpdFLEf8UzKcV+1N/3Af7JG/hJFdVivEzV6hFUlnQycb8y59LolzVfyb7IstHTaevdWdF
YA3XavNLT2njxObsuaEGkpT3aovvjZ/8dged4yDotqXs2j63M2/FMy04vzNnP7PmD50ieBaXmmJk
r2lFV5RVy+WKy1nYVGdGZveYGnSCB0Eg6PPWO3pe4OjaYwk5PpWkXa3+A3gNa5T9JkGeafvMNk1Y
G0k/cmtagbg15NExgxcpCD7XmbkbQgIEKT9e3ifT98+2yalFbdZmSdgmhW0zITbB8+ZyfHBRUYji
f8jwYwb8jkrUQ5vuzBsIULF3WQiYV+BJZufC+FUUv10eycLmOzMxO/6urOSdPGFPxTA9kBi19R4J
Z0eCDa5HK04WXi/bW9wZ0PihoaFTKZ7ncZQ+AECWFQwptVtB2VXufRnsTdiw02Fz2dTSHQzb/x9b
s63eptYAdR+2jDETH4Y6v7UC/bEZrX3ego5WZOFJVoPKlsgo230VDw8u+Z4tNHlXTZyE97WZJF9W
vmnBwZ190+xkWG3etVbAN7lJ+Kxk1ddEzO/iOHp3u+eEAmDkupsOigwtCu1RpXPV9d5l3VvzOQsh
gWWRjuW1C9ciNNDnRyb3FGDiBdA6GCS74ltTb6zoJYF8bWW409GbH5RTO7P3H3mMwhUrNI3qDfRQ
3jY4uHQKOThWW9t/E26HTXU/bpON9yTc6NvLxpcO6ant2YOvtdpwMLLJthzttThExco6JtCtXzaz
NJWnu2wWL2SZ1oTmhLiv0rt2oryroMrsn43m8C92EB2DWRZK97lk31ilGSU/7ASeY4p7w4uOGS1s
q4DS315lvmaUAv4zNDs2qtb2gdKwRVvzXfSbvT7UZJdd44vnpwclftMt8yCZva0M9SapXiq5fWg0
6yVns0ppdBcO4iawkhWPu+inTj5qdm4ysBA9XN74qYmx70YlNEPoNTGAKtP00w8ri7q0d07nYLao
giA0Qikz2c1AGaHeIM6WAU36lxVlNUEy0iIyr0R2Yp+WfQhyssgd38h3bpbaGji2SFq5jpcn74+h
6d9Poqos1N12CCt6JtIfqjY+GDCNmTtkApvhXXHXRPKWD8Qfa7PruOz8KgC1y4FQFJIAtmhVewER
Ckv8f6R9aXPburLtL2IV5+ErJ0mW5Fi2Yzv+woqTmPNMECR//VvwuXdvCeITKuc6Odm7dqpOs4FG
o9HDWgIHv+ZcAJ/+v+vH38I1SHgMULr1XpL+6FGAKGS/HEpvMF5bkHnb+X4SgeCsZSkRZagW4DNs
VQcN0OVK5hGaQL/mKJZy2k7t5CroDKnSxi30+j7XJk8ym9A2foMtx6j+qJhExuPLlSvHN0m5uW0+
azZ6/i3cri6G2gKkEld3TzOgrqAVw6etlvh6muTb26LWtvRcFLeljVEXdqZDVE7jXTEqbpySXbaU
3jKp3m1RAq344eCZNJM6YRrBMxTpWLconmjq1rROt6WsxgZnGn3hTJwdCVhNUVsRxERSsSGp/irV
aJ43hkCKNbcA8leuoCmQmpvJQnl7zAILAPe9rrspFeFtrp1OOFsVyF+Giawzd0faMiVSa8CM+5h6
BSCzzcHyesc40OEjVYDgWy2iO2stCgP8C5pUbCQlNb7aTBHwdYkNb6rN2nenI6nb11kBoVXrt5oK
bppYERzWKy0V9Aaq4M4CfBDaL/iX1ShTUBtLNrgt5J2RzR4FT4Fx0JSXbnwUzvReby8qCIzHEm3B
MvIw/BQNY/AaF6lOvLfwI9z9efgV3D/Fvgga+wpqghUqMLkFsHdGUQMu1kt3EEuNRpKlTL0XwwWR
tuseQF3tesFWUB1xrg4gq4iwFUTyE4lPh7uT1UgtajVuUs8/grH77fifnzA8hkcXYvEbP8H//A//
snF3Ln6DTvt//s4NAjeo3MPB87en0/bztPX3p5fTy+8Xgav4AkG8CB9QnGXk7ygTAgQFcf7lmqBp
yNCjmoCb1uu9MAxT7+tnmwhuz+smGyYILfNoakPuGXZ1KUimdZmXMxbf3/t+6IdQOnAF3mhth4Fx
D1Be8DCbeFpyDr/TnLJs0zZFvXG/f9n7x/dw8/pLd18DwRZfD34xdc4ksQN05pHkKlYiJ4Gk/fGI
bQPxu8DlXV2XEMBqECpSgRp8DadKWjuYkEsBdLU/+v7bMfzjbmAO3lZw0L+S8LwBnMvhFFHGsk7y
GnKO7+8fz8/Psbu4z2B1RxCJNgX26xmig0PgbZ8+G+/p84m67NfnjKJ1wv4hcPZftcPrL0I3nmNj
mgOQJ5dLi+YWo0oYnbDPjsvu2w7Ly+juve3W8wTqf/2f3RLGhY7UqtA63zJhPqzfDR83OJmQ5G99
gSiTuZcrUSjtILMKH4cs86Ve8tTH8+D0TNSRnYBwx449cwRQD/r57PdtK1pfyzOZ6qXM2Mkn0rcD
ZJboccAfKMTjzxdom3up92fzunk4PBwOgWATr0MvZr5ngtnL+ux8kHZUEzmHYHjA2g3D580P717k
VFbP+7kU/VKKFSsqyDSYev4RiJ/wng8bWOp3kZlcp5k5dTibNNOiY83yEPTmh7uNey+ScN27wiSY
ug4sKjCDgHv1UhUtqyspB1UG26m95b6NIQn8cPPwqwl+fblKb8vOgOCtsX78z8Ryxz/XohLpMYhl
9pG7b8R7e+kDiutgRhagD0bft3AqXNyUujvgV4F/fUUTDToLgCTimi5m4XA6fcHF5Fzldrn14O4L
u0pAYaP/Z2vZNeofv/7AwWGHh92ouEbZYWV/4E/8HPDPr8OE44Qfnx3j2+fJZOfl6gz/u1z8I0Zq
o5bIF1/19W2h/5/bm30F+xb8xo3AfkRfcN2vjXVBCy4670HCiTiGW5e6BuCt3oFlgglGRPH1Axf5
6L5C+3vvjrlJ/xSKgpqrmAb4rMCYwDgfK8RdEdxqXZ9oow25I5k7l5iYMXIwI5IbgVaICOS+2EQv
lpkTxnnlIaukLLE1XH61+y12YxcYdd7o/sG/LejfYv8FkVsAfV2ovTk8eI+7x80uCKD+5+fpN5Zl
F7KD9HLab0/+6eVlf9oS9zP2qftblDa7Cs8RH7NFQUCAuSSw816eXCOnZQWIDDxIMNOGJuIZGdNg
UTQk1NspItYGo0vpLu6qQuBkV7YEsBEGujbQZId6IeeUMNvWzotOc29SgE2OblGgW9XLmzEb2V1e
AbRCYPy87aPPBrEzrB/8XorOP8I6UlvduEzACUQ/UwtGdidQHUaWGtyWc937wQSh8glYcMPCKBSn
V0xTGUNeEKRgHFExUd2ZAIyTuAuYPrQwkd7i6HtfhVP1qlobcGXM6lMhBba5EXwHuz04K7z4Dt4K
88mRSYTvMLPItdUoLJzQKh/Q76s3GM5CZ9fBguNUgrZCax060yUBujVzvrc+gLOsfsH82aziA3Ql
Qf+JHbuGDHYHA5TwlZwHZRwFHXBzbqu9Ys4XWnM3QqQ1xMgohA5TEmTNXQdQmSIJpXErTT/+C1Ho
NgJJEOZPVH78oo8cooLuPgcSfA3g9E2jBkWHoajRj0S9TcxmrpYSKQQTTOCWguc7/v4sHrHz2tLj
Dnxvk/NtGcAn/LqIELvXRYAgGa9YNNjw3VOZrI9VqwJHM5lb9Nj7s/JZxG+3V+w6EGFnA9zP/yuE
C+iSLokWcI/mntyDIRyEH3IfSFpM3soRne4m8j7bOF/kp2pCCr1oGnoYGiC5BhOR0l1epIboIbR6
SM4+iAv0UH9dmhTQfl4CZBfZ6xLk023fiPYWQAeSk5PuWidMCVJq1jE1vE4RfQATcL2zFmqJ6Aa0
8cC83Fl1yPXFQjGEFaG9QfFKKdD0nSkfDdRLjNStJd/B/CYFEdMv3dgJ9uMqTPnaj3+lc/shzfps
zC1MuJY3yXC/WJGrph/27FP6KmNCtQv7TqDxup39K5JbcYfm7Vh1UFiL3ov8cW6Opf55W61VHwCs
rP9dUy6urlt5URomAuw6cvcLRe7S/jYuIKkSMX2LlGF/f3Yu9bJGlbnG+mnZfF+Td8mRQzX5a/BJ
bpc4T+7kwC/pRiYFbX0JumL1DbU9C9C3VhdYjsBtsxDslkVybrt2qtxAWwp8zfJAqas796Z5mKpN
CqKw4Q5sIbc367oExGnHeewWfKUZkSCvAjLLW/TZu9p2+Sg+4l29yx7RFbTJn2GQH4YgGl7bOw3j
L6CBQ2If6B+Xe2dqbdFFtZN7DaZd6c84A8uGCBdcIOOr5+jMPoiaKyVqsAADzyNQHOWuiulZ0Frc
XsK1SOpMk69sz5kUFTw11GwhpSy0Z5VqAUqs8khzNM0LDu/alY74HZRx6O4Csz13eMGopXdOAs4a
kFbFXViCGGN+IylxibGn0ea2WquLdyaMO8ZKYZjTqEAYjWhgxqdMB3H1+HFbyOranQlhH3G2dhE8
IKJCCLFw7anjsTTDApl3ORK52lVtQJ7EJo4xtM6/fOyhipe5xxXeoL2n/jWN1J2N0jeUoGvVwE6e
CtABKTWeCJVHOn/WviXTz44IPmNV3X+/4ivPeaYu2g3GVGrwFVV2KOnPybjTiqdIEhytNSlsPB90
lCaweb+yBWdSHAd3uJmDanpY7vXcd+x7afJtEUvA2ooivGYwz+ClQkfO5daZzZj0FM25qGVMIM/+
0YN/lGYCXKDrFBvck41aAlhuAHJ39XKcqQIKdSZFkcGPQ4q20MHWVAOhQm3BSQX/Dxwf8PF2QZzb
5GjbS4PJATrXx8m0esxc24Xd/qEScqXgVKxjR/WWLCG+HRfqH7kvjAwMdjH4FWujktuwn0HgFeh2
OQyHcdQmeVOUxoTIpNMb3de1KhZVNtc2CwPUaMXVkNq76nMu0H0pkRQEv62i+lUUlAroxGyXzH/b
DMYW0kCfKlrdFET63L3SNIrWShYWsu1iDKZm1mfRGCKgDeYT+MvLBkgAiAYYhRDf8hMRPZFAlItH
T93vUzCIxlUi8IGr6+WAKYzRwTI+NM7sxoS0y5KCixa9Hv40vXeYgTInA0gFraitaE0d1Osxq8na
ETCocSkrQt2hnQE1gTmC0rXr01g83HZ/qwKQsVPQHaWi+4tTBpiqhlQUUAbD+bicdtnw678RAK4h
oGvBF3zlSs5dQZxNsaMnQIyg1m+nkD0bPDaCp/3XBcfvOqaCMWGNvTdAt3y5THWnlm2Xoag49dFG
SQNHxYu29CXT14yXOKN+Kx0qm6ECCiSvL9+/gtnfn2k3NjHwOYq88Ky2+glEUU+PVcGxWTO3c924
C0rpCxtE0tANqFqYTPa1KZBsI5wNwW3LvOXVGrIuA920FDw0OUvAGLllo8peeJ2lRF7S/prY0Ah9
7cbswZkACqJXxUHORVHYqnoge8OkqQ4b4auaJcqPQzRC7DyaCVqvNT/PrI+iBvaH9Pu2Ka6bCe4J
BhaPOh5flJKRLK5Mxls/NppnRger/jab90m6U7U/dbs1jJOkPlvj9rZYdkavFtbExYFytKzj/X5p
I3pazwgKoKHZJQ8qBjqr3y3IR+18o9PwtqjVGxHoNl9oADoggy5FtYmuYqwbrlxqnXuaqp5CtcMQ
58FtMWt7hkT/P2K4iL3odVIPmFQFua82uhoF7CAwn1NQlmWkEKyeSBZ3yes5cLSBgo89q37Yxb7K
j0VzT0Qk19fN/+xyQtUVHYogUb8iUYnLdO413MYeHiN/SJ95rUxcq0iQKtbdMuke8qrw6/Yj7USE
0KsuxPwiL0BWEmxsl3tW62NitSrMox3wvOuVDgO9wrZvkRDunZ/JVgXLgJCU5i80kp8toNLfNopV
M8ddhZFKFl/yQ8LSbDnTIuEmmSXyp43TXUNn9BI7W5u+t90osPS1hwiao/6RximkyXjko1258Iiy
IJCWSYCUqxvTn3YivUajc68Yr7f1u27zgIlgzh/Evpj7B005d7gMS5PKVILIOmlOFP1ISpN+twCB
D5Ail4Kw3KgUf6iaxo20N82ZfZXoPrGbwOpEIArra/3vp3AHMEKzaVG0uHYcg3qthKN3P7QBQUdR
IZoTXVloC6yQSJrjZsBLmTPPvlOXtvzifpxA+N5vMstPDPRIoY3WfpdEE4Qiady2psQexqWscAzx
XjaX7238NsUq6jR4Mjl3pggTbsW5ADIFrRZoIUH/nsk5l77pjEWlBNe3YW2Q9yPSb2N4tJfWv207
K3erhSgODwjWeXk1FKVPwIbvyrHwcrCydM8m3RrSXaVjHqp3O2CVkUZQGF1bR6CTqUArhGa4Vy+d
il0SMB5HuOmK5WFqvaSa9mqwI1kwDr0ALWHFFjEugAw4pr4cFSpeipIls4vlBndOT+z9hLjCnQio
1Q20Ika59WDqf8u3iIYuCMSwm6ZhiBAN7pcCl7ieolyCq86ouiGS7Q4oaVCcs9t7tmYbZ2K+Krxn
oV3Xq40xMDERnkVZf0R/btSo4aQKPNlaVAJYf7SQgbUNk0Bff38mqHUMMjQLw1RrOrDKYmw4d4dK
bfdzoZ+kqU9Pdjprv6LWRH9iVedhkpkkwbSQWbXebZ3XrkGUZR2UA7GXrK/qcm2lxFbLwcZ04JId
GgygGxQD6hGL3V1NCyUZDg31FKf9eVvuqrmeiWXX19kSgAevnMZERfw+Sae2xkFMzJc6sTeSszy0
VgYmNSFVKFOFC8suVOXiaiOaIq2vtMJr1D9TE0zjRtV3sXOwnJ2lf3OG76QMW0z7GtmORoIn5Jo/
OF9mzqliqEyxAAeJ63h6T+V3qobFwviV7wzZi53eTUVJVtECc3516aM2rU0IrGcJ9E+v7fK9BG6I
WmceLd+VZHt7P1d9gm2aaFjUQDPPd4MQOix1zIZMBxmDp/12sDBgZnvyGLu0F6Srr5EUmD9ATgED
4RjXxijlpfHk8RSNUgrdNLORkRtP0QBCZzCSlTqGmZXolx5nTZAnVL0DEuCTBJxIn1qD6SEB7OAS
T0TjA2vao8kAzDgoauNpzTkohzZtZlQ6LCuyA8to9nq2yfrQlvJNC6qj20utsq3j7fhMGp/RA+NZ
PDQYS8cY1TeiAK2j7QAcM5zgvLyk1n1aZn7Vqcc2CRvFVz1rZ6bPTXaAk5bKRxmoow+TL/lKJviw
lZDTws6gDo70GQbmeFei9RJSaliFCXXRvG2+4WrY3dZ9zUUDFQlTV8gv2JhqvNx5AE4nAC9k3ipP
rdyfMWjVgS4Lc+Td0qZhOjnD099LRPMtmhoBtoaUDGdrY4uKmV2Bv25Ju+wbiXvkyeQlP7ajkvpR
PPTubXlMA35z8RpB6wp6JADbzC0iHh+GhE5mPMp7yY/IboHFJn9uy1i9gM6FcN4XxAm9TBMIGSXH
cacm86ZYCgpD84eMuvU4bRZkUqrMOU2WkwLs6rfgA1aqkEDq+ncf2T6fuX+dDLmKeB7BvJN5dftz
JN/NJaAKmiVeJ/VYJnhI/Lgtc9U64ZhggTik+hWAqyzFedbBdAoKgKWyP9BINAq/ap1ofUViFWkp
NPReaqVESr6gsQaT9v1BLvYW0EfUjUNPtxVZdTaYIEY3vwLED4s7A3atda1ZM2cTVw+5Jt21Sfs0
22kQE3KfxJ1/W9zqulmIKgFah1kYvtddHmI6lCBN9tjQ1r43a+dgLvbLbSFrVg9z+EcIZw/gdQGZ
0wghhjFhVrB1pSz3W/XnbSmrwc4Xsjv6HSz1CpyxQDBbZbkJu9fLU0cVL3OaXUqTrRQ1cCn6ljTO
nhp/LOe/irOQbrXgIWF8ms2dawBgJE6UOnh4EJyy9IeCIeykU8MxiYADW25K453W0wZd2gKvfN1z
CkCzL5ls5g5xJzuLZ2dNmQjQFY2FhR7Otq4ALjBZfpy+aLO6lSTzrm+euzjZo7TiOzqQI1UdXFqY
MswQoAzWdz1LtjrR0dLz6/ZuaFchyteHIdWtsBwuKgSXH9bF2VijnbkAqZzU+xKJ87vEqGXVK5w0
e1EjeflhO4Wzw7ggBWLnnPsdGVCfBm547sXDErktCFhfq66RH6pIzSIfoLcGm5bOie7WdBpAHoeR
YNCzmppvqUnzm2RjTH1VKqffRZWB5yvq0rDXJ2DL0NRUP4AQYOwqOuf7ObbJ5EVxtzwSp1Oem0HO
f0R9yxrjkj4Et3NfHsB64xxzeawFOfq1lVGQPbTwOlhrKEPL5lj2sFML5F8byVzUANXeXdN03U7T
6tKfbTti7GWj4BV5ddgZvDUDqdItTJ6goe1ySyY7sbJlAd380DxHFdIMmqj58OqkcxK4+5QCdmfO
yqREwrJB1HswyV0k4uu58pBMho56NZJsGGLncW7KGf3sDs2ghXKQJ5+MP0Yr1PLdTAVu68tEL27r
L0koogFfRgawFufxiZZZ8RwhOiAAlBt81qpuhXBfrvqU7havOQFrSvCSuM5KcTKZ8ZydZ7tSh9HE
m9GbQv0z39PA9pdNfSju2x1gNkJjJ9qyq7cLJ5CLbgtj6ExrhEB5Ez+W39NDvpuCxpMfb/uDFaPH
rv2zlnxYazRpYtKOBSWhFQK+uQ8NqDMKwgCRFM7+sipBbp7FV9OvxY9P0QF4p5L/10hLl0v2FcKf
71GsRgA3hpTsEAHRMXnt/TFIQ0tQKbq+0Dg53K1CFH1AuQ1y9JMSjtth3wXwC2/FRhR0rB7bs81h
juNMoUW1SsQHEGTK2yXy424Xqd9v7/91VIqAF1VDBU9IeD0c4UsZqDCM8rCkSLMWPxqgMyOUqcdg
Nh8jK7Qd0OZ8WnJYW4Js1lXQ9iWVPSbZ+XX46R0jIZEJWvPSixi9dTq4abRtcQnUonPLLIvzFVAP
8LsM+w95LM7ylIIUvYqZMq83SVBrLdoOX2v5Dbe+Cx6iwB6BGd5LZIMOBz9ehPCDKzuIoMcG1AcI
VICTy4lv9Chz9BohFhjTaNCE1bY+aJnX7KMty7dugHhUbZSn+PX2rq4s74VYLg9RZIOiJw17rPZ3
y+hJ2m/0SYAmWvBsuu4pQzCBCQMMGjDlgGdyaTxI+o4DqmFIkI8dmNmTJBmPCA/oZ0qQjpB1gmZk
M2+mD7vSyX010QaMe2OONAF4ye6oNXWPBeZWY+C+LeX3LtXzh7aQyEfjSIvgdr/OX+BbkcdU8KAE
EttV4SQtG4N1nxSeeiIvjlsGmuomvrxb7uqwHl35ud/e3oSVa/1CILcJYKBiaWMIdPqTBkBCSwSG
sbbL5xpxfmjQ48GWEKx5ihYAxrqWUBJJZS/T/duKrBkxksDoKrGQd74aJpHasSWpgvjENlH9IPl9
pSGXPnaCFqCV9cLzGGE6QwEErCJ3rVfl2GYUYxIesamfSgg8J++2ImshCiZ7gbOhsdlP/hFHgdhI
xw6KqDNajAO1Ckaiuj368jtFRF2ysjnIlbCuKQXVLOTtL4/GKOtNMWIQHckhd6zeu+nbUAdZLrLq
VZXOxHBXxEhpC3AxxELzxnkCpIzq1Y/WvvgWPaTe8FnFbp66KsiwJb8VuNbrjBiuQRtk8GjNwdse
kHiXGupaPkR5Dg2VJ+NJv9MDKcg+9NOHcY/8I2D+dnblErDKul6607x5m4HXU+CAVkzm4hO4I5Yb
TqraM1vk6odpHzMRYdLa7XghgNvFTE5HI3UgwPilpe4Quak7urqfqiAODciHKUqyrgVK52vKbWeS
FsmYJbDQZEeONcbmAP68bHTiLneVq5ykzfwKiirvRXseBCHaaoR7Lpp5gbNgQ5IKrdBVqNq9AaR2
l9r++Kq7be0qzJC84TEP/95BXiwuO0JnEhN0hI5FyvzKVLmyFMTTXxf9ORPlXAp4AM2hZDpVar4z
x2xbNwId1o/5v4eAbeiZDi2IZ9plhg5tFYeOBji96dXEBKQS3nZdq3IAgM8m+hizFWeIxogEOmBH
MOGmnBYDJXj756DdO1kicJErvh6kAf/K4QzQBLkmOEjwUoylh3k89vRVIiJLY46Bi8kuZHCWlpuR
2qMOBaSR+DGLUIUrgwrFp5huh+Wodqe02snOz/m/uC4vxHLmhvS5I6U2cxa6RzD2QVoZVER7TbRV
oiXkjS6pMcBNoF5kPxnNtw5ds1ru3zYHkQzO7OZ6iUp1gIwuflzsbQ0QT104N73qXTHMCcAHPN2v
kpAEc5yxjm5frwVkNTF8B0hfgKAvKs+Sv4M+Tk9fuuKpB3R5pICFtXiWRJHH6lMLUwPoFwL8BPC7
ObOv+7bsxxpmT9pQA3l4GVYKsIhbQK05ACGirjwdCiGd1NrqolCM7nucBPZ8uDzUg5GY3czShp0/
+dGu+VgwEt+6DiaZ42+G1xzlR/ARi6iM1iJUVp/+Ryy3qZmkZVgF4OaZGwvvyimMXbfbTx55a5/a
vegZu+ZRzqVxDz/LzJe5UyxkKMttox8xk2r36PsPbhsq+2b+rJ9J4UHpOqe0ARcOKUb3VjW+vhxt
cIUA7bmfwqh8uy1sNSQ5l8aFJIrUTkurQhow3TeTH2PLsm/WPUKgzC03eP+obzHyRcnjk3YH3szM
B73dKOJTWMv9nu/j13j42Z1QT6QZIlAGe8u399TNj8sWcFZPTvBH3fVhhEGbBpXD/V40J7luteib
MtE0DVxwzmqXRslrW0YoWHR+13VII3uW9Hh7hf8/NvqvEM5G6YKm726GbkM4+saW3COn+LM8UD8C
0jrdElGEtxqBwQf9oxVnpgRAH2qvQKC6UYow2kzP8al+mxZPMV3ZFSUxV9cQPfoKQncAw/DpAowT
6E7L4r20QvB8GLItFT1z1kX8k+3l6edr2mU0neDS9DJz0bA95bHbj4JrfMV1X6Q9uMB4zHNZslOk
Pep0civ7XhFF/yveA+lXVnxX0ToMKoBLF1lY4P6hNhI4PZxwLn1OKLslx0R0Aaws1oUYTo8h0Ya0
cyBGiw9xdhiTrRGFt016danONOGumEWV7DbOy9IDVYNPe9lt4ufbEkRKsC848wdSF3fIR0AJ1F3Q
X/eZjINrNO+3haydTBMgdhi+R1coo3y6lLKg0xkTR5CSxboL4g03SgrgXLtVdY/UDORNhr/0QVN/
n8j3SDShyY4h5+cvpHPBVS5pY4bhQsSnY7bpHetJHtFZBQrsWDMDALP5GRqaKrvf3Naa+bRbYjmf
lxZZjNc3lF60xz46FMZxUn5o3bu2CA7U9R4icWABeAwQ0qhh8i2MJTBnzV62QMRey6BoIu19aUoA
zk4EidHrdUQfB3rCdBB2IGlwFecPpB2q2cSMYYW5bXJsgBXXAllN28kDBmsfKiooPq0phol3NhSg
4xTwbX5TU5oYALdyr0A7u/I9Tx6l/sftTRKI4Fv8DGJWTlRDRGOQTae/acT0e9EIz8r71TaBfwco
KDBUos+Bs/9IcQY8kTCStIDM5dNuvPLTcZs9OI2GzrXepaP5lPv19rZq187jUihn9rPUWJROENpa
mJ0EvjkVefKVmAYibNayCHYDzFpznrYdhjhJ2wgigup5DAuvDLNNtXMOxa5Hu64H/Nbqxdo03om6
ziHbOAfR+Pq1r7/8As4Jl7pkVnKKL7BGAFbvDDUYtRF31svttVwRA6QalmAEgQNzJpcODMcL6AQk
hYLku+HstSm05GciatH7agu7dBmASoOFOCCkxXzoV/R25o3lXnXasigRkbrlY/6ijG4cZIqHtI6b
3qWbyC9cLfay4xjEYfnkCKPDldNwIZ8LaNpiUXswQaF6ebeEil+E+g/lfg5Vt/huH39bm5+/by/r
ysVwoTBf4kPjVFdmNgRG74biUtnLX8Y9GNcC40imUPlE26crEHntllHwcNAwhpZ2lvvk7tRMnqXO
QPswHlDSU/bQ3o9PaGg3D2aD9Nmycd4VD50mkQdOYFFBc82KbAbxgFI+y/RybsCQZlPJwWmGIe2o
cJc2eixkck8Xqd8pIK0XnP81Rc+lsa85M6bcMrJF0jA4WKVt7urNz6kqntX4h72o23n4vL2sK5YD
RhfMYuCCMDARya9q1iRR22IjnRoktPLPaSau2TzdFrLi0Wx2BBUAMIKzis+RT8o01JZDEJeybigX
xUHrhBDQFljlmhhTQ7QCRCL0l19tU2qXmSVRPLGR6AchTGP/fShvI3EBGGaAI2JUke8SSJ1UKtUc
jS5L1fuq9YLhYjcRjdWtbQkgQtGFymRhFOxy/3WrSBtqo9Am2aexDwvio53v9oasRAS2DggAoLpi
eumqQDsnTqm044C2lCjMl7eko26GqR+UaZUQs2MoLpSi4/vFDsT5SNw4qJJgWAta8XW9ZJFKJ4kx
H6KhO31xZT2avTKSo4dJs2DnVoJMGhaz0T3LHonv0IS6rWKjdwWpL5BrYOWl3tOphIx/uvR0R6mk
v5RRj9dIKo/NNmu0fPFHDQGVDJb3ZENoAazjEcHVoe8oOaDc2N23yhyTfWOl+oO5mLh5lnkJ1WFO
9qZayu/qXGMUIrX7HcFBTD1FwQSnqy+60mKwJZc6t40d87OU6ylcdHv+SKXZONV9VD4lUp+/Nhgk
3+sAPwwNyDg1dmzum6pSE7+cnPFOL0zzbUSf30bN54TNW9Bh9pVYqu7r1B79RS7AEDF38vgTcTc6
j9VYAaGOCXtzOwoIKFp1w7JHbxqNHhxJ1r5lkwP+I+pozgCim6TeWUYyvzSkS0IrHZ3YrZUBQxA0
NzdJqi0pitV1A+BeMqNBdAFvzrcC6GFvebtEp3roU/SNWUYLmCIp861mpt3dqANPDOnopNpXTV7f
YRu1ONCcfP6jtmpdugvNy+eUqA3SZ4Ysh1Xfp5/90IIxSLK6CkkgyyI50m0AC1J1Ovyol3hM3DGx
sw8l7rQAQ+U6mAOrQjvoSY+s+mBGonFflkTgzQ/CFWQeMaiHCdLLU5UiVk2ktsabv1w8HYwpqjRs
lgwsNUPjYYr1TyaJ8gzqmkPCcA1KdQjw4TA4mWPZtkk8wO9JT0hQVYe3GhQTbnnUAXZ6P+5Bd/Jk
3OdB65OH8iMJbIRhKmMEvX3YV78CQ+gApwXQMQZoLzU3otjSqxKHXctDE6jVZBLGHysXpA0kln9E
cFeWRqOptgeIcKLQIK56nL0P5JEtV31wKl87tbv00LnOTnQxi1TjwrumKqx6oJAba2j+KTDLV+3+
b4vH5aaGWSFAGWGeEuerT+8n9XRbwFoohZACcQUagL8a0y+3Z8D7o66GGbFjrUrv1mhZP6okRhKx
tStUfZylL8IycoCHoJfmuLhDEqWqj7br8ncXaxnsN+33TUpH0eTb2uKeX6dcaFDE0URjHdcpJd8l
hLRmIijOr1nNuQD2AWeBjt0Nea2Czs1rqfqSq9WmdQDnPjd3lfpfSDq/UrnXhlNW8CgZ2jD76T03
TD8jjd9VFE0sIqhC0eXNLZpck7qhEi7vft4q3V2Pp7YI+X4lPsTAhI54FGMTxtXYfTrO6ghvhmg0
r8LSqMNyYz4BXTzQI2Vz2zhForh1m2q5zGcJue+oSbeA9K8KtCUO/iAfk7+eO9IRWp1pxS3cpFjx
mEcoVGBE0B9MEO7pflG/6HLrV5Lp3dZr7TIA4R6IokHLaoJF9dLy2rgeSe9gCWnjpX3qNomn6Vun
01xj2tFMZBRrhn4ujjP0Xsn1uQIVtjeXqPaP/ix/RqM7Fi+3tVopEjC6CRS2QA+gmwY/tgBWmS6h
zYhnYEACa+s8/UEN+ReunA61ptTVNvKW7p1t80YdX9Rbumb4CPKRtmXMvFcNPSaZiFEYkJ1Ig4ve
bht9IspSB7dVFEjh350zIHTMdMaNmiWVaycYUX00SXhbxtpunWnCJ0fKBRNI+QxNjMYwNxT4bSgQ
KkfgqiooK0fZ0/9NHHfG0llvi76AOE37VVi/wLGI4bPJTbLX23K+krV8BHSuF2f0WVvaisReYelP
51lGrtFdDkia4fI8WAEKWsBdubfD9EMglnWaX4lF2IEwCN1RwFW9PGsdXEgXEczSjLhBSwNz749E
fVJmpHFTP6nDYRZ3Nqydb9YgabBMASapOVWdRElozCZrtLpqvGbR9jUhT4Q2JUjP70cUmSVH0DW1
5irBvWBCRdmx0KJ1qSYiYapZbC5UojoBMOaDkRNgt6aVvGvs9g0MCKJa+qpE1tuPUjqI33iiJ5MM
et/muGrqubDQD6CkyzanqfKu5pGUeK3eRsWmxEiKoCqwEhdg/gQTkkD/xbOC7+7FFle5CdAEr0qM
XU2OVtRubtvMyikHcy+ah0FzgDodPzonoeHa1gn6h+U8LwNjkRPf7PoJnYjWn9uSrtYQ6EnooEX+
g0EJ4PflrmFAblaoQypPHwZXBcsp+d3pJyP9ZYrAba+8CpPEGLvx/sX0EL9bJCODpdRj5Y2AUM3k
wdfSrYmMWSS4BK5Mn5PDaZT1DkFGFBppFshaSf7LxmQtgNDCvHB+GJF+1+SihkGRSLadZ3GcVVFk
rBaIxCMDgGh+kjz2MxiIa2Am/ErAaXt7z9ZXEn2CAAJSr8E8ZkxuFqpFKxSlUC0Z7xuauWN6MvK/
DrTYUhqwDJbqQcmHS8QsIMNS5RKC+uLVKI9SEXbILVRO0NJUoNPqEp6J4i6Bqpkca9IgapYA1KS6
akmCoriLgTmU5wfjr3vYOM04/6ilWiI7HVtCwNblSbSPKd3e3qXrYISTwRliCW63VCds9eb3ynyc
FYCvTK493w3ZXbeE+f8j7cuWG8eBZb+IEVzA7RUkRUmW5d1t+4XR7W4T3Pf160/Sce5pCWII0XMn
ZubRJYCFQqEqK3MAjRNNyy364ZI+OUb0MtiPRnuPRhXQ88+CX7Ns4NktxP0azkdjtSsKmeDX1D0o
Gm8gXkdRkaQ9cOKlcWMHNVXlDcYiWe4JxXov8QaLcdQkMfuIKXc0U88PiGRUSWg1Uw70lvqeII0A
/eBRAhGEpST+ZEP0OQcqqP7I7RS5aJCJPsXy9y8WD0JH1HdVqBzx1yFeC9MQSQs5pWJg7AzQZNAt
5t2LbKBDkWlbCTivPgt+EqN+I7LgYrxsomH1UJVH5QVXlYpR1/PVF1rXG6mF1ffDjyE33EAFRaaV
OXpYvQa2ujML0ytHiApPoxfqydsw5F5gtIc6g87ddTdYCx2nP4U7Znqga1APx0aAr7YMmSfbfzR2
K1fhf9nxU0PcAYMiqIwnOQxVZumkyatm+apcQj3r2UBtU8JTt29oXN5rTKhLfZFvfW/3cnWCr1tG
SeF8u21Q1faVje1eaiJa6enGb01+AFd8POpeEt+x6Zip3n/Z1782l/B2cgPMBCerq2ATVBVz5akg
PUldI84Gv06j8b23y+HxusW1ixsL/d9VXlDe9XPdpQRJJOjOoYkeVLi5zds8esrs3EFJ171u7ZL8
/HtTMYAIAQpkPbyGVArClaKTZfxtZlE2O7L8oJOUluazZfyKFzk2qLeTtyK46/6Z6OjcND/124yS
nlgTTLfVuAHdSNZ1bqahBp6IYuSq5yzycgb07pEkcJ5j1qM01yosZcUrCzb15KjhLSrN4CLeA9dm
zs4sIthbDY1oQP2fTc5zzHlOc6WATQNKu4m5SWXiSMHBijeSfmNU/hx4huRGyk/BB10OIB8ST+1y
HdOot6QuVWAXIyJObe/q9qgbCIROOxyyDsjx1g3SDZ4nGOYIDNEMwGocwlsMPSoQt4IA5fy8KE08
JXZG8kXG76UbYpBYQ/iGvaaSSCh++UsX6zyxtPySk5PZjn0qjwMsFWA5KxlztT7alNI/01jDSZeU
HYTBiyjIBQBN6UfwuChYkIQSuxnHIbVCxJyckI9E6QQjDWvbhxqHBmVo/Ed4R7WqOlMkWcodSc0d
cAFRu2Vg368eAiKS7lvbv1NTnH9q6MKEGtozKGtktZtooFqFxKXhloaIxPPyfb7s4cmqOJc0QSzQ
9xlMFflNo36o9r0BusTqwMpP9LU0iHorr0qwVfsfRfKojADq+9cPxVpMPfkBfHElHwFHwvQX0oTi
d5btZeugkNix1PssEnXzl23j3fLUFJcT9FVAGjsMC6eZza+EvSY5hvuN3i3RhLFKtulJKljcmkVs
8P9di9zusjkqs365MHTyO5ZukpJKQUHZ6GjybZyKDvia2/y1hnh6fuwCpZpitcT9b+bFPiqabdkE
SDj/XP9ga1aga4sTh2FUHbiTcytSbEhJ0wdwzlzf2U330pXMrfrAu25m9bidmOGyJs1iaaQQmEEW
edMWZDPDRDTq2zpTBVC1la+E8XtMVQK8aBgYS+FWFKX/64KmPTReGhDbHeSsxkiCeR+3kuzq9cgo
gKK1IJ9YXiOcQ+oQUQLHtQr7Bk8qk5edwbKMFejCRNKj1mUmiFGtXuCEi5PxVqDijPckwr6FccHz
5c2VFhSZhodxVr1CM0mODtNMm+DDsieKyWWqiIDBly1IsKyjzg2IP3hzF5Ktc4tV0YPkr5ILJ7JK
qmGILu162s2mM3UoxQ361lZnL1IJTXRpp3UKNc3Q09vIb2eQm4fDMcqBwzYGbzbMZ7lQqGWlfmon
m9hO3DK3nQRE2tfdbcUHDHwDDV6NJAS5wflPnhPUE1JJgS6PiTQ5pZXlGYFXde+hVkFPQGDtchxk
gaUA2opeAArX4PE7N1dbKCioizkzw1zNrwHz3GhHGfqDOW+VwRs6X9Kd6ytcCbSIQyZIQNHcw5wj
9zrQC8si6UwKB4wMbhSiyWd6RXisrUNFIsH6Vg4vHMDGNQk2owV9c768aRzSaiyxPHTl3TJAvhrT
NP6dtQ/X17Ty1XQMw6PrgLFtzDwvaz5JNMw+l6Kkx5rG1tdV1OrYLhye1QQvzHZrItL//5lbfs6J
uUKpZ9lctnAMXwqbUcU+xv0dC17yoafZf3lUYXUYSl9aG1BL5HYxK6tobGSjcEA6k1oQ0W5pnChu
o75GFm303VzcFgG9vsS1L2fis+EM4CiAtvZ8iaHa6SNLh8Lpa7cF2WGe/smn50GuBVu54o0gM/hr
hwvvYWZDgURBUNKtbQ+mVoPqEkHvxklLIQpo8Ww+AOKeAq+WChAQOm/na5rCsa5JBFumcj+Se2l0
VJQjoO3XtT3V7Y2puEW5qQHcijXf6v9c39G1sw7nhGmwAeNfXjAvM8zYyKbx20lb+TOpPkx9o/bb
0nZkHUCWzk9HwblYotXFik9Mco7K2mDMGwNf0YCgxDzbT5kmGqBZ/YAnJrgIxgxtGvQeJqSKHSq9
3khhtenr6FZP0h89mwTo7rU32+ku8thr1Uib0mqxi2Y1/K7ZnZnK0GkL71BR3EPo+kkKrY2Nsm9L
3hpLlFmtPcXPrHPHwi7sdiptrJY1u6TyqhiMT+Wj1P0OwleLHYryCbqAtfZcEsGr4xKpgbv0xHts
7qBEkqrmkwXLdRW7Uo3+WcsOuhHf1Ubx0pTpZhoeJ435UtiDCf9p0gAETgXhXLj53N2RaMZUDCU2
P6l+p8FDVw1uaztZfNdXTtrv8hmv9R+NCPi4GouWrjJCEUBUfOIyTaE85gRWmeLm7ZPZ3AfDJs4F
SdjaHQIGpv9nhXBZcxIHXSHpsKITZEgdcpXNrGxV/UNd0G/P14PBSi6GshGUUxYSF4xfcKcmMqec
KGD8cmzrRcoT3yhfJ1t6qmXwcBbGIdaBntZFAiQCo3wxBww2ijS0MNoXoMR5gVhdjJIDg36HfDDD
iBoi/bEloHLhByOuaISCLQ88ZPwTAUNWdqjWyP8w4122KlXr3QTs3fWtXPGOMyPcwdAzIwta8Lo7
83jfoo4DpktIn2D7BDeVaDGc70eSpRRmudixfgGzis4COqwi3s6VaIr0E5MrqGJgQJl39bzCJGKC
Vp2DzipJX+3Cs2YPwqYo14o+zuq+nWS63HpsFQMQhQxTZXA393+q4ckMn/RW8KZa8zkQ6eDjA2Kz
INjP71yrYYUaWEiViozRItnZygsr3qxxpHr7OQN9iZjx7/6A1B2AHlzxgBxyR2uqjBTKLbAIxC2V
2gBaAuFBAduUmv4ztAbZ+4kpvmaBnkOiV8liCoT2YADaSuoPcCTSubDury/qUhz22xSeUIvgHHqC
XIbbgAqsHEO9cKa2Tn/nQVj8skpFehvUpnxqTDXQvalIQ9BOsvSQzrN5MCZQcvuKYrNd0plFQa0x
Iu090NVK50Uzq3pX1rJekHGsRFE0slWI1QPfjXYTt/ulPo5NN5kFciqIaqkbo7nXQUaUYiZUKxgd
6vfrG7N2YIB6ABRARZaKhv25f4VGV/ZlA3usrWhSABn8PiKBNOR7K2KC6291bWj7ommPSvxFc0Mi
ddFpy9rmqlZAMMsmTzXL2zosMWc5l8ckLaItFi+APKw9o6FJiRbeIvV5+WJjqVZFKGqWGDk3glcL
shGPZkiUpzkaVcXR+rR9Hwwt2aok078qvbN/2iPrvaYHsSAd0fPZAUStv+HBEk4U/CHWoxUneuJL
BRkG16h6xry6N5IfOoPcWmZojRtLtfIVzhrqHYoSKsJUfKXaD4ZnzLRBbwvqUTwgOijBozIkAD+X
xbtKblUbKhjGQ6k+qOrosnHfEA8tyeuusvL5zmwuAfHk1UbMue6J1ZSOlKLpmc5uNv1c6qp6mtIW
8N0W7fzrFte6j2cmuVM7TkM4mmQxWXsyWLmIDx7vpQermNtSAUlcubPDW9SZ2mqTlw+l/Xr9B6wv
GWRmUElCzODTDFy24GxKO7Asyrdl4Tbto9WiLweOZPQe4AzXra3lqFju/5njE4wEI0NloOCrxjIw
jeq2sI9Tv+sqR8J02iIAEBivJZj/0OQxfo+1SMNt7YV1Zp+7bKCpCnaGEMsN510M+ejoBzipQ9mZ
ohembUf9rQxjwZpXsoIzk1z8gWY3mhLLDqvqA+v/yNAt7L6ub+vKFXpmgruoy75P51HGrjKIDBfA
Z8jKRkd71c622ezWy5f1rltcCapgvwJViAaGNNDhcfsoDYo9zNoMMmN7P1mQBLWoXf+KAt8UfrM1
U3j/Q+CEgGoVPYjzQ2nXGUZxQiBhR+mjyF0dYjxWAia7jI6zCFKzkvFg8gezTcirFPuipkFasOmA
qAc6uBm6mPkBuakXx599tb2+fWt+iKkSvCUQ2xZkMXfslV42gj5VSod0OvDLuUm6lJKUMHdo2mKm
UyOrjEJmPT8YktUObhZjXMitwjETYM/X3FMBeS0ECiB1eTGC2ocssPIphu9UGPIJwe+KAfrAMgW5
8cpXhCaGAt0GjLsqcPnzrygT2WqVOSnRSKUpGJVl9QmNUzv5pYkYRNcOAwgyNBmTYyjR8/w5fY4p
IwLqQ8cC82X+Wk4xlZs9iPUyafSzgu1w8Qm+5uLt3CtmobwDq6cN4UaUbs4XZ0l1XVZKgetX/pIT
HyktVbqIYka/H5NNYr8XxWuovca5iJZ1dVf/Gja5F+lYdoncajBMpN6pOpAdSG5s3+vBTzXtaTVs
omBvV74+byPbach9bb5F4ftcHBshk89KIel0D/iIMLZT1ncGfook1Y4O5x0UAImgQiv/jM3G0eqt
mh3C2c0nGkrALjtBPv6HSIuXMsG4Ci6zi8kDUwu0kGgV/rRle7F+xxj4Uop3wcdeS0yA61toXE3k
IDx7gGq2ahYYsNKjGzFsUvVnkPnW4sj1Jp72ddw7htkJlnZZV1kEL5S/cg3LMT5JTQpIJ0tpBpaW
UMo2JPfN+T0MjmTy2yb0uvpBlZ8t7Qsa4ddXe/FVObNLwDwx29StZmUawLR6XGwk1DyN8V9T5sUC
cFeQSgCrKsDQ5xbqUAm1psF80QIv1BRP6V9iySfStktiJ41E02YXER7m0GrA9C4OK/BH3MWlz6Cd
txjg3opywB3mxC1xmvijkCJBUFjbuVND3LXflHoeNiZmcUmZP3Vz/qwJ37EXoXtZC0jtTfQiweT2
PdJ68nEiEqSa1QPTzdo3CwKrFagyBGH7Ij3kTCyrPDGhy21aZd9yQsMLVDPMCJSMRHe6EHCf+0oE
e1n9OCcL4pzcTmy5igJ8nCnZK0BCSmZJBwsvFBGUQGSIc+tRAuCyT7BzcbBXrJc+va2bR5Ptrh+e
te8D3VTMzi2RgvCY+zGerdlYZobC1AIjqvRelhXGlPKH62bWPG2BmoBDVsV/fA0tYLI+ExOhwUpi
ciMHSkfDVolfrlu5fKnAFQBEt9H6JiC850FBchubOfCymM/opI+u0nxV0qgE8t1JT+gwssPQIAZa
bjXVG7sLvRBHyipDJ+2s/xIMMSCuoUWCpOWCIk8rjQFTRngx1HNLaB71I00wNVqTAhIMhTNINkig
QF5XRrSJZ6eYDcEvWILS2YX/vRd/fwB3LAy7SjNzGYUxIB+Sd5vEvMnBUwL59TCTPWB5IUYlOIlr
Lnu6Zu5s6MGA930I9JJdj5uo/dVEfjFo7tz+EnznJTBdWxt3NvTcniJTwdomHZIWOXhKywFEFma9
D8EBT/GEdM32lzYn/oKEjVXkOZoICLt63Z2ulsuPSdKr1rBscIORtFT1yZBRYv2Z9c/K+DWx2xaw
yoT4TSdoHq3FO9SIUJgCyy9QENwuW9rEEiihI6Qq8TY0bWoXYO6Pn1rLjYGk7N3rm32Rv3370V9z
3F5XBdRZJKgfOyGbf+RT5fXE2Jcd2gmLyKFif103t+pDOvKWhW4a87xcEo5R3NhGeQNikZ3lThV6
mcdZ9uNJlAyuLgvjkiAkWVDdfLLPornoSAQ7Vfa0HIq+8kcldK3q1hJptK2askHlBFSODPgAd5+X
dcaMOq4QCmTFkcOtJrlZsZmCn5EmKLCuucYynq7rKjrtyFnOr8Jossa2gyS3o7Req7uG8tAnd7Ix
oFd8aFrBaV+7Ok6NLT/m5N5VogT4bxPG8r7J/T5WZIqZo3andlor8EGRKS4BS5K5IpkCU9pwNKfP
VLqH7JjAxprjgcAFGR7wMpgM5r6S0gBwXsRwiLJDDbZDtxksHqUqARkpsLS6mhNLS3Q72bgY2kOz
XcBSiIkpSQNmKTj2/fv1c7QW/k+Xw52juOqJjMk9ZMUkohVo2KqIKjoq6c/ZVNFmvKsq77rF1Q20
CQCCoKDBY51zPlw2YZdPmPMf2ZEUm1LeRSDdiQVeJ7LCeR1ecHY3VrACShCbgvbjA0XQfaSodykT
wUcuG+VQAsWJxWMN60FAWr7kyZdiwA0qsYX5/QzJQp2DkskuqVGltCNfZirtQLau4vrR92HXQwRE
Af6jFlzjK0d6GTuRF3gJmq38kR5LtAHL5SeY5Es1PQBZSn3XFzWVzU8Q2QtccyVULeNgANdBtRAt
Gu6goa5UAE4qY8F6j4KjtEEB6pkY49aWipssxLTddZ8h2EDuIl82luA+g5z1xZjirNRjp2n4mrNs
eINheZDlvG5h5bBZqkqgabLUAUEeev4JAdlKpxrdBaCPP8rwCOgKjVMB577IBueTJI1kMwPODkqx
NdgUPxJTOijWuLm+khXPP1sJ922GKNG1sIQn1DGq342TghJEe1JaU7Bj1+1gXON8x0Asg/oYKOAd
mfS0kO9YBOlkVKNFlG/f3C38x0dNALBB/M82eVJFFRLOlVbjWT3XoH2lXT2VCWVEsd1AGdH3sq2C
FV7WVbYXgOppx4Zx2I0NOCHCSMu3JOqAnZwM1CbTgSXubFWDPzMWb2Ct+5PLiRzRGiXDe6u1g8xL
6hhChNE4hybNpiQYvBanztx2kMGVobvWaF6SliqgW/P4Ixhm+T0Om/BgR+X0MYapGTwknaq9E/TG
3IJJENscZDP0rVQxfgdRMt+bqZqprmT1uV+WZT5QYwyHGB39ugv8OmjN/mDXiQTK7CZRmK+EIftR
A3X0Q6orTXPyomDv5WQpEZXCIMsdqwWuCqrL+WaI69gWHPW1wAIU7ULhAAgDRg+4z1ziGswUDHgH
OegodL9G+lqS7VgdSuKhu3bdedeOyKk19dxaGHcR4NywBsATBcYaPW3M7qG4cd3Mmu+emuFuvSYB
y5Q9wYyi/VayhyR47LvPSqievOwN77noRIHxDTmqjXzrfDV1oDNbYwZS/+qz1Fw18zVyl7AYxFw3
UuybxZ1d3RvGw/XFrb04QCH71+yy+pPraGhZmOI9AB4A7Xff67TIHtMmoUbv6RjGlMldI3lt5Ejd
TmB45evZS10c4RPUwgBCnxu2qrmVbNKC792MPknxMfcg59Ifwv6lg2CQEU6ehQdBmOi7sT3OCYC/
BgCdrNhPmulf/y0rN9TZT+H2oK2tFKK3+ClkUAx043VX0kFgrrXgwgcyA2RagnOykkhh4bihFCDA
ZYwana89MII8ItmQYdDIeCpSYFmsMnH0LDh2UvEFndFtMzVPJRFR8X0zo3JOdmqY1x/UMyUZQBqE
An0x7wI5RbJjAVPfSqS9xdjpOCAFSuKbeAZwYJ8wKbiRwXsXOUASsK9g0mTJaRNDgchm1t/L6hRv
Y9BXFJRISarSqQvad5bo42sfQoybxoRVezb0+n6S5fRejnEh56FIzHHNhZGVossCSlGwGPLo1Tic
m5b1I3TNpL5HEby7la1GR1Qg78D6J15dJ8+oyNzrqQ8KEY1CsfPrugNdTlVjwgrPZrDWyPicoGE4
/6BmqJvNaHeZY0wveilvmJK92kNO+zh9stEWCS0ZM1i9ozQ1Vdh4HwHy3+rRU6s+kS6+DZTnEROp
kibic13ZG+h1gXXRxDkDayG/N1BW1kgtVxD5yEE6V2mt6kTmfIfaEg0K5pWzTOPp1wi1hbT5DCr9
6frGrB1yMN9AaRP0oDIe/Of7QpgJzsxIhsiNlP3QAMK0G/PVUNJ/Ty9A8rFUxVCGwVuBv3eGeDT0
Cm49DTM1IPq6aH4wP8Ms9/X1rHzopeIIokmwUmBIgG/3NAo6wIo1gcBHfR/x8iZvgAzWipvN+15+
Id0m6ChImLRqpCnUQMAEmEY7Fm5lzQGnluDXXO7uUslHWQPirrh0DS5HlFMwkuJgoRyng/6dAWGD
ST+RktZKzMCXQ3BFm8tCSddY8u2TG0JKbSS4DPq27ub27nn559Gn1Nk7TxPdMrrdCjLfy/sWWmo6
ZjDACohzzbM7d6w3tbHCjRRCIBci4COApurr2ApAL5fPhHMzXNBH+qhVzaLXBy4WOpDjZIu4ly6v
lcUC3j0LlZWMbvf5xunpFCmZDguYtfcm+SWf3STHmM7sBf/Mh/cdf/CsRAcQCCy+m2QYcwBXQPxJ
7Li9b/MI8ttt9u/gJJg5jSbcnoHZQ++Ntobwa2Vv+gqt1kmaQHHDjnPwVTfRZgKkkM54T4yiGt7a
ZqJ/hesSlyaCPHdlFkWgaKDbRITFkznqb9FiXZKjYLyZk38GSi7L/GuLRy9GA9BmDPrDjja3IGew
QH52o0U3lui1sromXUNlDZg5ovJ1yYQZqG0DdgaGlpYqckHBDdNNx7T9yCVfELgu00us6cQWd4rH
njSgToUtPF6Rk/+RFeTkWyMoHGL+mlHgjsim0Db9+Hzd8Moa8RSzwbEB/QgskUvzVNuKGpMUuTNk
XyFYY9UcNzOhcrw37dj7D7ZQZlgIpgCf+74MTyPVUGc5OARzxwYyXSG+qvpyqWMioaPtvzdUFcx2
oDeNnAPQeD59LdupUsOpgq3GN0BDltgogCmYVRHs30r/6dwQd+ZKbaqNdIShLrtJ2O1c+qP2W7U8
EDTm6Lf3+Q16LrL6WhQ7q/G6RPBAuExVYZ6gl4dbD4NqfK0o1+00RDIKkhR9cKWscdrIcIalH2o+
5cDvqdrvRDRzvXIDnNnk7jUN0UzNCGzOJN3Y8UbJgq2p7fVW1FETLY4LKmXV6nE51mjAAw8KZnws
aqIgZ1J0kB2S3onkTWS9X3fSyzfy2Yby0xS4yyEurmJxuYma275t3Jl8zA3BI98Z43r379aQlsog
BMMTCwxX53fQNMp9jTI6Hv5F5GlT5ST1QUKlLwFrRdUNFFAaQVKyduBPLXIfT9c7zKaaoHCQlNJv
RgBJE2ewjE3EMnDBirKTVWsqXrBotyggVuEyPwBVYpbUWB8Gn9wpN6kOrY5oKlw1fM0l0SP94tsB
Hgf9SwyqLUkmkq7z3QwGdei7TpHQbnXAeq2A7ZAZKkCdt1b8gBfb9W93kaEs1iDvAkkIpHcX1wOL
9LxJA1iT7J9NFjoDEaRA3xfZ2XOQs8BdCgEjbVXE6EcY/vwZbdPdZt7+0XxpX75Gzq+eJg6QRC42
d/PP4iewbJgIKcAcIjn6lsI4CdV90ZhRlZoSzWW8hFB9aI9N8RoDtJZgAiLDZP7wz7o1nEnu46UZ
qMt7Fe4RTh8pupyYKCpimqebUvnZWxi7DgRn7yI95wxyu6t2c9vnqNvScTxa6kaDEroS+dd95CJU
cja46zWYwzkzGWwwhOQAupRDRwFVr4hgLWu+iMcVKjUodMIbuTgC2H/D1Ah26vI51UAiLRI1Wt+s
vwa4sGEk7TRnxWJgfEJFQlEe2ChID0RrsM9Pb6tPWpy0MGEx8OWCBnImIh8TmOBnMAsF5ErZsk0N
MHgkfJVtwXdY3yYwBoAPAcJvhMsGglE1egzRYg1xs8Dw6vpRNR6v+9R3GOPDgoHhZlRHLJBY8rnN
YDBDMnqswnhR/TdMTb6moPX3FT/Z5X6zFaKCV534xB63qCrXO1ktYa/fKE/KW/+mOo+JE0DL4f4w
HNSD6cq+6QoWqeJrX1sk59GknRMGgBl2MkzcsNKdunZn+6bvoKptUsO8Y4uqAOCsSePKIirNVT8B
zhpgPB11QJ4SWAkTIzFrrNgMbqvszmr+9Q29hIWTv8+dprDv+xhkGbg6JsMhWu9NFpXn21QkiiFa
B3ekKkML9WkJcUWd0kzZBrIIEXA533W+FB7rW5NOiocQJlDnMEP3I3qYD/32EwS57Cu/SamxyTbl
i0j0TmiWSyyiwI7mcYBZW3Wmx4fsS3YimiEjvBnef0xutnux3UwX5E7fr9gLp8SnU6AqiTSDf8F0
cifJ6CVJdLZptdc/VX/yrdvqq3Wf7+OUTncMZyF0axq/yDci1dxLdP6y1SfWlyNzcimD5x2YiABH
YtLpzLziFerGNR0DT/LVH0xwc33TQV2uFfQuKPUAwcJjjoosUop5SQHiQ/VVvaoOyuE3xk7xx0eo
Pu5rChzNTSJTkc+uLnNBFENLHf9AAvl8mVY8j/MwYpljUlBDd0u0GeJjrTnatCt1Nw6Olaj/ubpY
8MwiyIFiBPVYzmaTBH1XSlhsloEEXPbyjlZ+fqM/YhbwMG0wmf8wbEc/9v4Z24BvemqYi61GU7VV
L8NwYh9bmU7KMwFusdK318PpWiA4NcNFU3xL9AlUmJHVd8yvoX/057qB1Vz11AIX0iQzCNQAeE8M
qDkVVfflhty3lIaHJnQNatGXZpv7D9pOvxedi5XrSUM7UybghkEhgx9aUceS6XM9SbRqXhT0aiqQ
4O9G0UTays0OK7gMFqgEZtK4gKPFma2n9Yw4R7wczRNWJ2hfi0S/V74TihYYC5dRlQQKhQvYclCb
WpdD0ji2X2zzQWaCwb7vseWzU40KJDiAMbsPraRFWej8cPVKpWOyOWPOzehaTri17zRq+bEbbCra
bqKbxGtvsgfihN7otM78ej/4+tHASyOn2X1zh1hzE3jkeJx9MK7tVBq6L6lz3ZUudpr7icsenYQ5
ZkWtBEAvw/TIMRluEsPTgn89DjCBb4gHN6iEMLTObXMfYroYRL7MKeODnD4STfD3l+PE77KBno4B
YJ5hAoZyvgSpl8MoGwrmtNqXUj8N7X5gG1BCsUhg6ML3l4WcGOL2KrQDnIsQQgwqprOGYB+ZHyT1
hGQ36nJ6+QV950Kahqz24oylM8qSWtFhQa7xOlJQzx4w7Hb8KF0AK5zQbw/RvneyHaPxUX9IH+1d
5iID8KXnwhM1zS7OCCDrMjpgqNpjOh9diPPN1bIc3Gb5wBxF/Wojt8PAy3UHXNnUMwPLZpw4YNbG
ijFFMKCbd3OwYdmuBCJVhFtY8RF03eB7OtoCkHTnfDAJMiXQ28VKdZsGDc3V7UJxYaXoqLjXF7Ry
ok5N8dLfymgXmjLC1Djfk8Lvmn1vCTLatdWgGvKtGIlRb/7STgtGhq7V8FHIJymhY3ETNFAfQ0s1
Ebj82uc/tcTdmLlqzMAXwVIBTbw4RxdbOI578faAh52a4DzMzi1ZLkqC/dqYKo0aqnqBW3pN6E9g
ZkDcnH9f/0CXTzrOIudyoQ2MUzrCYi1tFpkFSpzKyW/CQ4VUi3zqliMCQ18WrjmTnP+10owrgsBk
t8+l2xItU+eP7YyO/AYJAX2iSuZK7uRfX+iKJ6JSDX8HqhHgEr552A5Dn5BGB+8oKnTJCzG8uBYA
or+baVysgg1MHoF3gOiIWufHV5OMuc9Hgzm9Wx1DalJrb95lj9C7c8C+82W4UHdzWpoc8uOX5g30
CNgbRDwy+nOg4a/r6718MWCC9PTHcN5q1VmjQ8aROZMTQ+fUZi7BwL47H4jDfrVesMnpWDmFGzgq
NQoaCO77lVB2Zp7zZMxnBVYbYC9S7Y9FaFjqtIofC/C3X1/nZReaWyfnwPGiSdXMMDR5Gs1oc6w3
qpc+g0Hnsd0q29l/6R2ygaCrR9z2aPv2vtuiOSOYPF1drgZeBrySkMmb3L1rWYMNqhubYdrTjTVI
HbiGdTeLuG5WIhC6xcA7gxgIrGj8KG8XaWpkzF3k6C0wLc9R9nJ9My9fI9jMUwPLDzi5gOoQ9byo
hYH2s0GQs2m6i25Cz9qxX/NRvtP90MmY59k7ZSewvHY+Ty1fnJ2oUqselhuvSGn/Rr46f76DXCdw
zrfSR3VoItzrogxetKHcIenVLmcgd4mcMtk02X1bfl1f1qVbLMPdaE1/F7Mv0r2IQeixqUOgTmO1
3dpBe7TI3OzaAkDaamQi+NjlWwgNgaUngJ4xIhDwRuffL03nMul6FESY5gwe0P6Ygmvd4edMLbfN
vJpOm5i+Js8oGYTObxldHsFxXGL3eQjED8AQD+I3ZlgJ4T4jsUYJOpz4AX2EYLNEO3IX3g9UWCS4
/HLnhriVViROUzWCIf0pPQCVO1Mg5cubaJc5P9RPdWPZVESq9o2JurY4LqYlWT7rjQGbAK8+y3vZ
Ie8d9vOPdRc5AOjS7JdI+GNtO7+lZSHGhKPHk770pgqJ3GX2TK90SmIvZ+5o3wMCKcculBRpIALq
rnoQrkkbBGRArF0Q68pTb8TSzDAJetDceJd5g2d7uDnQHYEgWfwVPpu3veVM1HTHzw6cRQIHWrlE
F7je3x/AfdjINjBfbeIHZFTbSFsooCoH66s9vP22NtN+dMOb8QbTCR4w3AXNb5JnAjyhI++P7exU
AQUuQ/CLVs/wyQ/ivjreQONsxxGKC5NnNGBRrDcRUmUM7V+PFcvf4b0LcDz0Ki1ksSrfSWnSuQu6
DoLZ0XinsAZw381Q3ndqsymHn9dNrbkVOGZBzISnKJibudsqqXQgMAlMWUVnPyS5PD4MaXMzT0m9
LfomctRp+KU103iTROPnddurB1c2bBMM2NA24cdchlAbpdrCduqITYGZe41oanq58fmNBBXg8pjH
KAvgl+dBMIzBZ5YbMeBVOmT1JOQ+ZgsC8ehHa05OD+SOCfby/7Cok7jLhb1Y6yJWtogMUXUfg7m5
/WckMhB2p/woXJbTpC2Re02G/CEbH5r5s4jeWqg7TAn47WdRhn7h8YsxW8MoPcYiZYyonW8g+rJh
HXcgY8HrG5mhKRFM9+VvhW2+SSngqNf3bsXaorYL1pwlfwKe5NyaHJngKSviyhmt7IdVtv1Wjaza
Y7jKHvpgEgEfLhINUCiCj2wpdAEkeXHMWNhHVmUnlSNjHJ12VQL1GkVN6NjiRfLvKwM5+TIbvgCP
eAa6KA17m8l1hQGB0md17uV9vxsjc9t2jSD/vDhVWNUydoSLFx4Pzz/fxG4YQLLewJQVt9vMHH1m
Nu711axtHGaaEC7Qml969P9D2nctt64r234Rq5jDK5hEBcuWs19YnvaczDnz68+g7z17ShCPUGtt
v6rKzQYajUaHMS5F+CHHo6yTV4CIACxgHzTfWsh1ljhrv28Lus7DQxlE0VgzHGJcRIv7OotCK0S/
ZVkPFfhLwPTGdzuQYthG73slr7l8W98lYrUVktIRfFYj/JVnxIQYZixw/chAKMAbjhJtSFMwFwA8
4jvpjkt1WyjejfGkiS/i3GVE6YDpVP3z6W4ojOkfGWEiD3uhr3mAOXcxOqIrU/Qnu/Vnu2hTT8h6
R63qA6qugDxrSMZJVpYpbj6FMWNrr66eRT7KD2gZRsuhRGcl6y5vpUriK7McVPQnj5OG4df+DujP
oS3HXIb5v06wb+/ymjmdyaSRzzqux0lAVhgYXRY48D54ACHlKfi0b4tZ8y4aNFryXGgylCnHmWl9
igqBWJlRZLj8MH5VgrJB1n6DjJJzW9R1Tz2WER1VKIzDaeIlSEUKUW2k8ozuYbMAifAyMSr3shWA
QkuIWisBL73eVVbWvyQAWOv7wP0vxVOq6iNohoIK4ptu1OwsA8K5HA0IImSQkoD33sQNckTcMuEl
HvzSlHjv6/UvxkesoAGhGxxdZTg7KCfQhcoIlQpwQSjIIYXxvaqAtH4APoPhV5/CJG5jX3I7MOR1
IYYO4LMYfUtrmw22RgUdCgJY43nq9OZ6Pem1oVUmMJEOQzOeymA+cQH/Vs3G+21F18z3TNSPDzvz
UcucLEhQdIhqy84qpjw7xj2yEGotsygP1nw76gWY/EIOXMHj6tIniVOrSyBRxI0F3gGpKt8HWfm6
rc1P5uAiZoLpGmgEXGbRUaGhnXuGmRNEf2IJdGWvktHXgGDwu0s2aSqRvHkLW3WnBs9T6fnjYyV8
x0ZpVumBK51s3mi5K09g8bLLwFVKZ5C82x93vauY2kXDHgZ5EBdjnONS/2ZUArnoo9IUKksUZtKh
5W0Sv2Lj9C/k/NRmAEAItAvqghuNXuoBFV6aReoTBVjFMXqmUmkr5yw+61WNoNISBKOFli76hlxZ
+0OUluaESYZ2Pmny2+Qfx4wR5l8bDqhSkUoFyiuQXtFLfrlwxqjIg+4DY64dUtWsuFY1fR9R/z9f
NpwElLAx4QLsaso8m45TmjoE2GJfjukOCH3coahF1RJBkIVpr4YBj3x98BaoXMynL9UtQNhSuySg
k2ScfcCN1ZqPoK1zlU4z1YIVcK+tHRoBEI6i6Hrdxo1oXkrSpY951DaZ/y2mb7dXbXHGlwcOagCo
CrpgBh4h9eXeaEnYT2rWlxh+t6SS+JjJkMOdICooK3hy9/u2tHVt/kpbfj/zVoLgR1KaQFo0KPbM
B3s1ZfVNLafwSqH/RE5XFEpSqlcqqkol0IY2TeeEijvxJjdmbqSCLgLtUmi/v63UiiWIEjKuyxSb
gOwI5Rf0MYyNfpSAiIuCjzE73MxbwMC5LeQ66YODYwBEakGIWeCxKXvzx6GYgDUBtH4ls9RiNDWd
wwRSjDdy/DrF6lNfvOApayX+A6AVvia+3IEcszYkqxJZ42zXGBHUx4iX+9gMAKf0lxjcMB64GR63
tQPQcie4jUirv+ZdsetBsmDMnJ0Oh3GcGB5lZcnxIERzGu4hMCPT5WVxRN4gLlA3yAL9Ce+2wARu
WGMmTcoKphavQZmTDHYfUAotrRUIKS41LUohijAzVIMtW8aYKdfCgGb+vtKCL0XtjkkFiKnbO/3T
WkyLRAyuANULw4LI2F6KRGE+1wetrc18L34sGdPI/nqPLWAO24kZOrUN+A272zwPRCEP/3yAUMck
poCJEbSrI3yhg0dZ50JFHLrabCbS1CS4y+9niLUUOzj0pvQipQSvurvsaZMQjhW5LnZDqQ60IAzz
LRV25IOo1Q4Q9nNSAcYT8VDu0Zex1b3EfC3eCi9xWPRka0YMeCKAMeA84IlHVzFGyQcYUot15h4b
c96ADcMFGKk322js2MSM64IpjXJ9YaoFs2pAtcpWt8EWDdHH1IpA3XB8l3c56yW18nbFwThTjjIi
zUgrQeih3PQA9BQMwhE0LaSW5sbsfPRyR1zt2pmsJcw48+qqEOOodpA1bDv7F5J1bvcG6noCbCRn
PLLCsDVPeKEaddELcodZ0EW19g1ji5/arif9FgNcMilJ8Ni69fNDxjqT18+Jy+Wk3jQ5aMcGoYBM
/SHbhBaAwKzJDPcGcVDcqKzWlp3RfQczsJO7L7f9wXVpHKMVSEAsCTC8ZdD0fLm8Q2pwzVRDtvBl
fCefjn8QUc/oHGQH5m3hMcsLKy7vQh5lqUrU8Um5bKd8wJP7CJZaVG7btwpdLnNAxCOYY8z0oJs5
44pbubkv5FIm2w6TATJOyO3M0gG65K+T4vI821zX9QPFAdqblxZWyn5SQSxDwejh4bai2/3ODpIV
Wmh8NA2ztvvPyPsMt91uYg6nrgQ/0O+vXMqGjBxDXHI8gJXwLflEliEg/r7+VduCOdp5Sp4fWCSk
qwKRVwdRnYEy2I9hnZ1LpZWUXFwMZ+DmPcbFd23Owr+SVj32mQzKWPoZA9l5hOtiMmVUsxv7KHiT
eTy9+eioQ5WEaHeid4ief6tkekf/FwkcN9xFlnxnPD3r/zwSUzDKKesABEHSjE7YDZES6bEo4qQU
T+V0SnN3Yp2OlScT0n6I9gz05y4sJZeHcVb0pPITpTZTebSAwSiIQOXwD0HPugpXBf0MpOIVjGcG
dRq4IhaKJJdrFLrNaRttZiK+y0R5UEHGMpDGqvY8al/zfcczFnH16kCIiZeupKN3gq6dhnLVVc2E
FrrR6fVNeR8g7LDVI+di2vC2a1vV8UzS8vuZgQJ3AQPoIyQtAIsmWr8ImCH/hQgQ8yCnqKNrlT4D
UZf2wZBiv6r+OQSeiC9tqsjTWZHLqiYLrgbKowgm6FiizpGw7idYXsDt1fwkVigYmhOL0/u6Koqr
ABklnGYBUK84WpcLluiYOvU1FVff12gB4ZAkrmYHRPX0fZiS2W63IbkbSLHxD5rHIlldLI6+5vHu
EFHNQnYGeBaXwo0pLMdKg0Vqenc/qfqmaw0nGmTGjq0r+VeORGFxZbMAEq8RcqYthuh7yQQ+FWcK
LnzkaXANe1ZIyKFtqbDDpeRqgMvF6lnsED/FpWttAUiNXIKImFS61LbLo1BIChiOemg+9VOAR9ce
wLnW9KU59Sb8lGYifdR28MRvgMv3FYG6jrEQqzaFF8fCOoiOZbqXJwnkDEQ1+IJs9obxQfMrDAPY
OggW/sUROZNDufApq/SpCCHHzyQnBKYRLOy5izOMH06M8tDaFb+gdPyvSpRTW9DcYr2DqImrD6rg
O4NiWEVVmKLQv9TqV1qXmHZkBG+rAdS5VOrUcG0uzX0NqfOChZJgYub3JJAKs8YoK2qyB5wZlBVa
QM/ooic29u3lXbmFMQZnAGljaUHF2P+lIdWI+fM492FIWmyC8AzEvf98AzVUmNEJjNQASlaUqaKN
FvDvC7x/LoRkAr+g9g5Yn2i2biuyto7IRAF3ZLkYFmDXS01KMUDLRBc1ZgZcJqc8yp7vKAf+u7V7
GzwV4AJiSVwJuy8kUjuniVNnNAALQTdWii4e8X64NxqCZo9mU7MAE9b26Vw7KizsxaQri0VWVKE3
UjMH5PVuL+CKA73QhgoAxb6Z2yyAhNLwFKBccA1IEVlLtpgT5bcuhFBeOitHtasN9G3wrvoQWp0N
zsnUHqzHydW+b+uzFilgFgQAE+C3WuyCMrw5a1K+LmIMmn9hVzD5khFcRCOpXfUwvzOErUSaiOp0
9FFgKluU6eLkGIHbIVDSxhRd48jb8853DLPEpNknOPZcZsf/qjmciaNMr5JKaVCyHJCTvWQ1II8Q
dNZWreReLzSiLC7x5XwGX04DJDBreJDdsCCxU2tEcHWrM0hrSw/Lk6QkxT76ozwx1pOlIGWNgGms
1DmH9M4sltTS3a/e4U3/HqxBj8V3bYa/bwtceXZdaEsZJjd2/FiVWNDBuI9Sm8uJKIEN2Se5xOj5
XZMEJBC0V6D7EAydi+ZnYaU0jvD2fNGYU7arAQrtIwX6XURWy5qiuW5uxrTVuSTKI4qcWM2cCEnq
IebIsFVdxT7eH/mSlJuRBG5KtiB96ohvd6yC8kqV91I2ZaBzXWtia0B28dATgRimf0zc3v7ToaVz
c3vr1gz1XE3KUKskEIE2Wjam/JHvw2O74Q7cQ8MQwto1yh7bLgujuoA+Bm6xQVgGEaUKxGcg6GPh
kq0Fd9i3Zc4MmPJoY6YUasEVEwlJtSg0O4CMCZCrApe9PXr15j10ijfjID6Fp2kXI0mQ/EomRmi3
lsO6+ABKWQC0NrUx4AN0Hz339VtV3C1jrcWXMlk54KuGL1n+mps7FHElpSYgDGeyNVyPNP0Y799F
oA5knc0diKyWRTjE3vSgusJOd0dMuPLfmdcTtD45PRnRoS9g1jVyNAy8he54NMiL5v3jBujLb6EH
dKqs7vhpwrfMoEjv1Qe5YNBp/WR16HtRXcinVKRCAJBCbXlSR9Uc8XVj9khLIIRxM9LdhYhhghBZ
UXmDOarNfM+7rLOzlvgF4v5fwdRW5xxGi5sRgjEXOns83ro8uoRBdbv4+KhktiQv5/6WotS2ckBA
T+oM8lpBJAMqF7VPRAEYzYZ92yss/+iGIHrwXecmIHbp2DN+MjXBbPydHG2XWjXq1IrsSOHXbXnX
AzuLkfxdSbrkilavOAYKeGN+BNumIr9xg+DUziaCXosnHWhSGQEbS8MlJDm7SIoCUKSBCg27eJOX
Vi2j7uNkCmYeSJn90Vji1uLDc/2ocEpXQEqrtIulAA+Mt8b6V9DeM9ZwLaI+l0HdjcpYZZ0iQAbm
Ps3ut/+U7riPmKh30r8oi17sFnU3Nq3UyK2AxWs7E4irmXCX9gwLvAZBoCyCugNTVW6D/7diDvjj
THGbW5mLlp4WFpF4jYNu+I34Kp9uL+JPNufa8gGvhskCQCHQraJKlSatqkE141Hdajvp1UD2uCH3
PXIxgI5zSvMVntNMkdrlN7wlvP+LdBPW9u8HULs4VHES5RF2UQCXW7UHUH8ouSMLrm4tQkS1GS3M
EtotpZ/VPzN/EB5q3IxcIGC/eJDWZ8RgDhouJn21krKGVCrmRQC1QJl8aIwp3+lQRHVRFzPj7xAU
fXfRPWelduoOXmDd3rr1qOlMILVyXazHfmhAoIIAg0wDeX0XSfM4bYrNwPAe62ZyJos+ARVSebUP
WYXN+7YKXIWE8OZIZK9FxZ6oBMTa9/79V3kK7BbFq2QvgSqF8RUrmwjGF6ADoA4A8sWfbNvZJiZJ
7aeVCGA1FcVrgrKr1SsjiwRpucOobcS8lo4uIvSq4KqjtlHWkrmNDRkloqq2ONWtkze05M49BlS6
Y8jiP19TSV9YHSGTXyrFl265SmV1rkM0oqkpPz+qbfU8YUtZBduVhzS6B1FKQPESqBg0EgGAx6sZ
Dxrcn4Hlj1baZFagkoZ/Edu3NrX1cQ/e35kFI7pyB5xLpS/VbAbDUtNJKDQW32WqvIq1aOtN/nb7
GKxIQavU3xWkYpIOuF9FkaJBcYiA9yyL21aV8RZTN7fFrJgFUHKRsV5Qp1HCpEKRKvaFOO9DLCEy
mU7VayDDTMAmkufFsaoN/eTLVfUUpUy0j5WLG41zCPLQtYHWDRqrvu1Dv9PBEA04HC/Q7c64rxHe
xocq+QAlUJI83NZz5elyIY66huQA6msyxNUTTjlvJ1xpx1WN/KIlwExvC1uxfgx3AvRAhWWi44jy
KoFslF22lC/nyuuBXZiCBPu2hJUI8kICpY6WpkoZtiPUKcF3nScgYjzJ2aFoRuu2oLV1O1eFOsjh
gDshiSFI5R+aAWNUQWnP1U4oMkDu/Ys094VWlM2Xaj2NBY/yazdz1TELk9HuuCp4KGfjgc9bkaHb
yhHDAVs6vQHls9ygl05qyjq5nBSI642HPPPq6JtZIFhbPmSW4QJleF103V6K6KtkzCZxRiG7uI8U
MnSbIQE1+mOfMwKetTgLsOV/JVFrN/pg5pxLSJpc383+zE67+zWjKKPZykl+DO5LVw6Q9bttHWve
41wotYJA0wHLZgKherzJ4J74e6235M6awlPYM56Ha4fqrywkGC+XUu8ApBAWkNWOj9Gw1Vl18rUH
P/z6EuKgCZYH2/KlgCDXZl9I4NfnY6GbvJ0dBndcMPbxWsLFP+ABY1h4wLBwwtbM8FyueCl3CsIR
CWHIjYKFPuk19lOL5xgVlnUh/7kq6YfZUKRGmQ24KvHcdJMSQXhabCWdRdS0ZhBAiV3aw9EcfsVM
5RsgXQtk6KLxf4p0M2SnuUhIXwPQG/fyr9vWt2rz59IoLyiClKdNIkjDUIf6ocdj4qkGqFbQKevP
QEaRJHuEdd63QqCYQEIt9hrIlj3MCjU2OIEjc0z7xgvjTLWGutXtNim/b3/iWqUUzfJgKsekByA/
aFqBqJDyKVMnGFUi2n372uHx3YWiFceGM1RfogaQNuAFgk/LFPj+0EqTTIYKGa/ufdbv07D2OEHe
omp0VHjgexgsHq/VNTz/QMr6xroAaL+BD1QPoxMDSinYpHihya3pb+THzMu3IQ62i4mm2yuzdpzP
5VLx6BBqYuXHqAkUyWsrHzJWUmfNEs///yL/LKgu5FhOZBnuQsSpktAz2PaWFm7j+N7viZExqqZr
x+tc2vL7mbS87MGLi1khTP5+TPWSN39RWOhea3f+uQzK2tVOn4eqxIpxqRMnTxLyN4klTqfb+7JW
McKwAZC9MF4GHCX65Qwqr2zMUqgyiy8ATTTryquFlhTIKCqu2mxltBNUrKTHmm7nQqndagyp0n0F
Vjj0z2nypKR4LR9U1qtk1cXDtYOxDhzky9Te5TbJ6GWJJrC7mbWFgzdbx8aNNBu7ZZcH39aR8xuI
fGKVLdeMA9PaGgpiGJu7GpKNtK7PRB0rOpSJHVWowDX9y5yrjJrKmsWfi6FOsp7pPp9UsI+wdefC
wpkm/YxJd+CR83xCZIlxIa9byple1BHmarUZ+B+DnFpzBHq9jEExPCb2mRRbQ8FrQHQJj+AmIkbV
MyIP1ppSBiOGIKyXeKypzz9E3XvSufXIILRdi93O15MyFk7UiplPYCzRmJ56HdxEOqBrtfqpDnsb
nUSM7VvLnRrn8qjzjQaBVvdTyJMeLXmbOtqbBMq5x8aZzclDfdFpJuv2WV8WicoJGJoEdDLMIWKW
lG5gQ2FMiRofEtWU+z3Fw688lRki1vYJbfLLhB+e6VcotVKUyu1goB1Kzu6H5C7Vnnie5bHWNupc
xnIwzpyvhCC76XPI0ERz3GHe98SZka16Q0zmh87rt2Amcsd34ZuFXLSqnI6+ESDuo9mKLlj0ehro
SYb4Q5kbx++TiBRNSTLfZyQ6rpGLkFjGSA7eWgomHDCgeqnhpGjtpI4D8AgeVbewhS/u6ONEm8Fd
GCFDZgkWGtVd3tM7Mk9EfkMb8Fb/4r/CF92JGDu6MvywfAyIONFYACRvOpPURlqggkStRfuC4hR4
bQBIBQycmiPcYaA0JgHgk5q99FvwgpTkbuyqzyxXd73wl5+wGPbZjmOqa6oBbQ8Ej3hriLaI7jrW
0+b6RoIIDBJiFg6onQAduBSRNbJQ8cWiZfnd1X8MuScRMln9n9tH8Np2L8VQtpug3h7yFcSkIP/o
f/GD5xeHQhzJxLPwUlbqa4ssvHCQLENWnh7yS+ZknEMfsoIxdtPue5bVXSt+Ij9vqkNJBBAyo7kd
CPPJ71aNLG3qD4YCbokaXeax7nDp/RgkT7f1X7lELj+K8noyWMr9nq9aE28XUI80Nocu78mbIktS
3+Zqo/N3EosQZTGPS78HmfoC6wD0o+uJPb42pkISkWbKdP4hydTHNNYY4e31ZXwpglJLChNunKq6
NcVcsuvYHASXTyyuDLyJ24aA7r29jKsH4kwjylqbzmi5sIE4MKWRAdN7YdoAm75iiFm11jMxlLUO
agniOx8LpybCJmicIkbpRFqG9zDA4v0LlYCEAS8jYtiJ7lwKhj6Me9CrmAIKiUoFLPzWxrD6bSGr
5meA8ApI2QC45GluGjWv03bMoFEt/AnRRYRMHQLryDdBU0Wy2AxVIoqb20LXzM9AtyMmUpHxB+vI
pWvR5lGtdAWbVWYYuK2lu3SoGcHEmvc6FyFeiuAqAKVUEdTiotjkMMcElgqkxqXy+bYqawZxLocK
AaMqwaqWkJNrCcLaIx7WM1ruwY/bcgx7YImifH4lFkLSyBCViLkV6qSsRbRym3W7T6Ov21qJrB1a
jtvZ/VLniTplfIvl23SAQhSJfmg92TZM8YiZTRO4sUAbFuzZ3erH8PQcm8+BpVi3P2LNg5wvLeVB
0G4xdHy7WGaX21luD3PhDOhHUIQdF1gc931b3JoHORdHeZAKGBtToUMchpyeOHFGSg/TlFWJfMVt
QaumubR3oCsRh4AGrxKQ3ZC4rmtNuXJmCQxiBz34nFnWsrp6Z1IoT2UYUZph4LQ1o8wd9H7DAdwp
8ndjk9mlfh90zm2lVtrMMNZyJo/KhOZVVWrAZ28xhEr0P1pAsjfJ4h+kVyUjQU/KwORe0AKxEe8q
p8V8WPB4+wNWt0+SkHbDIAU6piiL7SWFG8MJ+nIxOHeCyIxkU2VRQqweizMhlEkGkxpyP4vqo1WP
F1+jjnXBrLTiLONBy1zrghkt0I3ScwJUkNHHOubcsSru8+C9Dlxt/Irk77o/qvFWLQ8B5yb8079Y
vzO5i+pnJ94HWkQSLie+mQNLAN2qoiEiyk63pSxWQAce59pRu8TVfdbPPqRU+Z1c/JanvYjEGgp7
QZmDJCS1C/Uf45xcrie1ZWNRVgayU7CLZmvE72A9DJp3hXVXr5zppeMXUBhoz0bETF0DPbIAcytC
SulzZqxJTopSUaIfeyFi3AIrKRyIOBNFbVQAkuBBy/EUAlOe8Sj0ZN5Eh9nlDvJ9XZPMA+DHzngX
GE05K+4EVTAkQpEQQ5GFnlEqG66TQJremm150P2RqCB6ATOsLBRIqNtdwUg9rJzmC3GUkq00pGBA
gLhS3GfcSYg3AscwxWsaWuB9nKtE2eKoloNe8ZBRKyfQ/3E18IYOXWr1OYj6Ilvo/7SyU+s7Xn+o
+52S3zfRETwJHRxbyFjdtSclvkXH0sqYWdDoYrDQ8GC3HxLoawV30rHDzhafsnmK9v2+3YSnzsk4
4m8WOGSVbMPnhkVxsRJcXHwAdUxyn0MlP8EHjL7jj04ZWqHx3ht3ZaiZt10AU1fqoq0rPkojBaKk
wKriDa9gylT+Dp3fyf4rduLXQrAiLwAQar7vSPRUuoB8vv0JLGWpu1HXi1GrQPIKOkhrkC0ZiGF1
ZkfBhxS//HeSqFsx1YqpzcHLZQL1p/d3Vbqd0lMzPfoR6+JYTgTlWc83kO5OlYGIJMc1JNXivpY/
2oQRUK90JWFoUEYzGdAe9AVn4vKCaOQS1CFy2prTeFT8I2ZcxtSpJGfOd9NoQTkpCEE2yaLz+UEd
oxTDUDkOhQTQNTRDU4+FMGiaEqjrrWm0klXDv42AP4/duDWIONipDuyhxAwMdZOVu6A/cOEOHNGT
slOlu0F5U4cHdKERcQL1X+AmvhUXvQ2w6YHfJbMzFJY24+UjEbCRxLq/6/yJRPpo9+A+b3PObEDD
HpaYu/oUOzfNVFPLJlImu6k+ai3vjKFp4MEUAH+e5QFXbFQEo48AtCCEAlfEhUjIoLVzVhAHwAOi
Q7YwDkliGrxdKbV120hXfPuFKMrZFoM8t6m4iIr2kWo1IRDtwGULDH1Ac5cMz74qDNOKqK/g7wr4
PZiHLs0kCEsBmT1ms8NzKmmFN27YF91dXLbObeVWbuZF0H/kUY6tayZAjwmQl3AvPIZYJPEpaFRn
7uzbclh6UV5NANZM2aiLXooP7sXM0cWvQnGlOXRLTff0mdUBsyJQWmCRlt6vhaGCCjk4MdR9UdU7
U6htPii9aP6Y2gOXV8dIsP/5SDmSECIm6pCARa6cvv6zXAMsXGB0pqj45lQ+Tygvh6oz5AzrWLn3
L+RQplgKUig3QFA0c+M4JodUeIp6hktecZQXIqhrX5olI0KxrTNbXwbz7mCqLJ7HVSWAMIoEI9wV
ugAuPaU4S2qQh1gsOexeWzCW92V4ymNGzLCqx5mUxT7OAvZe0Dk14iEF2HpEQudrUWxumzRLD8rj
x1xoiOg86swq+11WYL5Frgtp0v9KCD1JLSuFFOCAoAMAlFqt4g26DM/LqE4z1orG7NEz9PXJBTTh
O+UY9qKF+T3rth5ryWWMGP5n139QKM72o66TqlWAMYOR+vkQqXtw+plDAcy6SbLKKN9nLYoB4YDH
OA8cO82uQLg7hoIV9jlRBt71h8c2YdUJli2iLs+Lj6KcRI6WodbgsLpZ96wXj9V0FwQ7wFf3wUFI
7L5jNBmuONsLccs+nK1B7PN9HouLTUaD20cG4aLXVHT9hFF5Ze0ndYa73tCb0ljOcBLfd3W1y/Kn
29vJkkBdG0UVGPrIQ8Igv/m5K7YCw+7XEq8Xa0V5CTVKZwzBYK1ShX/S4xjk2fMAlGVjuh97zjYS
3RmjgrTNyQiS/1Y45TzCYMbIwODjQPBPmV+TEIe8O2bzfaNux9gAGssu50SG1FVjRNYLVz9qDhhp
u7SOptbVQOZCUFDBY/m5HckxWn1MbQR05Kd64tvft/dwzRp/mOyRZ0b/k0ytsD7KTTkakNcZ/Z+s
Lp5G5MI6Ibd4ibmg4spBO5dFLejQAvOgSiKM4O7RhF0H6JcrP7WD//gsnuqvgtHMttK0hElmMAgr
/181yjXrvpyCkBzi+i/+LnrRHpO76XdlgNUBuO2SbSnei/LAHExYOgxpb3ImlcYhLjURPPYppOJ1
ag9/0DqvHGQPqB4hKVnoYIzNo6n8dKEs+HyELBQ6rRyQ53NuJvFJZ4EWrl1y5zotG3vmskIlxqBM
DDmZZHhqKu/CARREEytBxBJDOeJOCGspaxcxCm/qwzZGdo2VtV8BP7iwCoVyv5M+aVO3COEAfKe7
9Vv8lO8FK98Vb/JjrJKI4YZX77zzxaNONNBs+D5ZNqnJX4JPMP5+tMAd4+zI7U20jXK/y534hOZH
4yF9uX22WetJ+Wf4zbSOakiWpK9BfxGlhlT8820ZTPUoB9JPicDxi22oBwntgB8CaXfRVsmtboBK
xdu8He8TSymJ6Oqs5zbDoSiUQ8GtrYZjBdmoi6NjSjjKKMQTFYP2gf3Oo61AY8RIK+03KlDVRWWB
wP0Bp7o8Cf6URUbZCpi1LSO87Y9Zuk1iO5UsjP9bUfw4VYfc33SdW00WV93FictY7uUlf+lelg9A
Eze6xVGYpl80YJQNjDSXMbI21CTp0YVZKubEE+wtMLJiDACHqj37dlbaDMnaspq3RFMnp9ADPULD
AOA51R1a/to6A4LQJhm8KDlwxjEr9nX1Vkhurb0YIHsSI8IVtsT/FoRPFW8UhfBj8mAsuC0Bb0ut
HQ0HvfI3c5+YWvmELInIvWVFbRllTBpAHbb1xxjyZtseA8Aay+VGEkMUKL1exkAg0hfNvpkTFGo+
dMCTcq1sjpMjiJsYMKaZp1TbgsvtavByzvVjT81n0qLBU3fVya37x2Q8+NJRCXJQ8gZWln8HIKbK
AOOIqCJDX9x8n8bHXLRU0UHDYQkYgPwYZ148OXyLeDV/ydD97W9ibaMbL0X5ILXICIAmenpIwWUj
JJZeb7TqUW+dLJFI2e8VdRsHD2qx5wBgpb0aKPjP+6TeFRKYYBJPK05Z4ubNpz88oW6SG49avylU
ok1uIh1znB++B0BU9NWAb609DrMDMh87AiR79sY374UWmSiJEARFiXoIdVMWnvP4kSs+pamxDAyn
I2Bp1QDLBYC3St42nGVEX2KhmHLwzk93WXzkSgDropAi9ujT1x2YnxkXz34FvGJnbv+0YGow9rx/
RBqrb5715NdQg4ip2vcgMGhBMQzATWM0k94JZLvhG4/rqn0bTK4iHlNpIHyhu3ryhm4hJ4vszGDV
nVaqa8A6Q9cmptd4lIVoYJFMCfxaCbulGccUPM2rnRawKRFJ9w3GcAl/Lx2059qGhT1iOm9iBG5r
4jFDCmIfQ0ALNxq+Ll1DlSpFV4sQH+9TSzQHE1Szxxq4h+T1Ud0HVr79QuHotbFZowEr84lI0Z9J
pg6mWkyqVuNS+2kP8m1xW5H5NahIhtDVPGm2dgDl437ahJ5mlVbsciPhLfDdMhzEin+4+IzlOjqP
EvqmaANwZ5riAkUC0b6lunDGA3AYnnOCG87S9gl5M75vC76Ogi7Vp665vkz0iddQLxsDK8w+StFu
ypJ0Eku/5fsp/3ehH3XT8Uk2VJqC+lVGsjvZlHahk0DPyupd8B/umk1nslJKK4WsS92oGy4LgSzf
6ljT7KUioZc7lQxAB+Qfrc/2cJe6ijkwwmaWllTUnEo1YMoXM9aMraS4/ngncZvbG7Z2i56tJEYL
KUsBvLSa1JARq8EvXtnMfO6VcUOa4RMVJ8tIx892EAlAzRMCTglzEkD7EPUPScJ6Yf4g7f3fm4qi
3eWnGEYqlsZSkkcw+GCE4AjLvdhK7nzrV+KO1nzCrQYqtpw0jk568G625mBtlZg83l6TKyMGPxKI
7oCVvAAZq3TT+cCFU8qLPsKoCYSTGDas4Fwb7cBs3b/aXwj6gd1F4z5cOE0qaqRzWqrg8UDiDXB8
ak5KzpZE57Y21ztMSaHOpNhLczo2kFJHRMdgD+IzUsRuvvEfC08y85EUKF6x4H1ZulEnNMdUghZU
8WByxUMbP5WKMwjmbc2Wf3FhL5Ri1IFExpJr+A6KcTHPe2lSZa8iJ6mxPRZTcdC6OP3DdfHIyGOu
WQfw0QE1A7Jv9G1QVprEaJPp53RAOdDlAXbHY+qi3onS223lrp/MP9r9lUM99GZZBC8GerxNA3Gd
JYyO6gZb8Z0zzGCvP+ancqccEk8xG1Yn5PWzbJEMrCf0WkoLije1dYE2G4MRJQAp9nDqPI0nr5hM
sCW38WIbURoLU5cpkNrILqi6qO4gUD2A8xuZYdcwlQftYwAAdLjV75jpiKvEAKUh5Vg5ZcoHLYTA
SgFyTWH2QHMhNSI1JzeZNLbXhftLaT+ZtbPLuMvTop94SBst4ai7/RdYUBsgbJrL+2x21WODwAgs
6J+wpmnDurdWDyLeAiCiAC09T5fqp/8h7ct6I9eRZn+RAEmkKOlVWy0ul3e77Reh3YtE7fv262/o
4DvTKloo4fR9GGAwjXEWqWQymRkZoeR5pk5pD2AVIK3dvp+rWBrbSrlWjwUB/zMG56AXIjYRWGPo
hYltRbLVQt9Vhp6rdCqPxad/r7sQL5vO6X3gNVuC5+u+A9oOtC7mVE+8NDBj1QbMgF00ln7QBwDr
Pd9JPtVnzBPa5V37uXEs52P3Jegs7AnHUpPUpAnDHESxKpAsTWMBf2rzXe3ITg/CHLz+Nnb2K/5g
dp+FRSGZ1Vs/YamEFRofAfSdUKf2Mk/qwGsH9SkICtyNIFuSDhFoln5DwuKjOEqnLar9OW39smqM
iYIP08ROixjAKilqIydzMEpOVPltbImYrC9yYUAIAUCW9WnQIJY3AwPKO7egAmtHsvGYtYCntoUJ
vAta+VViRSNFCTq0/AFN7j7cB0UEET7NUpkPpZDyri/6Q2wQS+mrJ0PrUOqT+NYD42uaP3+Txc8V
AkgXg7JaVufbjR3YxyzCmzMvfCr2jwV4NI0fqTf1TnQkx8FWmDPYo/P0nxEwlz/BFBI3ItGhSjTs
GKhsS/lDah8MDomnNwitbXjg6sefeQbnKgcec8J9EHVayaMa8WtCryubivMwyLuNY7UaPjB2pBjQ
yJgpQi5zvyHT8TydIzJ4mjQQ1Z3bs6fdENDJvDdW8KwdoUEAjKRXedcNb9kV3muRX8WEN7BrcvVA
i+mELrUd5KMbblFtre/inxXOcXpxC3TRqE1NAEuG+cb5K+Xu9ZXMJ0Q8okC5APIC8ACSViEv0esi
DPqghEsG2q5G0cO/h7phn+2gMXxOt+Aea6tZWhPCYMqKKawTWBvNtzbwZsHi68vZMiA4BNO5Niiz
AWY8UeUnpEOv//215PEf9nK8fgDU0YUTrKgjIayrervTP2sNisu7mnuYZjGDjSx1Nf9eWDKEg5oP
4P7VY1jiRO6gnRei4hxHt2nwM/BjL1AJwKVJ42Sd+dbzDHRFWfMqd5hm0Iz87Cf1hsd/RewicIDB
BYo0s9YnYN2XjjgGtCRdht8T/wYViek0ABXV4EM9A6SEgkgjb7xi144YGCExTwjKbyBohPBBOaFG
WNa9HfggmtBPBUkxXePmtXP9i35JdGa1NWV+SelQdYLOzuW6ujQC/U1ZQHkY8jqTE5cPuI2vm/ha
WJptQIOVaRB+lYF3urShN6VUdHINtfqP4S7CLbXrPK+0uj0wz6aN0SsXtMAjGNRTZwuGv26bGWBH
g3yvCrrvS9sGqwaFG01ix/uotYanDFy9IaTgaxQhbQm1D/PXxOzpNvCGyapvNrP01f39Y1+kUUJj
oSB0gH3UVh4wXF5hntFwJjvf9e5hsvvQUeynjf3+ckrn/V7YFL4pH7qoBcIGovfg8T1wKz5Cpzi3
PmO7/AEwG8QvXLBpvhW3W7fr11Myv34g9GngHaRDzlrw2kLNW9RnA1SV+Jvu2zI/lN1+gAqiEVi5
dN+1sQNO64zJgIHvrq/6y4ERTAu5UNEMSsMJTKv6cBgUt1eYO3SP0yav9XzSL64MwZDgUQ1XFT+b
YAjCUD8rb/qWHumB3GL6TYP4DkfetRF0v7JrXFoUfShqaholMiyC35J+5PvBie7G2+Cx2ydWeotk
CUl79iB7/AWZrX4sNnb2a4dMsC/4UxZBY5Az2A8P0p35FLwmh/IVNaaT8TwGLvQuIVRrl8/qeZI2
QsfX03PhT7pwYSpJ0w+NEsZIohKLxW9hVniNtLG++YNd+aC6ENorn/dR3WN5E3hKsxZVPLV4rE1U
eBr5NQApRDpXsvotQZCvtQphW+fLfJHbDFhXjPl+fNZdd5KjPUpMNv81mhYaj7O40XBUbwzPdMjz
9ZOyuqkzmBB0aKYMAb1Lu0Vfx/JEsal+AhWlaFflr762saerpxF5FS4uTEuYYthVy6CTutlGaTK8
njXzVzwpd400FnvoB2xczqsL+mNMPB+dSWKQ0sBYSH5pIGQH8CTYQhB8RfLMX2thRDgEegjMJMPA
q02lk0+djp0ivXMzKFVU6rHGlFzxA+2/619qYxdF9w+jyRwVHzaRZ2dOlUS3WgfmnNjMJRejvd1/
zgUulyg4Rir72aDnAFrL5CH070tgarYy4K1PJfh8aEbhpAccn8r4NKhF0BfVg414uX6wIJQOrjtF
BWno/CMWB0sDPp32GtahmbeSAnq625xaDW5/sveTg8afdSmwAxQdAq/U7mjiADWhNlu9/dkhvoSV
xa+YP+7iV0Blqxj1Hr9iqA4ysVTIEaiVq8ffw+EO1LdWj+5SCBX3rXRr1WkWdvVLuyEAWEpRw+4Y
PanMVuP9VHCH8Y0osnogYAZkYuos0SiWyOqpjbTMhx2JQsyUYh0Kq/a+nzsQbR+scEztUlYcqSbH
sNooJ89uIu4tmOxANgcNcwI5k8s1liTiSJxzuFEwor1TunGyVQGct+mLiXl+HiLLUJ8S9bVKDqIe
RcXy4tI4Uh08sDI6JwP5gLTuIdi6478OXiC8QGLz/8xBZO9yRQMGmfNRBfg/gWKG/qsYFCdAb7x+
LCBAV2WVE+ZemvUHJIz/PcYsDQtbCXRxPaoBDGcRtLwIOwS88nTVf+yCTUnP+br+sqcYCZjhgWDU
EdPDpK0HyBnBllGngYUWCwTgJyvTEmdkeLkVgzv/71VNzrGS7OF8zmRskIysb/TiNwh5Ytn2TZb0
+A2SHvnPlS71NynLJCeacrwz5UJxeimYdsFgjMeCq9VdOlS7xjD6LSTO+mZo0FRSCANlkhCllDBJ
oWeCHyKzyPYbp2sBxvghNV6sAYCA0hiEtbBJgJsMWxFyLUSghwYKQAOTfmDLvXQ2dTTNtGcl9oB/
GDHwGT9N6ONq9nXPWov1qPeBOMaAfBzqBZdWImkgUl5Uc56hHVuW78MWRfTx87qVr5UCnBwmg8hr
ZjHRZTEW6EnBFSNCGqV2CLGDb7xmOuQitaZAA79N1BefEC9qUt/2jf5zKPJvda0/lNQ3bSUlL35D
yUZ0Wg2NGPLDACVYhwBxEkJwl0i4mCpQosYYxPaJ/8h1VL2n0pb6BrrI/IG2qasNqRtsqWiv5uoz
oRkFGZEC++KnRY+/I1IC08V9xYYdr+hnMsZW2jxOSuMoQfjLiPEsNF86zLx3xXsT4RbqK/VQazES
NdVi5vv1LzSfKPHU47sAcQbJA6SCQoQZ9bosmxHBmg/RMe4eUjLuEo1YPlrzedZ5frzFTLvm30uL
wrOh6MxkHEHJaBfRVFoE6VotJ+9ca2xNyjfi55qXL20JXq5IzTSoPWzFyKbNnlt68Vr0GynN2mW0
NDLfh4tcotJAe6KYMDIiPkZRafFgJ5lHHw/5LSr7tdfQ0pTgQHnStGEeFuDabVQgPl0zsXT+4ceB
o+KdB+VvMGlvxOR1kxS4AbC7g51k/vfF6qK+4HHHsDrZL2EpsqtYPYwmGkPMPPustrT0LpamDVzr
P0MnX/wSYoyQ5Z5zd7EslfgtQ18K8Ynu+Bu1RwvP2FN+S6zEvpHc0fYP5mlwMKjipLeFM1n+M6Rn
6WE48mf/W/mTbnzjtZxGxwSnpjIVwHlNcCSQRGtjqCAoo14EglTjzIPNnG3VWcF7aKogcUD+JASm
PEsnDcpVCMkP9FHx8mPgdiY6Laqn7QIvdoregsju9eO/5rvzRwWBP8hBQQZz+XXzArWDvG6QYDB9
LO7TsetTJ0bU1ByeFL0dBY32WNe5vkX6ubZYaIhrsAq+eXAgXxquihR3PaDLdjrexcRrMqj5bGWJ
a5HGQCnWADU7IK3ivKzcDH3GtT622/a7NJ2D8IWbL8zwrm/h6kogfIBPpqAmLEbQSR/GBNcpDojB
n9q2e42q0DL6yb1uZrV8Z+AenRVrVXA4CpG6MX0/kAeMNCXmrRa6LL7pM6BHd1V7L2turrgEDyV2
Urrn64ZX17ewK8TrcFDasA+nOYaiPhtHB1I+5umWVsXaPbRcneCIUcCnIO2xi6FOC7si+q/Z6N7k
NLPVItM9XrSKU2bZBjnFul0NLyXQD+JOFsKb1mclqRusbuIp8ATGTaczZ5xAbgfpsUyRPMZ+X9/P
tVCCCPKvRSo8Jvwm5R3JZISSPADDzdlst/rrqynO0oTgKnjh0ZIFMGGg9Ve0OFluGNwH/VvBMMy8
VyGvBoXJ68tauycAxlAgQzzzjIsb6WuFVk+RBjfpctfQ3vssByFn75CuOXMQYzY0Pcn9ePj/sipu
JsX9HncdrBrD3VTcRe29Gr5W0n1N90BolHTDW9bOwmKRYkPGJGYbSwTm+ugpT25CQsGkvBFP1jxy
aUM4bznokFmgwgaN0VaDmDMNLVVKoBrgjI07/U19bmlOOHhjasRjKcOcHn5PMnB0DW7Vbnylr5AW
qoK5BPc43H6m1RGMkDhoyhqJhN2OScKBo++Cd8jpsh98ik3PzJXsaciN+Axu7ApUo1Ug3aWZzNAO
iYP+FJZJctNgWm5LYG3lc+I6R/8fzNiajMbI5SVkZCYvGryvZ5EEH2pR0Goyui09z7XTCPYAKuNJ
jfQBk+KXVioQGeekQ6Gw70vtJBmleh+k2k0ygIofDb7d2Km9gxzuFq2h0QqjfLKvH5K1ZYIKEGNC
6I4ywN+EH6Cjk54meMz6xpNB73Njr2yClla8li1tCCGHdMWUmaiZ2w3Y3uJ4cmmTW/0kO7pfuQ2X
TmqjW2GHCSgFirrEtOO0s+RMsaDssB+zxBmIChz9h46a4PXVr2QBF79MOE+GDin2ei6cVoFrkte+
xRk6BlsdrpWoDuc2GMXMOSR0xIIb65IaZQS8KtXqd1w9h9XL9VWs/X0C2syZIhA5gBh5WI43PNPx
96EFCrrVzMaFf93Cqp+CzwATY/j52peULJhKv9ECPC5ydmM2+6F2jdxO9HeKMRnwbg89Si4bjfS1
+gDqTX9szm61eF1UocaUzoR4CHkyFQvTHJZi0XegJc8gkY1e65Pp0I3a79ppAP0AJP5AfoHdnP99
YTJhmAKk+fxck04J20l4tG3q665chmxpY/bJhY1KkX0Qec3LKh1FRo3ImdJbn7/I0GJXrXYrBf2K
x0R8Rf8DaEEFieEXbiiIVelKPeB50tqdI78M3OostEFsAzJj/GTcyejgSzcNOIi3QC2ruzmL7YIY
eH4hCnl8XY/BLByB+oFypOGxGD6MzRnHOQwLb0EA1//YEJwESoW0zQI8jOSdbvF94Krv/qn1zF1o
sUdQpW1UiNaXxBCxUbeaUSWXHy8tKQ/DCUsyFNwKP/r0dmw2TACNs7YmvKehPISXA870pZEGejZj
zKXITiRevsi4nz4h7Ne9UiMt9m3hqx9JnZkHn0fSWc+i5hilSupGUJLZ+7kcHoKoat7p4Mvfyyj3
97ISTF4kaZjLwYOO7PIu8L0hUNujzKYO8od6Nr3HI8bYWDAkcI+ByoUllQYot8aovW14Ah+pWWHz
ulVv61GX7qoSgERLNsZpVypl8F2NlOSWpW3x4Bf1cKIRb+4TqWpRlQoLE0iG1Bw83oKgK5DVT2OK
28jFLKGvWiqu2ee25Ry3QsfPml6B05drPJrsggAFAlYGvTasKR/r14bFdIeN6x9xpQQHRSsVFxNm
4WS1rUH3YQE+ObSmyurECZl/GcbvOsPUHLVsswwsQmGE+ba890qmVZ6c9SYmzgHH3qNV0B+Yn/LA
lqeQvATJZBx7BtFNjA5mhLuY6B4LTLzJ9KQWmL4LenOIrKKWa8hWYxO9PsUoplZN0vugAL+671ro
d7QY2jG9iHV8l04m+5Y2ITAHsiw9R7jiPibf8O/qoqeupISkhdQUJYnFG32kDkkC2rnAUStvZIIs
+hAM7CZJW+U7RmvVXzTn8n2vJxGGyhSON6WvpokjZXnylsYMY/uBmSc/M18bjhGR0tdI6bpDnimg
U+rH9Bb/9xazekZmN4lObn1pVNCAJeHBGNToVuVa6VT5BGnREm2hN7NU2UOfBWZkmW1FIE1MjaT3
/DQIkl1bhOohB1vxA2YFSg9zJiamawgZj1Kf9R96F8quLlVoKhlSHux6hcqA0nAtuQc9eX1O/DLC
1Kw5pznmEDwFcZo95tnEcicqwuLQ5mX5HlAWosmuVP132kVSZSXKOGlHNUyab1GsS16E0ZKj38rk
OWsL4h9oH/N9G6vTg9KTDIOQo2ZLvqQ/aHrpHzBFq6F1T9HDd8u29BWLZWie2DSKx26X1PXwkBTd
CAHGxPRPvSale+ZL7d7nhQQi8aHMPzMAdZ4J9iW0yrCSngJFqzMn07vkOY/o8KQGjfJhFmZkB4kJ
quyoiLLnjHTldy1B5dFSM0DIrTAOy7e8T8wH3wTtkZUVhOxaiaY3Rj8AoNF2g5fkdf+slqNaWYFU
5b+Hrh9cBYiHZ5VxaG8nBprKVqrmQ+FiRDh8IrEfnVKuhZAFxvv1WR1Vycv9loSWnMsJ2G/9oX8l
VQAu7yStTCvrGbvpwR92DkiDA5zL2oBTBM6tMC26m76P5XcQUkMnMi4pfrpm+Kkzdrl+TisUviwF
XnYofS4hdLAqHnccOk9HWknx/RhNLeQVaFgeSgxeeZnWoK6uTRB0qxttOEnIvX4Ch9u/FOBmOaRG
YgLQhmYB5k5DNwvGMnSKKq++B4YfnhENW0eq0vFTT1Wws1Ii4QmZDSHGlQrA06ZxDG54x/G6M0fm
7wCqTp8GhGtPjmp1nnqgwSE3i9IziBHf0iKPHiV/DPcsJBqOQ1zgILGwcQOSDRionTovn1j8jolR
yaJj2LrpGOv7XtY7UCwGWudU1QgJPElR69LTQcHo0VEHrSQte5dHGXXzLtb6XcFYZdpGSjUoeBCl
Nq0+52XjqMCUhqhbVICvaAWUOayOksxtdd4QWw/02GVKnIB9hKCUmtWDNCGEadVoTzWdCrCN1fHv
kGVQKx3ysnktc9N3R1IV7zr1m30XJrE30qR+J4HU7EtQWduV1DZupVcFKHaw6WEmTW9UaeXfPY0N
S9fj/AEwMf0UNBiS1Q1jOihwxJc2lYBIu55Srqbec2FMxv2Nd5aYHGhy7Y81btLUdMsSI9eJNZaO
AVa363bWbmwNSu54ZgFsjSB2eZn2aoS3ZYzMlfhHVfoFpQ8j2SiDb5mY8/NFRidrIya/BphojSez
41ZbOfK40XXcsjH/+8JGHlcdOFuQmRr57zJ24/xuKB6v79T6F/mzU18SU6PFZYRlFAgVpfZm5B8+
sKvVVnl37bmy/CLCl+eKGgZMg52sPWrkJer+eyGGLf++kBJCka83fYqtKlO3DBO71l4V4/X6Xm19
DiEPjGKVdEmBNTT1MWrfKvMp9h+um9jYpn+eZIsvbvqZzpQKJlT6LUxKeNV/ZXPDwwByq5qO+gb+
m9hTGOU2HmXQ4tipcuQDhA24Jftbj7i1/HxpRPgYHUl6XW5ghD2k38tzcJ72ks2c1us7TNYV3+X9
9V1bfTUuDQpfJk4AWZ3JfjCZpeBuu5/2990NoFf3ZPdiOvJp65GzlqyDvXOenIVODQhiLw+mbEhq
aTaIY2MKvEd/b0gPrXYbGHdAJ19f2teJ4fklt3gXCNUKQpOh6mO8CzQLEFav+tYc7no3MGy2i+6Z
o0NVweq/NUdmmbvid2bjinihirXvUVhxr/+WNTTGxW8Rlh1yaYyJ4Ud2Rx4n7smAgyj6u2q+zTN3
WLoEMeLRo5133e7aoQBE2QTyHd2hL49ZcM2HuTIjBqV6Vw6plVTVxi6vPs8XFoRgHrSFGpgzXNBs
x49C+QkeMMuUfYsRdLz4DxCK3tNmS7d9tb4C/S3IfQARoSliy6uOalIr0T+fVgX3pqWh8LCHXA7E
UO745/U93DQmnMmy1qN2kGAsNlBb4wet81ocfkPzeLgf+JtPf0bl7w2js3OKD/XlCoVzmVcRiv8p
jEISiOyrn+kRZWWb/pAdTDDvspcNc/MavprDY0MDXzP6fMIlQ+WyDHxpBpc8VCfiJIdPbge3jaWn
FrfVe9+rD2hCGOfgbqtbteZAwGX9z7Kwu2Y1hYE/u2iVeMUh+R2c5B/Va7TJCPSP4Oe1JQo7mpkx
96sQhsDqC8qvV2/acQt0/ha12M/0VnsMP/HcO2OEmZ2rF2PjnKxWKYDgAcsZaIcB5hOqFDUedSot
8EFv88fmzrinBUitSqRZNma27egjvx9v8Kg2nfTtb77twrIQBzUzzM1wdqXmm6FZd0iLlR1ziG7l
P4zQGr3K4k59wz+jXZeBj2XD+qojL6wLkY9LRMqQOEd2iUl4K9jfKbqVvPYOBlF33NuaQ1m7XgCw
gE4tctgZZ3F5vfA6TDDqiY+c+2fOrZ55TbHr61t/q7W0ltEsDQlxrxur0exmgK9UPbfVNxIcWnnD
ZdaC99LE/BMWGU1Uwl35HFon/TCkAC4o5C9SGrTZ0U8ixIScvHAkchNVO3XGKZr9TT9iSMk1tY0S
8ZwFi6du0cwQAfJKnday0qFlIE3GqTeSY8NjR8m5TaItAei1b79MLYRPUuIZGmbhnFrIO4rR38qw
KHuY4l1uOhtOPbd5vqxKA8EXYBdQ6BB11qMk1ViXwpT/EN3piov7pztCnUR1yU//8bqxNU+beYr/
z5aY2KpK4ZcZyNDtTnEMep6o1/V/kzvrBFV8NBBmfqJLT6sGpiaKDzAd9BA0EzSdW0oZq17wx4DI
tZhkTc6McG7pdC9Z77HwJvd3jGwks6s7BQgzRgmpgv8IB0aXeVbW7dwq0Hd94EllbGEI+/rXWFsJ
CFkw3QqUA4jchQCTF5OBSVpAR8Iws1JgidhoJdDwi9zrdtYwKmxpSPBmWYoqmjazobopTigIx8cM
BUlXb+r6Xq8wdVZ1EGzpGIYNZaV22KR5CePEbinfyrfWThaacXj1AIEKsTnh7koaMuWTikeCHnuy
ikGs8DGQbxpM3g3KBlptLegtTQmXVVaoJZIFmJqHdjh56MMtKNO6BQYwPRIdpoipDkmSVI/mNktT
74r8TLqNw7TqIWhQ//v3xYQmg2RMNeDvl9nPqI2cIEOl09RdwouNMLQ2MPcPqwUIDmWAVMSJLjgi
IBvgaraNjjkY3EE2KnlakFoF6s2gZQbWWrfUgLtBnJ8wlHQeUbef6hZVbTBEYH6eTLLFe3PfKufW
N1G03tiLOXCIcXKm3fj3BwpO3HR5O7XzXrTSm8HuQ3ZMQzcEFVdzLEETuAWwXN36hTkhAKBfgGSH
o7sVA+9R8wYMk6Ot5vsAxd3rx3Mt1CwXNv+Sxd2cmZEmJSMWFmFigbw00lmWNyLAqp8a0IBCOo72
quinvZTN8lDAE0bqKYwV9Nw3wU3r+/XHhOCqI8spGhjYL3Bcl3aY2u058wIXdN4Ou2sPkpP95s/t
0yYd6NbShPumm/QQHIawiwk2fm7uVclC48X6KZ9UR8KgcAGSr+vfazWC/dlMkQ+DZ4mZA50JxB+X
7aR+rnUvS74l9UlKt6bLVjvIbGFLiJZ+7zdxCPpMMCRNJ3JDHNTXz6ZduPxQQ8UVdGmg+NOQ/j9O
G73QjX01heDpm6zqSxUuE/Jin0f8xGjyF3fscnHC/VcTdRwiHxtpsnaXkx6dh8xK9GTD+be+lxA4
yi6uqAL6DeizSMC2WHrWWWXs0O6pjxLnum+sn+X/nQKRaG0sZHXsGHZNbajD8peUxRYzNvbtH5T1
11D4x4oQMTB5S2sZ/R47fjVP9GFwTM/HOHX/3tz4XnLsHkdryx3Wo+8fk/MmL4KULytcN2t8qwDC
RJivqerbsb8tGQpvzMmUnUm86zu5bhCoeiRG4EUXQ5bSMj5oSYsXy7ce6sHxKb6fjiBAertuZj03
MiHkq4FY1/wykldEY9xTCjs6NF7Soz/cJZgeU5U31u9bwDSoRRUbSDkL+KKNQLLqLDN8H41XYnyZ
ucyGKUZzEqbD+pi1oS2jyxtGu40Frrr/worgLF2kx1o4W6ldYKyeNGvy+LF4ywo3YHZ1Mx7Kp+hF
mtXtt97rW+sTfKaj2Six+dYxjV2k76q0xsjo34SpxeqEa6fM+KRNGmwMaQC0PIJ/u3GkVwPhwoJw
wQR9UXBJggV8RsuXwOG2NfT1leQJ1WUMIAGOAiV0YP7njVwcrtQ31SlrBiBp7H7HHxNH88Bjtmev
Xo6KTnfLvnEvxKVmePXpBURc+42HyNr078UPEHxk0LgBdCt+wODc+o75g99UB6iOsUN0JpbkgDDy
mLvX/XL1fC/WLDhHroF/JE8xBZAZ0XOEHMhK074+QT4cWlJkRFsyGR8BU/iOaYTDddObyxWchqh8
aFgJ22BN7jBM7Zh34Djb8YfsTbvVQ1vaUdNSXO7pG760Gm0gHY4ayay8BIn0yy9dxn0dGfOX5lrw
kBpg5DGf+7pEy7o4dbUOjkz5oRo+p+YVM6wulba0keYPKd4cuooJDwUMW4CcClduL6W9WilYeRop
ceTJ+ijvaSdpP82kADeFkSsv1/d6LQbAsRnwb9Aow+jx5YIH3itN2GHBoFlVYvC0Z3cTyOWuG1kL
cUsjgvvC9sALCiMh+cF14Db2CXKitnqu29frllb3b7EcwWuHoRyDrsVLuhggktcD0QGwFGjgbdK8
X7e0tXGCjyIdYgnwFnhamt+DAHwhT/qmxPWcPX7xBlAZYeYRwnWo3l1+HAogRS3Nx77UnelEQTGc
nqRf2rF/bm/C3fX1zH/rqy0D/UGgDpD1CbZUtSxBDYuJjsz/roMASwemrQDKCaLk5ncieWXwed3g
+gb+z6A4g2AkLSYZQRaPRxtx2QC4JwMvO4BV182sH2nyx46QokPlQVXGcrZzrDr7uY4c9ScYPjtg
OoPGUiLnPzPJ4bYAmvnfnaTq5Vcrck2p1Gz2wdhjmUupkyVPhG6EqrVrb2lFiBRapuZpW8IKqb6l
KOcXG8Xcrb8///viztM5m4YglVGcGeyoCaw+2kqvVj1uTuuAvAW5k1go7KI6gWCjgsRHf6qa0Y6G
10qmgEQBzXXgI9qlfMMXVuMQBtswwA26XvCDXa4paHId6AdYNJUTB61zFnlZABbrVkEFwbvud6v7
t7AleIFqJJKmVdi/EEw7Elr8ZCPUrbbz51H3f1cjeEBmjBmtBlgoMXoVHYvqKQ8eKxAzlrsWMDdU
EaKjEng9gHkKBpiyraRkXsGXiIEeogpafdX4kpn7fcoUyE6i3B8qkF1M9W58oVwCbK6KjBxEen6G
FvhQPiY6S+/AtRTn9oykvFXAZlJZQJxtnbzVkILhdMxly5AaEPM0XQ36svYJflH3FIFxvj82pnv9
s26ZmC+gxbEgqTmWPKFIBSP9HLcZ5KCic1alG566ejYWKxHuMVwuncEnmKm7pLnRdIgy+5JyjIZZ
5lKLjoaZQMM4Cm5omW/Vu1bTL0Dq/reNwtXWV4Uygkc4th8h4aLdqa7/DrGGbC/fkAdIRLnqI4Ln
fusFu3o4F1aFC6hvWq51xbxkMnNpe1X8lIe7HNKsW6P0q0fzj6V/Sq2LbxhFdWcEFSyFkPqpKFTt
tqjWN7xEDDQ6yXW9ymEhoXhTFZ4KtDRNN7B1W8sQIow5KAWwv/hMnfKqQxpkeLru6qsfxCCQcgcJ
BSZb5kUutimLomzQSrTzOMrzsman4GhLbiX/HqNH1y2tDrrheYZ3NuIZxpqFpcSJEiXQjcWVaYyW
T2667nfig5v+LFWJ3UCyi+z19H30bwvtHoNQG9bXFopGxzy3gAIKE1OfjMbhxHP0IfoH06O7/HHa
57FFD417AqMyEEXWqbJbCG1vABfX7QIiYEA8CMn3/O+LDfaZlEWSDxgbrsLvVYih2eEDIwF3g/ZM
QEB6fZVrEQVMPGCswNA1RZH+0lieo75hzOMZKpXtYbpJo8+BGJaW22F208VOvSVit2oQWnmz5DvD
3xYMSgVSlALlUUBp8puxfq8NlEGHc2iA2tcPnqd0dALwIlxf5fxHxTsJSYMx049jVEnscuuo1+iZ
gvn4mGKIJz6o3c3YbSUuq0ZA/AmYFYYzqUg2B33FFk0l1NoqiB7VPliXQ3lXB8y9vpZVIBkwJCaW
g/lgTYSRVL0asxhq8nbKk1sIN08jCvdVfSaMuRjG8sIyvKe68jhGUJ5Kvl+3vhZdQN1k4A0M3Vy0
Ay/9hZlTxkpzfnuAdlsaTl3+87qB1V005goDzjvGSAUDsUrLQSZIH3R/2s2Y10KSvQCQvetm1l6E
xsKMcGHLJDFAw4AsSdVBvqFijCz12uiJ/gXnFFvaEQ6zkit9Bw565MvIYTnwdzFAnQrYWbawjqvn
arEg4Xbmhs/aYsK+5aoMzpvvABfR5Kmhd63uZDnf18ZfIEeQ4uEaMGYlFBHWUfStKVclwmMQH8fp
m8z2SvUXuGSwEAPsDtoSDZrel84mkQiVagk1UDOKIKsJCkLczVstsDWPXhoRLhkWTxENMxhJmXEv
s/bBzB6v+9qWBXK5DEKyNB9TRJ8SpM0K1OaTjU+x+pgFagNyvBRlSIBqLy3E8siDvsKprI03OQcJ
ws2oPkntSxQ+QJU3vJVuUQWftt7Qa2doYVV8qYXItRNtrt/08YRp6Nem0q3CcCDidn3/ZtcVo/fS
juAGQSX3QwZBOlspWbbj6vjQDW/VZN6z6UcKohKID31et7gWhJYWRZ/IYpLHOQ5TDHVLVqc2aR/j
0r1uZGv7BLdI1VoNKh/L6szdFIfWxKxSt0i48WLfMjN75yKdyPW6J4MOMwVenMkwWin7bPp9sUXj
vQqSXW6aELnpqCS6CjiCraGmH4zfJx8f7NYvHisI4gZxAa11FZncX4A50G6CqA66QeABE+HkZhRg
VGm+DpNOPjaZfu7a5+sfau14zR0t08R/5nAnBHFfy/sBU5MwoZfnci4LFJPFw9ZKI4Lx8RLlsKNO
MqfXvg3BN7X4CxI7YEkgJ4ERa3DviPx5rGuVlKu4RGR0y/t8F2G+Qf7Q+MY5W/H6CzPCnYgOR0Bj
HWaaBqN7zXDX0P9H2nftSI5rW36RABlKlF5lwmSkt5X5ImRmdcl7kjJfP0t153ZFMDQhVA8O0Afo
bMQWyc3NbddqfrFyjVl84TqfiJF2k/GpEckMEpN36Q0BUB7FtOvDQJ2btgJFB9IDl49v4WWkiPvR
PwFIofMuihScp03a4alPreaV6FUQ819xCFSx/gkqhUmwLwfs3pdlLq7xSKb0GitE6c2G6bPJ8tvp
qc0eXNcADWnKVpqlFs8McQL8WuC+Aw/k9HbXXVtEySyoH6stt+ONmIqrZopWYpI1MdJ6jKGNaK9C
zMC2jXWfdps83l3esvlLJStPVRvUHmg4xWWWO5lY2NRlhpFHT/SYQkkCp0XWCqPVhcvWiquLqwH4
A4Aa4ZyhxHG6aY4KZgc+ixri3ufWzhjAWr6WL1kWYtr4NbCiAKD3VEhXGBhuNW1knYAvAWzGEVAT
ZrTy8i/pmaaiexeuOLZNxlyJokFXIq6goz3VtmGMykZKADxPRt8RIBHNByROk2rlpJZWpgEbwUYk
BZskh3BpbyEwriOA7jNb9Zy2aHzqiH6TGNPK8hbeLmDS/pEkWaRpohbGSbG82CGAXiLXIMHYR2Xs
46XZX1a/pUXp6LTCyCPqKmeBMIAsw9zJkASuByvoVWCFp1Ywts7Ka7yk5bqFOBS6biGKkx79hnIn
rxKkgJysdJNxS7CL9sGi7phuLi9oae+OJUnvfqwUE6CrsKBS2QC30bXol3ACYTxdFrPg3NJjMfO+
HrkXmqKrEZYLMeZ0R3tnW1X1igFfXglF2I6rBJoh6SblRU5REkVGqyh/jcC+ct4oD3rzvygAkHr/
V4pk4pJMM5p4zhLz+r7i4GYOhmF7ea+W5tEogEqR2QFuEw5f2qx6EEWmzrBeBUb58p/1dfI4Xj0r
Xn4YduamPSR7eoV67h3A+W/RvXx4mKFG1qZBljT9+COkS5UUhcP7+SPYeDuYrwpPPLVbObI1GdKR
tUPf4sWFDJtsSPSj14CSvdbQt2T7UJB3KKDcgQIrp66GXM+AJY03CcgXX3URXwujOGRGusnz3DMb
27U1UOlcPsElX2IelJizc0Agkj0xE0NZPYuwrkTUwKK5TfFsNEXldm3kWXUA9I5+LXe1ZDGORUrH
JWo9j2oVFqMp6C064jy9L75FrYGW2d4IWqwY97UVSidHWnRGhxZ2dazqymNk+AxrpdvnovtRCfVd
daIqCBPntkA/8srmLpWuMCGgAl1yxnDB/53aklTEaVOP2F20kG2MJNkDW9vTRBkIynZ4bJCNTH0A
Kz0KYWzQPxrY0aeqRPd5vGILzi0OoF9M0DmAyQeelZwv7HPgOCSgT/Ny7gBiYJ/UH6n9w6Kby9q0
rMF/tEkyOQrmiYe8xnonqg1btUa+EBCfwi+o8jlU4btaaTexuVZROV8cqjSYKppb1wDlIoPlRFOh
j7UyP0H9AdGaMWTulHht+Ovy4pbylJBjUc2aR5jQD3h6mgSoHwOQtmDsdOtGzSxvzC0fBFDbRkkP
RfbObFC/A7TDjMZdZPLvy+IXr82cP0TiGhB5hnEq3RJCtIB4QsxUfbOswE1JNnok4El8YhBuRXMX
t/RImPTWGqaahIDaRi4MaPK19ZpN2d7poo2p/JdgBj/377KkTTUBW5FaLZY1xkAfUu0DLSnccbrj
Q3WXMtVvY+ba0+osytoK578fPfMlPgnA8JAbp/UOUMJeaoKIDzAUAKC+GcbRQ3/6fYTpQT1VdyFn
T0Vt3dGkZ67C8m2TcVcDbcJ/OOI/5kJGiQP0TN72fL4+KBjk8caJfIv4gF1zx6/LkhYv6pEkafU9
bYGqGGP1ZPgghlvkuxzFLzSJhPOsqFhR3cXH80iaZIKrEfBgxrwuMKO56vgjRHpai9Z0dk2KZHzi
PjMVM581ycQASACYFBdO8MoRLb4mR0uZ/36kNgYzeazNFn3i7IfhsOuYW74IXzHXGBArCZL4s8Rw
zOXTWlmZJYV34GCzQkxLzjl33Qd1NjgYkm2tsBUfZ8nzBWkdoiBg34P8RxJD8642HRB9ehEFeXVq
7YCptP0vK/kjQj/dPgz2JEOkwK50IrpKaYxu/vg1nKYVMYuX+2glkq2sDFbZbMRKyBjt266+0cSj
Vtro8VmlAZ5/So7y4a0BJBSThmgqkzaNOKxTjNiB8wl49WFwJ/MxB+q58UrJj2Ha8PDOBIM7AdQF
D7q1id2lgjJ6df9Il/YzhlvekRYL1ZFIq8iDFV/FttfXB9DV5PwLoEG4BWAIFDpaBPvg8mEuGpEj
4dIud7RveDsnBKoEONOpN4GwO+F+VLyUjkvWUHyW0rEna5XepCiK67hASOvF060pgho9/6bYTkkL
9+3RUB5z3R/WaIAXFWnuhZ4vhHGG26k4ea86FWTWYbwvWwEisy4obWXLscTLu7n4vs+wzMCgIkjN
SookRrMYQx2pATMWaEnUAoWTbY5AZiI/4Fv+tUMI5Hx4M45KVSB6yjXXsYqIqZAKcYVBO7fN8p+s
cYSnR1biTrr5cnltiwlnuJ+YIAQWAwh1JVWJKsfuVBPi0PhIQNZaX7OuqXyTRcMesLbWllvGN0ua
zh1sXvnGANLBOpyeQLu6Rm92vs9whWeYfjhRqDXLxrSvWoOjozD3iN0H+pADnyDz4464ufEeDcS7
vPJz030qTbqgk9BFmraQxibgk+t6kNP7ZvjrZOYsBKj7aAmYs8LzRxw9SnqcDRF1EoyuFv13P1jD
vU3FS5WyaiXZs7AaKAsq9ZaBQRVTrl+aRIkHuMG55ygfHUDHeBJYaxAB5y+sMbdRAAhZRWuDLacZ
NT70OWbNcM2trzzcTzmodPYtBUxJdqiqt+H1rw9o7vsB5woyLsg4Sg+6ylSk4aIRJKNjoNg7036a
/r5LyjgWIfdh1XpvqrSGiLa5yaP3BkTx5eZvV6FTeCXoLCK4Ymd8PXrBjAEOe+6luXNFOLguGnqT
r2YoFmwwatfzVs39QzO97ammsTQSYOUQKAMkj3b5WYuHClRHo/DQeRmXQacoc8nv8trObTBkIrmN
eQUD8PFyA4Vi63FShZCZFp7WPSV2C4KlfdWvIXGvyZn/fnSLqM7TCICg8B+px/jTWG7odNeSt/+/
1czm6UhKnfagO7SxGhMYP7GNgXvtiajobXm+LGfhqmLXYHNnxF+whUgWt0liUGCyeTX5Uy8eSvWu
WeNVXLCkJyKkBzk268lxZhED/YroXmv9qEJD0q9prY537pjifqogtcBcHBpw5QYyBqBIZZyHN4b6
IWqdR9XmK1WnRQk2QmtkyvE6ya1xhpbGYRKipMZbj6VvxFjpYVzSLVDRWWDURJICxZPTU+dxPXbD
7/IZfemMjRFWbhbelRjnvnzqa3KkGEgfSrS79kheW4Uf5bkbUQDZopxLVtaztF8oHqN8i8wvwMAl
Z4UzRCO1hdxy69zp1T95r6+8m78zx6d+NbICSEwCzQDIQujLOd0xS6G1OghEc/U1ZqL2H3rkUr8J
wo9uOwaFq7qvN/qVsTEDTJxO7luBaQdxFfnIFbjIhqBP+zMMInSKgK9qe3mPF2CP8Gk4xJm1bK6w
SM9ti/nIciwRjnGzdrvhWeWhGwNVCmMsblvdOM4vYqUPzOCbLH1QRbdD9fSZ64avai0AliuYr2Yt
+F24i8jtgV4GTw1gQuTr3vI87ICwiRDRyg/hxA9tom2NxtyMuJbjtIbptyQONLS4lSgwQKOlLagq
8AX0FHrWdlP9PtIQ2KHFZFPdq/K8y9101AjA0nhj7kqlwNQqIYK600D7qwj8soHDp9x2ATRSlWD3
tGeQ5VR0LyFyw/dmJYjpXz6zBWuIJxhU6WjTRHpdLisCu3ZihtLnXjLtRvKmptftWlPUogiYD0sF
GAYaJqUrHgtdayeKV14MTyjmjdk1/OnLq1h6fjFy80eGdL1HE0DbwFSH/9X+mD4IThfduuY/evLB
xUMeta7JixWZy8syYHodTPoYsrI3NeOkQmLKM9t9FP1KQJRtfF5e1nkcCaUFFej/ipAe3lBT7QKH
DpjOMOiVXfarM/20vJ2cQO/+gwN7LEo6JGeM8phwiHJASh1puz75QJXv8nIW7sbJcqRDyvjYd5oK
GU0yuknuEvo62oXraAdjzUoumPsTUZI7ptGmDbUaovrqW1Ou8u5XPXh9tL28oHO1s2GIZ6dPQ4UI
1kUSk6hxp3DQQSLyzgcsiYGNC/QIdpL8k8Vo2aVx7ePhKwO4T5Hf0L79dfkLzpQQH4AfwKAq8M/x
HMx/P3KaqnHQ65zhA7RGRC7+Y5Rsxv4rVLo1Cr0zXfwtCZVMdEYhEpdRGOccf4ouodZzSPhW5kJ4
DtDJA4bE5WCiWR4dom5r0nHFPp3pjCRW0pkUpanQ0CC2QcshUN8T6pMsd+MydKO/BtCUZEmnWbYt
JmsUbGbSAbauxIHWu/9yXP9u4lnA06LAlkKOl9i3ANN2+/7QrnU0nqn+6SrkUNTmqjOFDDsWAdCl
VdC9pruVGt2xRqzYjHk/TjyRWRJaNuCEaPr84kvKp49ZzglWk6FDnPIBxTs8V87rZIxel2T3RVu7
Y9esdIqsSZWMomolsRmSDhqRXvVgX6ita8youKPmDTPIUb2JWbG5fGyLSni00PnvR7dMjXuqoiwK
FHyh+3WlATOWP2Vl46umgumUNT9q8QSPxEk6n3DgWdsOxOXmCKLPvSUemm70jLWHeVGOjqPDzA2m
94i0LPSRldo4wrG3nOoQh9QzRREoNQBRyrURm8UdPBIlLQkoK44wBYOd6oAn8GkNuyQbUGMpvdZa
y/0uy0JUjL4bOMpyKM51u6+LEhfANLjtjtUnjfMrZJhiHzm2XUtWh5dmn/7sHsxh+P8I/M3JeaQe
JlV4KVTYDYwY7dWaXFlJd+gidV/yHyxu7jBJ4qKmdN0UKq5Jvr+snItPwFwoBKYjUkOyYW6GvApz
5JvBiFL7aQMK2ukrNMMVO7yoK0dSpAOsQKLAWQopapz4Chd7NU43HKS7uVmtXPDFVxV4HmgAwjAA
Pctr2EBab6MCshQW6CIHrybaKXNfj8B3QFw7AuGH4ZI1vIvFfQTmHQrZeMjP3nKdW02R9z3syggK
GKuvXc1IfUthKznJRfv1R47cSz/GSh8Wimi9KnO83PgAHW1fgrUYECyYSDbbb9MhwWUVmQ/nTEGP
REpB6WDrpakYEJnjwJzYx3stCq9rPlKtdFVr5fzWpMmZXbvG5LWNjSS9q4dPkfJoOTcxeUIaLFoL
t9c2UwqGe6u0SKlCliWaYFJ85KbYBGfktRSYW9L8DPHu5b1ckzgnAI4uewaaE7T8QaKGPj4GnovU
iYIeOewINxvFyJc8Ge4woPPzstj5Zy8dofTWaqWWCLuC2Ai9KkWT+zGQjS+LOMcym99zuJJALibo
5JAbKfQSzdw0GeGdKNexeG2bH6w7GCCK0ndgEGnLXUE205S7Yfpgq+CQwhiheaB8b4B4NEr+NryS
Pkba5xb8LWLMsWBhPRZ8DOrsgIzeipDFXT1asbSruYHuuL7BirPsymiHoBmZf3lTF+0mJuTn0hVw
SuUpOoqjypmYYMuwhZr42ZFwhjizm7V666L5OhI0f8ixXhIjrNMGgvqauZUAuY7xqlkrtutcCBiY
MIKBiU4waqiyb9nmmp6jARiGBEkMBdRNFScbIAv/9bGcipEsiEKTyMgMnD2wEgWqiiq4WxK2BgV3
fjSnUiTboQDYgAmGxdiT7hfpawt+ryb86s2Pv1WBWQ6S9BgUhZcgj63YQ22muQXfhzBrCyrkXetQ
UHH1bNtb+lom5Nw8Qdg8xgxl06DZkqnX7WyqUYnCuDLUIB6fjNSzqR/PfKhpgNgDt3bFbJzfoVOJ
0mEVsWFlUa7iPbOmW9q1LnOih8s7uKh2c/fF/6TUHEm3BR0wwTliUYqRf5VlT94yQsNtmIFD6rKk
c98RBW0M3mDAAoOvmEY8vUV5rUyDNhI0PWUVOLR2ghm3pNPd5h1p1suizlEWMPUNPoO5vRRDlWcz
j7yr9MwuLLiNo6f92KhPg6s/VF59QO9c5jZ+/yPy+Je2Nsv3O2V/+pScypUOTENoZo+W2XrUfbav
8uvpvgumO7F50ECTTl3ulluOf00j13GfzWDwxFu3VQLbNwNQku7SV82zXNV3vOq68lnQvxk/L++M
Pn/BpS+UbqZdVS2oyuYvvIu38XP9RoPYs30nwBcc6qBHMnu6sl39EbBn8dZwVwHfzl2Y0y2adf7I
mE4qoKX5gA8AO2PbvmnWs5buSXE/GngpVpR7wd09FSY9QomqR5UyQZie+xq5McwgAl2YipbfdhPW
T20YTPWKSVpU8yPVky7U2Iu0TBKo3lxrMzg6GyiI0StXhDu69gIu7aVhaSpqbri/IHs93UuMDISi
UiiuVOUOiuFivs4dBeDzIuHz9rDW837ejIprdSxPUu8yARF6CvQNr8xeGJoX1Nui/kD05znVjTKi
E2ljc69bQ4lfsrvIBWLOA5EDwMIlwzHUgxJneQiNGe7ArKgkjptHgQZqvgxdlOqLvdansmQTydyf
gswjqr9yed5JgJw1gjXAY9mmbz9o9TqEK/fwvIkKW3kkQ05XNaZe66xV8HK17dNUTj7nnyJLPgi4
X9tRu9dqcqjN3FftHrNiUZBNbxjfWDHJ5y0y0ldICpTmSYzPwEr7vvZq86sJy4diqDYa5gcT/XXq
I4Qy14qSbFvBUUrJ/zZtLcmXFCqrNLNwSuyChamaBpBoE3mbtGszvafDCljmkhYdb7hk+KpS1A3t
sFQV2c62BoUG9Q3+0+g2cLazbkfFfzE+xxIlS1eZRkq7CRKz8TlttkPhRVXhosboM/HS0SgAiXGr
/n2m9VSxJJM3AOuETLPUgb5UgHIkaz7X2kZKBs4uNLPragjoyil2I4DwKEBB78oEoyNVYBjha6mU
7lSaj5efriVjd7ydkhlQurCuberADBggKhqeSAZaHUa9Ov4nTffJ32dl5n1EjoSiCw9cM5K+TAzj
rrkK1YyKXz0TSMa4JUhl/hoj8vcN+CNGUhK9CYVG5xvApnQXduMNYSRQ9WYlulhyyI9XI2mFmbBI
7QyIUbvHsp8fJWNT1h5Fw+3lU/p/mJQ/C5LUw2jCMY0USGrj2htyFpjJmzX5Ot2CyQrcCnMIb3pT
7BvmWjfj4vs0j/HaQJPVgCosmTN76LRqIlHn9bnZ/1NkZNjOyBT7sqYgteJFKB6VmnRvYM5tfNHy
6oqYdR+0abHGxrTkBRBNx0ypRoC5oc7KfOTlGLnFE9rGnVcI4sfpcw1wB0QJhAQ0WSkV/K4FyC7d
saz5wh7JCgdTJFmHVdOW+4CZhEwIm9KXBuMirfNeGKOPZR6YmW0b3Xqn4BtV0eMphv5aFb8Uu9hA
/fe5+u1osYfx6K0xKNs0CR+bNgU7BRjXnbVB0bX9kW6XEtcZmr7xzYr6z1Du+3ZTK4cKSVx1LRZY
kyRdMAfUeWlcQJLtRF5Fg7J+rtQfURMHFXBxLiv/omk8OnXplkVIYBEQEyMPn29YC+wQD0PEQGau
3cJMPIW/acnrZYmLHu7x4UvXDd6LQicL182k29TcKzzANL6SWl7YgrXiwRmRX+LuitD5dC5pnGSK
HbDuckaxp0b9QDm0yTzk3Vs+aUEHUMSyZS6fU4YPo+22zhUI+VbkLzpogNQ1URzGfJk8O90YY0g7
lnSeqV3jwfN6i7tgKprSW1zzuv2wow4z74/a4Fn9c+9cWSqGXdeYZPVlzfrzFdLWk2zkda/jK+jd
nfWO4Z1t66d7NDarLvEYvDe399V95X3Xbuz+QrlQ3WS+sskDx5/eL+/I4tt4tCHSgWjNJFpYnM4b
FIDu6/0HkhjguytHn6vN3iSdP3BzrUdyMZYkR1IlI5dHkRN3GqS2PnXLTRy7/3w4t4kb/owRRqL5
HxsA7hAXY52Y4toru2Et4F5TBMn0JXqRVTmYSrysdTF47PWxX9VrrD3G7IWeq/u/B+1IE5UVEuBp
bkIKkMiKgO90EN5Z+y/w1H+ZrvFz9KKgfgsV1/aTfXklAuaiIeLdePzWvGRT7dEp4Wf++iVc0T85
H8U7Zthi/qxo0ICe39aWuQmzWPOqqB1eFGFrjxrADHqP9jG76niCQd60SPg/REsJqEnD0fkCGkx6
EJ3m3KissJkblQ4ZH6YhZO+VyJprTXQhxtOo2T2iRZtvxjjFQIneZ45fOYhsWTIooIusa4e7cdyE
UQAy7eYqSk22A2ipcajAfO6qjaI9DCq3npB9SJCspZTswri234quD6+yNhojF8213MeVQsbb6Kfb
kjr5NlUGZ9uVXRU0ioKxYJuX1wUG9Xwkl9FiVrTsJa/G/iq0nNgb9KZCBt2xy5vcJs5dhTHcT7Db
2TcFn2oOtm5bT321EtTahCYpr4x4yDZmSFW/RM+pC9IfghRvZ7wnLOP3FVS78EEOX6MOPZX+xIr4
WUmF5WKw1b5nuRgBNERa3rnWNGk7VtsmJvfYaH2r2MBD3EQlQ4aQq5HXO7VquI0TDzt0HYZ7kN5Q
INem4O/hjtO+2pMYnwG919zbwxDfdSrgwNCvq+0bJD+DvBfqr6TR0fhcteq7YLqzF2WMXwztttjU
I21Azj1qbN+iGHUVZUR9UMM+MnxUp+wXoQp2EzejVftNo5Y/wwnU9WFs8XAeujJ2ml3UaG6M8pZc
cTTRWa4eM6fcIJVFuNuGoVmg2JTxwUU5SB9dO9WBizd00QMJdVCqV3Ue3naOpd8jUI8N12rs4oO2
UdgBZTICXktHWwWNdw11diopyb0aZuwqLgzlxrFYzrxaBd57a4XjL6uziFdNacm2lw3k7/T5pTss
RZpkQqYwU3FZ9JvkEb7gR+rfZ1eh/w0Aia1+V+0T/60/0P24iV2QyK5Iny3EJemSu1PEXeWI2VLa
2y+OpNoufgKeyfRQuvr7FNhB+oChT3pN78JbOtvNtSn/RcfEwQwxmJdRhJXLT2OOa02iDKtnFXHZ
2NxYZLKDkPefRWp/Zy2/piUOzazG/eWlL/vkMyQ0rhxAQeS3OmkMWtQDUOJzrduEBpAdK9v5zOKG
bFpD4GWwFDidCtKyat4krqIhkVRV5UqiYX6Lzw7g6Cukt5qytrJV1L081KRuQ2XYEmU/FVsQqPuX
17tolI8ESS+xQOuqguJa5/GGI93LM+HWaXhtqso7T2xXrOLHLXqAaA0Goz3QR9EFKgU9Sp455kAA
U8n6g4EXZ7T9lj5psM0sQmjji+EmXUPPX1oloAlmvBy4uwiRsd1HIQdho87zGRpTbb9KinfefLNa
07X5m7nWSbO8PmTiLN2wgZYpB+JRDCLvrsWOWupzNGDS/mBiWFrhvo1mNUo2SeMn2hrR9JJjARRz
DSP+Brok5GKFcJKoFqzsYIxKNLimh5glQY3w/LK2LIrB+CsIKX5PAkl2IeJj0YgQjnQ17drMcS3l
Rme/LsuYAxxZ9c0jGVIAhNgXTI86ZES0bjZay8S+yaIwuCxl6YIdS5lXeqQR4TgavNEgRfQY/swa
t8e4Sa/77RCtBFnLCmEgKYOSOUp/8uRZYpV1qigQZfZtMPVws/GG2M3kNV21B2CY5ZbIs8Wt7ZPa
WDPlSyeGGT60Ws8gcpo8GIToOEIfNgMoLBohMAaaqJZrRGIli7Jkr3Gj/12iZK4mzcl40yOQzJRr
XDYfUK4/MLnwkir5hxbikufErdlahW55Z4k1F8wwqwj9Pz1EM0O0gBHXzqvbXWi4mbYVAG3WvUn3
rGlwGw081mto7Esbiv4ZkI0CsgS1OslgEj4qmB/BUh3j0YS+FCM4z1ceoUUZaFizMEiI/8nML0PR
TE5VY125FR0afauLelfX/1y+AYsvHXg9/5UiXbSU2W3OekhJMHOqjTGeseyxAalWR2wPJGzCK9oW
1Gu937fms9OWyn94e44/YN6G4ztYY/C0KuBlsGz8YQ1Iv03Jt2LUOxUEpy1bC4AXr/zReiUlNQtN
9CLEest4y8RrMryx5FXwlauw0DqDxCXm6jEN7aD8RCWlDIu40CoO32Xi2c9JtX8CeSUwaeYaXXQt
yLdoQLwNLCaXG8kV0QvXLrLEBYNt7zpWnLr18LO2tZsENNaErfkVS4H30cfZUmhYUoslUYgt7ye3
SQ6TveWgrTI7L1VBfrKGW7Ksx5gcxdgCtTENeXrAOub+w2jeCvBTuHWp+a1S7UlZriSLF63PPD36
f8VIijwQrQdDFcSk4o3Vd3xK/ZFs7NwGnBHwGZA1XgNQX1uYpLkj08ImFpCoFpPH7Ch3bTQdV2xo
VjzxNUGSzkaxVROtm3eQvmTm7QCGkhrwo5ctweL+oblybudH768M6kxoViczYTe4dxH8ZG99ehuN
qd+Fn5hSxAPldgjFLotcvItA97c1jEkj3yw5ZHnNuRXqFWyPubEbG1TtoPG6Gbm2uSxncf/QDWsC
4g+8STJcWAbHbwKoL95edE1PZB8j5wfkxOCylEX38kiKdEqFPQNoTdjAxqyvS8webSKmvFNmT66u
84cqAqrgZYnnqFmowxy/65LIgTlZb1UCEZryzbjb0OsYxTM7bDxFQ7nJcOFTW62vpoEef0TNAHB/
utLcuXSGx58gvYSDEed5GuMTaFP4amxuMvI4kuG+5Q+XF3u2vehhwpgJXkPgc4ESdz7k43diEiHQ
EzG3NwIWzA0z1UdrzpWdVNeDwn6WCf9rj+23QCjN3P2LmR5JOzGrQ4fInhFDlBZWuFP93uDXYFn1
6TT6beMARasAz3i/BXPI2tjg/OMn/u8sHEOKxMYMD5qPJeEgmsQg0QSMi0E4fturO0V1NlQFX45p
bhRuvExJD+wLkOboz6KOVsrOs608k472xPkLAMcvD3KUGA+YwHGI0evoq4/RWNOtdSeeqQ3Wh1YF
TOhRxEewAKenmYtoaAwRAiUwDEi8b7TDUAa8/HFZZ859Q0mMlEABTa2Caii2UX2t9SB6Mb7U99EH
KBmJ3HF7WdiZlZFkSe/cUMYaMyPIEnSPAMJNmjvHXrvx84/IJ4PAC9EPWt/QkSvdgq6dkqntAMBa
msMG0za1i3y25lGmjVtYg8wtzT7z8ypDU3zKhluQOSATiqfxqiv4g2DTuPZF8xZKX4T0APhe0clo
Wme0EFPaIwLmmLQcmywA7BqqtJobcnGgDeo5erujTn2LmaHtaIY3MY0e4uZvm5fmjTcBBYn5APxT
Hlk1krAnoPkAaoT+C3ihbmHfhqpyz50eiKTDypt17jD/lganbsbzQcghHbMhOoBXz1g+tYZoA0yC
105ooB+tqZp3kVjpBmgCdyya6K1uqDeprVA/nbKVC/r7nKVdn0MtBOAa7BOYGE7vT2ja8SDCGEAm
tdUjkBSFoSIrVZBnxUl1H6ngFu16Q1bGBzA14JIlaYbkHdrGpz2lafs8GBmfXKZQ8mkLJF0zxZjw
gpAiu1KbsYzRu4Nfcjtmdc+Vk2h+HdZIm3YlG4NosooX3WKYcGWV9qwyovxqyq7ZOqmiv5ph2Oxy
NhZ+GpPpOk5IAaTRMETbBdLs9xx5/r+Ob1HqRcl63gnArSCldLobakJVMWoJrp4++RinQFPXRzit
kcWdX/BTKZKHGTplYdY5pCTGIU6fODoSstG7bETO7SJk4J0D+48N9B95BKtuiyqcHMho0LkxgUAW
8D5AnY8BZXZZ0PlzeipojhGOntPMKVmI5n48MDp4w5TvqLlxjGBq3Watt+fMsZxTDoDAMaiuIZEr
D9wrIc9RdIHJAtScWd6JxGf0SVS3uCpZ5dNiJQ44C25wP2cvFvAuwMFAi7C0sAHtcbooc/SKg7BV
p/el+c0A2ZpprcttYzOs0dYsWgSA/BjzhP/cKCxJRHGF9JwifMZUgmM/YECi5G8lfY7FJ3ceEgDR
4b3p1loEzrUR64SmIKSau0ZkYIE+10eT5kAsQ51sN2ghPJTszmrJynYur852HKSOAPZ8lqlNwQjQ
9jP+VRX2oLD56kYA9R8mx0Va0yaBTq8EaKLrNZ/9XGuwPAdpTEzsASZVDkdswmhoYVjCs9jLxJ+G
GuW5a6a4mfKitjttDTjlvAMIaoMGWBUZWwLuQhlpmle8LkDKAbAr9lIIfzA8NfPDJGCZS9MfRo45
m51m3dr19vI9XHK1juVK9zDV41LpbazT7tg2ocOuH9fYqc6vOpaGEQBsJqZ4ztAKW9YzPS9xgmCC
r7t90+/GpphpiNCgvxJELinlsSjJ38qqCCkAYF54dsQwXm/tbDN31SLfXN60tRVJ9j5KQd/axhAT
akgpDvdD9sMpKi8cf8arHRNL9gTUBMj1OTAoqEWd2pMZxbIre4aXFpRzzqOTOq5jPrThE8eIg7UG
YKkv6YMFS4IoFehelmxMtEZBasiYHTzQwjDNdeonfcLJBUrz0IWvIGZXyA2PPsfKK+ydAQiI+jbG
+IiWbm1xUMnPVmncon7Kp11p+UlZPP791h9/n6SvVtMZmRnB8UAnfKq6Yty09MHovliy4uKcFz9x
I2FOQXOO+glMnBQiGK3dabGJnWjxQpXJNh+B9uw2MQZKsofGGv1YQ7aXlUFewbLnHzXq9qGXN9+m
cZUNr6U9uNbgqdbDejJ/1i/Z+zr+NEnNuY5hhGHehKY4jGqBzQ9QOEDZynCe02JjoX6V7SrFz6PC
L/8DSBoyzxAP+gUkveXgrGmAwIQye452RBVdE6C4RwOAunKRl8zvsZDZTzl2D7raKcHPitdFe2fM
NdmWFhsjfu7NXRHe6WtJ/HO3B2d9tCbpCW2a0YwSoAd4lon5JMslxu0A0k9nLexcMhwA90Fq1oJ3
hVrM6bKQtofKVbC2RiZA2Lpvp8cYYQvRPvO1abIFu4Hn8jctEcgyzgo+4BVG2wqBqCR9sqIWbLjo
3q7uIs3NDIz6rrhzC+d1Ik06rz7Vo1yZ8QazdD81FSi6YwA9ENfS3YJ8GCD9BWPzZUuwYOtPREpn
loLHuTQFROqtEaiM+311o64pxsKBnQiRzM3Up2nYzqiQUV+4TX4FPxjb6troE1zrNtYXTwz3CTUp
4I6hgfpUOYoyJTkZ5z3Mn5Jh3ye3rDTQRuObUUDK5yQlXoyBzfJnYl2H044arf9/OLuuHbl1ZftF
AiQqUa8KnSdH+0UYezzKWVT6+rtk3LOtZgtN2Af7PBmYalJkVbFq1Vq9hkaaPA+QgLK+DTa1j5Ed
5kGoEShigIu6DTKKRLOL8K63/j4IojP05+dyWwP/yHIS4e/XgGFYgKsp9dasfvQS9czP65/6sp0B
uZylrfn4LdxBTSH5N81Zil/9KHS3kd4icLNZrZ2Ee3n06mhTqidL8Uhx3xqHbMydijxa+nuahdtS
FIIux1DOfg1aY+e/ppFTv5dl/BoL2wzq4uBGx6B8IttNtzfywPb7d1YPW12/zzO3H/6B/hCb8R+3
J99wlFATaNCdmzfjfrCeyQQAVXEYQkEAXL1ff8zwwzbS5EtWE8FM3rxHde8G5S6vcsElXvMby+oN
5zdKiBBA+xjVG5Xuu/GX0T0TFbSOhyr4UdBNJG8FB2l2sFzkhJ4aHoPg+KNI7bnMrbOmcOgVHW+l
OnIAwk2jF7PwUv8waBMmwd5UlFRapDiCZf7+Jhd2IQKLgiO6xGgTnx8ZM5PG2i8MjMrbzSv7yDz1
h+qGnwWgc3a0rxM7+ETr8629ocdRYHvlO0LxBzo1QINAUfh3nrO4O0ndVr4JWtaZUY1SN2u33eBd
39aVrwjMtIKJD9mEkr3MXc8yM8uhiiSEzypCJwrDQVtA2kBJZ+uRC18Ui+htV+L10uDvuutiTQbJ
a6UcfBwbLbbTGCNQ0X5ip1gV1MHX9m6xsN+P04WdTob8q5ZZeE9IAVCJKCYNGNr5hw+0NEK4s1Ey
Pc/huZ0Q8mOW76jWW18L2iQrcQyCvaAcnulgcRK42JIY0pSpCc4fuAJPTcEctcKUQh95xayY2MWC
fVsJZWfmuNgQSXhCSDLOXEo+EwDUIqLYqeRV9ECxlyIdRpE17vjVOkNbNoc1Yrh1/AExF1urd0Pi
6uQhYV/Xz/pKmEblamZDAjMLAjVf+jT11KqAEkucIwgvt90mfS6246HeNx7dW470EjnaXXCCHNqt
9B0EuF65jU8uHI7deIF7/bdcHs/zn8Jtsyz7Rs5MCQq1TYXHxqHVOsB4BHH+8q7BCHgCUBAEtOti
PkifMnSCBqyXgC5SY26FYeDMfDSl/fXFXDoR2JlZdiAmhz46n/7EU1DIZQQ7ivKVmB7KWFP1RvLY
7oyHzOydUBcEuEuI+ly2XVjktg/v6ljxfVhU775HjvreeE+Yidsy7/mnZU/v0ePPrPEiB/CsCMAh
W3OjU2mnh+Ip2Eye6qG0txU1WC7v6flP4o5yKveFMmbzZvseCE4669C03yzdzUVT0CutqaUlAIk4
r2PJZZ/Px3gCwghFXt+PNmbrBzdgGYo3kZXpyJzq4lMLjeAxVGi4NZiVPF//5pecA2efAGoW579C
HpWg7w38it6p8WrAWL3ltT9S2b4f3RKcAxGuzVHamYKLs7rNGnRj6DyJAa6xc7N+bdVqJqP63FY3
DVRAUvJAzW+D7la1wBOunuqFpfl2LSJIpsdync917qQH9SJGt0C0IkN9otB2Yf/WaQ9aKxhtW72v
C4ucq6eaDz1cFRZVc1v03kRMtCPu/PIfOlE4QX+6HjwVszaE+TDO/QjZdCIDY0WYHwLpI2oBNfvy
tUc5eh6sW0jVXD8z69/uT7OFO7h+IMeBkc/rU1yQqNu1dG9YXm55ci+oPa+61z8L5JvgSlBDgLmA
JUnzAJ/tp3tlfL++mPVruLDBBX9FkkoMg4XQWZkVugsvQzG7nRrP8iOIZrx0sS2N+06kmLyyMgNs
LCjgo8CF+hZ3RuIQ6EuaRMjt45Op3Kf6e/b3GQeqhwsTnHONAFuM+xE1qiS/b8l93b1UBeYt7ggT
uPGVkuW5Jc5nDhVQN2gR4iH6nnxoTp3bqd29Yn5kE5zUW7vqHc0OPw7Iee6agxrbX1/y91RQ//gN
YT1P8OdiKRqAiJMgbOMb4yPYW+jA0ARWFBBY2NqWHuSPKrWT12KbHvPQmQ7D19BsiCB5XLkNZ3Y5
/1IxFCnNDnapf5/KT3HlUOpocOjxuPv7o3pmijs04IWmZmlgn2n61Urvxq+wxxjLaDfsRqlelfgm
8EXzWiu+7Mwkd4hSSdNyGmN1KCf1yvskb2vrlIt6PfNfufbtuAPUjUkzjRQLs5TPsftQJde3Hqvw
MY12PhH4lNUVUbCTgt96rqFyD1CZ9U3Y96g0aigUdOjKAQYZpCdVhABdveELO9p53En6jqhJCzvB
dEd01y+fO1GuMv8Jfttw4OFB5jq5zidseUvDgviQsgCGDoyuX6qo0rxugMrQZpYBgOKflSpFdcCc
IKkZKCroYMjTJOR2XDUBlvG5MwVgFw+ywuCf3mPRs5f6LMpHA9JQ12/N2veeacz/Z4Dz72GrkGHK
M7ByZw8ymukkuTPTx1CUzq197qUZ7ljVcdUhUmEdYbOf8lezsmNfcP/XPM3SBHeiwqAJMPqHldDi
VYq+gdmZSijAjYmdithZV78KmHkoBTyLKDxklyZarzQy+mt6BCR/6TSZCNIqssAtJkGyUhRzV7lF
SEAdqNQFWdjqB1ksYf73Rd5XtyVqeBZgAFL4EmnP6jg4cS/4Iqs2oCQ0K5qh6Me3BgN/yqtkQAu+
GO4kyaXFSc2+rh/flfR1ltn+z8R8vBfLSOugSbQSJsrxtqU2s1wNeK7yppJ2rKxczJsK7suaLyYU
iEP0LqAfwsdRoBsUtOVRdQzHTWU0Linw5BpdyTjBP1dC9szVQ70wx62v1a0Q6vIwR+tTr+wi89VU
3bHegd3x+kauf6s/6+KCZ9/RqosmGGLDdyPeVqCz1wRHbnUtaGLNumRzp5gLY7SyMojMoCCvls99
+RKFey0AFO8pjgUZl8CQyWXgFetZllVw/PK467JnZK1p6XTAZRl/O+kF6A75syJ+Yi4gFMBCAN4c
I3yTUlB+1pFniYDnqx7agmYC9NehWsOfOBlKFjE0lXHEQeILqSyMQMkMMpGCDHHV4yzMcCdNaeNY
CQOYIfKDJL1XojmWtZfELDaLT0yBXEFif35Vi9iIc38GClRThsnv8EjjxFUjssM8+1Hub4c8B5aE
5BUoeRrBpOhKSwRVAh3odnPOgSE6dW48ztXIpO0EV3SrHLMtSr6uLNlo3IIWxQZhXGwPApO/+w98
+rE0OXuShWuCp2BgG4JJss330eNzvgeBhfJmOZVbfqF6sA1vlQflu+pImPiwpc/r93nt1IDVTbV0
aKDhP263WzWz1CnHZRvoXYGZSj3e9RIwX/vrZtbcBnAYc/6Ayiymgc8XGbadOjUUN6BQtsT/1Y13
I2adr9tYgVjNQ2T/GdG5+4zpMQaFbxhhpQMIjYvhf9/8pplbS3fAMzjljzEIBVLB5V67EEurXOkn
GFU0bWerTX6MMGdVam/X17X6iUxcBNxtTJXw9YmaYG54KnEhWhB8MEfDBM4WJCikciozMVpHhzJB
5l63uRYvVSAnFSDnoVvIZy6DOoF4EPP5jt9q+WhDuTAGzVcpVY4ZtXSr9wSE/U0Z3Uitj9remCnb
6z9g9cD8WbTGfUs0kJuEzouuio/M3Ff0G2Ob6ybWPc3CBvflKgywVeUEG4qxB5eJjck8gE/u0/Z+
Qom48d1CAhuXd93qWtDBIDxk8xAT5hb5+U1IU4mqLIVRDalUqnoVLp1vpbaUvpJckFitnpy5Q4gK
P6r88rzJC9ciZyrrLIuhZVZHLogVQIDZVnaYEuSJQkaY1S+2MDb/mIWxqchTf6ggDSOX96Pmtv1L
QgVfbHXvLHAzzpTPaF1wXkTCOHiapz0+WJVDEVuyTfqBhzUweFA3C3WBP1m9A3+s8cwvlVG1wMBg
QWMEknX6barfA2t6yHL5KOcUuQKmBDQRyPAyAiF8z1S50I4Cdk3XuTUWMYbrkZUUTj5uBu0OE84d
6FXA8eN0YElgN/BljH7RurYht+oquuhFcfEZZ/uQraBze1chFmffl3LIVrUdYHHk0Ec/teohDAQx
5xIkembjomY/mrqvGzVsNJb2gKEuO2OaM8g/Yx0aVjHZqVH+vQ3GbzGTbMKUfZmIlKcv0nPuF3BX
H8RSrZFS/IIZZGkB2tA0t2XYHo12cHVk52Mk1H+fI+lZnIdJxQBRA7Z2ZeChSudJAUUrHKkE8H8r
YYD9nU0zUYo89u1jqHflQyVLerYhegleGV83g+CkBFqyM8uiUzcs1eRDbNFe9Oi+iGD4ZXPGhWLO
DGzlBz+MoSuGQtVykNTpW2mimzL666xxNmFgCAvDGivoz87IktFEyMeobLCvCHVI1whC1oWzm02A
EsBAtWjOf7lMRmZjZU1oQTtllu1IFdjScKojAl2Gv6c7QFhUoBQLWBoevxf7VcRpAt1isKTGkJyD
AFVhHfTiIRCFirUVoZwDlgPkTUAjcKECM7daAywGvksmHxX5p1xVu2aQIXanS4KotHolkW0jgQK+
ecZZnHtvgklxLTSTGQ176/cvgz7ZcrhT0sTJijupeDHYkemHrHsJDcFzb+0qLi1z+W+XkzoK67TA
K+zGrG6UfE8UydHVWzN8USZBRLzMEXFKZvoGPC9UDD/yYsyxFgbZKBegAweAQCvI49g9W13pBUGx
KePWbtX+RpaTE5XooVH8b9eD/9pawSdiEWgmApv8+yssYiSI83RWDXnhoG/8OuqhTQp1Y8XUCWv5
HYf12Aaa4Fqsr5ji9hEDSBWI5Z5/WWkY1dAPsOIh0Z8HIh+kUXEHpUUrzwhOhtLbY2Id5FJ1dP8z
0/5huBZuD3sNtAbalCYfUFQ/VMyuxW0pmhMt7bbZ0x7DvRhiRyGJWh61tpa/SVVIBUD3ArMsok8+
p4q84wUEfEaB41VM+Nd3bUV+w2Q4hj7eKxkIy3SMoUpfIXyDIe3Sca/5N0Pv/P2XhhqLigEkQK6R
7Z3vOkTiwTI5BxgM/MWnpK0zyLm15Q1qG08Ti27N2Afls9UK8DFrLsPC5AA0k4G/vBCSUNQ6TyPw
PDlahSoAg3yYMd5FQ2/LSiDoAFwkY8gOZhIWQA90qMzyZCh+qdWyWWCUttN/Wg3bYnzRbYvGttp6
b6IJfn0/L5P12RwaUpDlg1H0u883FHKjjCXzdAJSn6cBFHaUZE4hJ55CK0y833eW7HTM3wSKSJlm
ZU/PLHOfUiqMuOolWG78+96PnTavka0HG4yIiO4quTyqMIXgpYE9YBaiPV+kNIKpzMrgH9pJPWhR
bCPyn0IpcNWy9pJMw0RCuCno42SEx6k3to0sIgtbXewM7Z4HNeZx7fNfkE+gmgtzLHaSvrf6TSNh
Jql9hMDF398PIMcNVPgAxoFUGrdSRjO/wZ1EmquwQ007D64asDvlp5S3Oykb9nhMbAVHaPXEArqI
Ny3GAmW+sqSVpplTCTaTaK8Xu0g/KMG2TneaDC2UXTi5mfmmS6fc2pD4RcKzt+13unnHRCWulSgA
UmCQ2sMhz+O+XIrNVGsIpRG/I4Z0WrLV1GdTv6G17yTh0Ur1zfVlr37RP9b4qkg3jFUUV/D/edE5
rfxWNaE7DJj3Ebm8te0lFAneb+IslLTOj46PSbqesQkUKDJo/aTIiS32mCvlMVSTx8GqH66vay1l
wVMQhBeo12H6nffrjTzIEQTqC2ABR0irlnbZbEBiZGvlTZ450ND0o0c/f41o5ADCcd24tnJRl7bn
i7wI5EnXK3IN7TZMAgfO5McnJRSxFq48xNA9wGC5gR6CBsjruYmuKcuQ+hQEzECi05g5ujwiC4z2
11eyQn4BYgIE55m7CPKHfHdSZ5regWYK7q22im0UhBqI+DPMfNLAcjt9SLcYBgOLnAHjALM1I6Cq
YTAiMQz0FwnBZt8V2SjwhCtnaWYywf8BS4e359wQ0NRaNpp4LBVJwwwHjyD/RMMETJwWSZHbm7Wa
HHXJj0VcKvPd45IFdByQooHISzZkvidgRInBCpQXoLzlkfq2NyqXTAaAiaWT0o+sAX2/6AOsOP0z
k9yHjlhu9d0AkyYd3Kp8sWrZkYfM06TkHsMRGHqA/C0ym8FOibxNLcvpfSJo61xOiSG86vN/yix5
C2j5+WnLRiRpMcNlqtXI7lIUw6ChXemfndoeNTlz/AQBT/uwIgO1o3qrMQi1Kfkuyu5rauwSvbV9
cLvGRnT0qbENiWQPpbDAu3brdKidaCqeeCiRcKeia1gcjBZuXd5RZHMHlrzHvo1Ol98EL7FW7rXo
XWkAfQfzM8G0ZBzXIGQWjXyvXUxcx3mYFpUanQ9duAAYkZ+Q+ESq1DqRpgy7Ws9yR21qwdNo3RLe
mRR4Z7wBuZOhAA6bsrlkEGtkR5Vw13SpZ6SmIDCuRQgTo88z8B3cUrwHGGRVAqNuVjo0RGWwgYTo
Z1QUG03E9rbqsQEgQvETY+WgROEOWT5GetzGVekUle8TL4zkbKPLdYvETQJGjI7mm8IUZZdhEvPU
mI1yokatHLW8hOogyPcEEWRl3XjqKpgnQD8T/5ud0MKJ4y3W1fEEoq40Gt+jFD05qb5pJXlPG9HA
3Gr6iiE2xHvU9GaKj3NbhVQCa+WjMdHUdhed/OKTSV+k9UztXSdblDPRHL7u2C8bS3P5bmFyXv5i
eVHMwHacwCRksNz6DQWRxx/gZsTb1mZHjILa94fwF/g9HNPNBO5kZWfPTHM7O4Zl3VhxVzpx/q2S
gZ5PoWtz16ut4FWwEibO7MyZ1mKJfubLRcNgRyIpKIQkJ7EGRxqaPcTDbVUKBVu6lrgtd5RL3HoV
cxNRjx1N2/epHuypfOqjR1lyCx/IIdFgGuYa8PO5YIQaBZIcDNND0YyPglOcxWauInVDZc1kYBAc
hnrbVGikefAMxqFuSaV6gWVamzFr61e5rMm9pFujemjNDGjvvlSGjZGoGMxhqL8FG20axwcyFoC6
qpOqpvdwstUWCGrN3EV+MnwkylAAAzsGqhdOAbx9QIPk2FRW27ukDjUQWxhdEXqDLtWHVEaHJJpv
p5oTX3IyJiufVis3O9L0yejKmSVFbhfGuek0g09vdamKdVtRaHmvBpr8XBElfdfljMpg2qITHo9g
v5YdLVJ8YodFG+9Z1qt4Do1W4ipmWOM3UHbbmb6qQ4FKCj6UOipdFNPrJ7VSAU1GC7D3WNzK39Hr
hEvT5MiAmloG8reNHlbkEPTFkNltOXeYQUCuh6B1l7J9CfcCgVMl1Vyg6OSdVREAgNuUkQmz4wMa
NPGQV/DA8tgd+iS0IO8QxPSzUDCMMjLT+kqCUtlnqhWBfE0eXSsFy/YBeiXg5mjHDvtWYJPtoInB
BleZjIEYoTV8h8la9qsqR3ZjgKeycZQk9tkm8lkI+u061r8yy28/lKgdqQPNjPonkJL5UxEVk2/r
Ffh+WypZX6mO7X00CzO4rZUB46PBmBaq3YM4RmunyutqDLQipiF09ph973KfDE5YtvusZfFh6vt8
j/op2cvtQD+qoQQnC8nDrNjUDU6YVA9qftD1Uc1ucr2gHoFGZeDWKcuPatH5NzIppXo35ooZQFVY
lkC6jrMLjWhSvJN69EE0ZgG/69TjVEGAz9St4qEc4vBo1KOqOejCVZOdD1WFzn5XNBDHS8JgE4d9
cyvpk/Kk1UMEjsWqm8BGrhZEuS/1Li891issQA+yVk9DTxpPxdvqR2eNoNAxjFxHL5YYmeDluhrF
UCsHb+7szS94Suq6xenJSkRleWZm2obVDem/JdGtioZQvFOLr3pyR/VkgLHuuktfM43HMkqH1EIY
BX/Vub8rutaqmgQJUBvpp6brbvXgMwHrpZ6UWwJzEKDbFKQ/VpjtbQA0aTXRFM2KCwSxDqYNAP0E
QxDfnsolecpCpMgOkxSbOFv9xHoNt1J2wijfXF/uindXgZY0kGIRcFzzlUtFSvVGaSVULpltGLdl
ZjhRsxv9Z18VqeKuLQs1s5khdm7O8sWscuzhNiuw/fuNhipppRUHRR5YagPrBAZ8eBHmToGSQNuK
GX0v+K4r4fIsEeHCWCoB5CoZSESqodrRSocQOD4xRnID9f76lq6sE4TdmoUKPwazIZ9yfoDUYbRq
OoLBKu5yzwcPk0uk4kkaei82M49itm0YREOOK1n7mU0uDzFB2Bh2MWymrLfzWkXC/nR9VSt5MijL
kJHjWYC2Oo8Y80sr0pqxQetHB39PDrT6UEMeQcCPtrp3f6zwT8M8jFk39QzU/cxCUJVeowSCJ7nh
SGa6MQNt2wXS9q8XhoFx4BZx2cDdz3+uVh2bCDp8CGPgc2hkhkTD36eR8vfpGvikwFcKhWpUb/iy
Y4sOBC1DiG/ESuvV+g6EY8ionjGsdn05a69MzKnh2YQrhsSN9x4jeInVMohKyCL1/Xs1JCZq8CPk
4py2S6G8gBEq/IowTsbJNnrNN+wRSch3v2NdBd3HIDnlgWIew6azdmFghJ7vl8ExjHrJU7S0Q62y
MRLfTdq+uB9Sg1Y2qTsMpVxfxlqNYHHc+MJT0YJreUrAFgA4n5HeU/+LDPsIYq/pfZg9Gd2v6+ZW
vcPi3M1Z4iLJjduIYMQL5kL/hg47AJan+lUTDZ+u3tKFFfXcSqSjxK3Op7s2UU7rY1R5klA0h7z2
DMI5Q22FAMIBBzT/isVarC7KdZnV0Js0UF4NJ4BRQDwzfQ/V3FbC7302i7VmmiJI3FccxJlZzu0l
TZ6ROoZZpvdemQHGPG5TJjCytoMyBDYg4C2D4It/4rWp2oydjNdth8ZeoIZ3SSCaERKZ4FypUtSI
lQFMZFmCu+GHD6QVScqt7BUcjYIuOsia5pbd+SeqoTrTpQ3Q6lQuH/NG+gj8dJP5peDxvXaJlma4
U82itDZaCjMzYjW9K9oMGcQNWKFSy1O7t8wQuNKVZALLwpJAkjpT5HBHIKvQbsl0lPHaETpRRXsX
zwpGg3aABCrY80QyZavmKP4m+EVnOAJnLp6MymAKXqY+2lPKlHp6ZbikBOmSGt6UopnjtdAE0M5/
1rhzUXXDIMUjrNXS3dQ3NiGfTXLT6psQLW2IQF13SGufTjGAEQIkwTIvGKW0JCJT2E+wZvzSTM8y
t0P/lcbPVu+7FfscAK2/bnBtM3W0pFAMx0w1avrnR1JTBzQag6QCO8zg6YUPnoRUG2yWxM4YmqPD
DPbjusW1SwCsjgUgEBAeKk8OlYVDYRVmiaZ1EdjKYNwFgb6F8lX4DyvDw2fm6EPqYvBszHQczQh3
LQc5iddNR0jUgm3UC2s8e0TIsrVNXFS2+SRJ9VH6nVIkmWb9XsiyXUQvo4GJEX83ihpcl6UnAN7R
PvwfUI9XJ6tzWmnpBKDedCeHTvCYo36HrOzW8qbbyIn2wbO1hQ43xBBcxPDbYi8aV7pwlNwP4LxL
GlQSCRT8gAz8b/PsRSca312hQjlfIxcwTUnOpCEGPHDYKBv9KXwOQ7dztQPKKccqtqfQMQ9O8A24
DhvU05vr5/PiY/5eH5w9nkVze4i7EVkG4npk1UCRxl/qJNlTb6MiYuUvuogTVmSJ20nwXwxhM8M6
mQzuY8idWY4aPXQdCFK+/cuacOVmQME8Knd+y1uQ1KmtMQCPBwois72tK6ejz2Cp7HArrpu6uN7Y
vt8claaK4hrExc9NGVA3i9RsPp965yVQga0YRtrI63Url891zgznlqNQigtSw4y082+KD/TSh0cN
jfxT7+oQe7OBeLlucf6DZwXD3wbBK4h382+q2PN1FeioQ7RpxMCZ+RGrXwO6epV/1xgClMnamZgT
+N9s0QDCcaePNawP6hBfKpBOLNjL5Dbtj6R4YIbgyfW7w3GxoIUl7vTJmV6wsJ3PhFJup9o6xi3Y
stRcRR+wZK7SQYi+qLYE5cGhaT5L/f0fNhQrlEERDVAczzfDajpNrTVvaA1FEUlzg8prATgOvq7b
WT2QCztzgF/kxVSSUlAAydhReoz1oxZvJBE+8jfl5eVe/lkLd78yZURqgFTEkR+MB2UfdjZ5aH5h
JLHdGU+t6UovfmBPTuRiBM+7vryLjGE+l3+Wp3Jo/mQwStTOsY1D94YKhF0Nu3hA0179GkHXQcZb
Wd1dt7h6E8DrDmwAxAcV/oiadCS94mNDM1B/QIfXUL7C0Q2IqHC0ehXAPUBBdYeuKQ96yMaIkRhN
cieBiFf8UUbPUu815Z0uGu5eXdA8STgXxFB54+5cyoIG0hcENyGV9kb9Ra3up5UC2lBXgtstssTd
uTr1o9GvYaknDxZFG/BNbUwHNJaCQ7EaQbXFkrgIinFFYNh8BUuq6M3UFbZq1E6Xxy/o/j/WCTtF
MmSMwmdSQm0rvEdNwZaiyevpNw21zRGQqMmIHLOK91oX7v/h/Cx+25xgLC4kS5GvaxV+m1K5jeWV
2o0cYv7q8bqVi7x9vhcGcBOYm0A3mR/bDiqrJ0oHGjc6fE/ZV9c5ECyXq8NYOv3ndVOrzA5LW9xn
DTPEQQyAYU7Jy98xa3YHVkUonrhB6yIdg7iJA2xb8UOk/7GWiWkz1hWkcYC+m9xH1sZY6WkyX5Dh
rlDumlY0prF6XBcGuC+VqFI5JhUMVEbqxuppbN20UjedCCW/6qIXduZ/X5wIkxRdZjDY0aPvUTbZ
Oqbykh/XP9KqN1nYmNe6sCFpEvo2s42RZXacvA9l4CTQZY/ZIxUx+qzuGzjPtd8oNBBjndvqgw7D
ciNs1ZCohinMIcgYwhCUFldP+MIKF9jCuunBiADPH+LKGrHXAq9ReExG1Wyj0efr27caZhbGuAgH
FdteVWYNjUi+8UHf2YBBdGMpz2GAtvuuir5dNyfYQR5Zl+MJQPTxd3LwzortgFFN9TmQ3etW1uM2
0uJZFARIYv7hppWjOoXqHLezo7np3mUvsOUY8rr2eJ/bzb2+NZ6Y+wFtXkE2uXri/xjmC95KWSQs
L2C4keh2UhK3MtobvzUFrnbVQyzMcJFNj0CP4ccwE0KpLgohi/sm2MELBPjsZhcWONdXqWqWaAwW
JvKlASFY1bveetW0R1K9haD0k5QDLUTRbfUuL4xyjm8IO9nQEhjVS0QzjCsjG3eTKLTx+HFV85NB
rSvMH5mBF4j1bYhCR2JvhZw/d9D1qGKAqbT+5fpGrB7YxU/iXKUENWodw0epg3YMZueeyhK8uo+1
qGux9kHBug6CRkCWZtmnc8+SlW3WFZivclriRiOUD6dJcDJXX1YLExdXT48CWmAa0AluE2+ACKft
b6KXacs2yScq5SgMXd85oUHukBpFAGDCzM0Yn9hXvvcPHWY1bLSZpi/ZJsDWbK4bXPtUywVyR9YK
EqPOIoo97N4G2R3MB8V81/+68YiLsbTCnVE/xnFQK6xqTH8N0KcKErsdvrfW1/XFrDkSkNLMKFMd
Ehi8BzP6oolBb4VkHPPDeHDo2mb6e+G9eS1/jPDeipJSDoEOQR6A5ncWPFmVa8UPtLab+NgUsVtC
XO36stZi29IidyZkEliQD4FFo9pogcMI7jixx/zUfya5iEtGsIcmdyCoxTrgq2FMKp4T5g7diyoI
Z2skhiixorePj4QxGR5u1LaSVo8MuBi9bp5NSBTshpFszGp6twolsZOe9tuhqUc3CjpyoEb63hcV
ptBjz4p+6pin0rN+ow5TK8gh1jwp+DNQ5zJkuHG+32YRpoVygRIU7SSM3EYQaPIxgfERG3YrErde
2+alLW6b66CQpQwwS6esehtEac5U/9REhHxrl3tphLt2SIkCOjIYySEU2weKW6TdbSYl9vRP3FO/
lXVn7RJAe+f1LjJKpH00bIIBoU9x9SGxw/zj+iVY/TizdO//G5jXujAgx4CJmxkMBAqIL8F6rbLI
9rvXQvOUXIQgXYss0AszKTWB0QAQ5dwYo9ooR4M2MwV9L/ufVb+5vpi1r7/8+9xiqpBpZuCreJGi
fBuojRuaz+0gQhCtbdnSyvzviy3LMYLpZyDJd4p43+lbX/Y0pQO8HC/cp39YDxSVgHZCNAZ7xLml
tM8KSme6boD2narZqBiQIqbAb6x+lD9Gfvd8l8vR/Y40Moz4oFWn5hZgD4GjXbsvJuhNVYKjDGoW
bhl5DTrZIUaYUqvdBLHoHFixx/hfaNoWVi7lfHV0DAjWQYJNpnwNUFq7/jUuRy0QooBtg44F3vwg
lubWwZgO/zLCggF+iVzbo7ZgMIznbaHCSf19Wb/hhibtFhAJ0AS6Ol6Z13/B+kb+9wMMrg4H5fS4
BqZtLqeGTk1t33gpmvdBNNKweo3+rJMfsg3kSCmUButUFEwuIDakT5YodVm9ROicYcYSeEpMO54f
bX9UG9LFKNDk5FWvn/RoL+f7ovFiUe1yLcoDqPCfId4nkGIM4hDlMFQRSX/T9y+jtNPa9zrbaSLC
DjKHF75GuzTGuQatsFgN6CnSPmZPG/PJsiN7jG306e5P9tvb5NjeyfMMe6eK+jyrt3ixTO6h3hdx
no4mLMfAuk4YACwjQRhfJThdLo47/nHWx1YwwIR6xzK3eZQc6VZyqm1wY3qVW+1Lx7MHL3jq3fxF
OwWu6D27+pJe/AD++Oe0NsJJwpmh35Wn4LZ4hRxja8dPv6Tvzb3ycGAu5kVuRBPQggPE34aCDACn
UVglWQhFaBCXnCg7Va2rJd9T428BfnAxdBZew2ghpgz4+c0psLSUzc54SIpNRIjDTH3PpnrXKBa0
pga7rUsBg9WqW6MqqPugoqwAMcKlM2rrR5GfIjUtIsdXZRvEKCqmiFrpzq/2OrUj/xdyZTuubhNy
MhO3FU52rj3wl79gPtyLECTRulOiDr8gKG7JAKQmSDw2ZXoTBjc1zlf86OPBe92VXkKZ5p3WoAeH
vgaZcRDnNsG417YRs/CoAcV5r6HTfB+V91J9DA2IfxuQ2SkSG3IyArPzn+U9BMgLED2gvgEgC+ch
UkrzLDdg1gJRy2eZTA1aKVZ/ZANQ7HkzE+eCa3RbQcoCWu2xigcJ6fFIpZOMXwbupo71/0IKODcD
Ma8HWQYAk8+3gsWQBa9JgCmx+rFR31JgPCNMRFxf+VrsWhqZXefiG5N8GtvMDzNHkzwaHgx6h3QJ
BBzXray5waUV7qum42R2koyl4J1hmxXAqiL+UdE6uLPqy0om5wos6MlDn6FqCBtQGw9FAIW1AGlB
Wxfg6fli8slGQuWiKus4c6Sgfo1N675WpFvVGI7UYNuGtLvrG7cW86GzjQo/FBKhJ8E59wpl19ya
Zu0UubDz9r2iXyVgENeNrH6dP0b4VHNAC1HrLUiM0IY5tYZJEVGquSLRNM/1AQkOuC2avvxjswh6
P8h9rCOM7Cqzsy/pLjoOx3KTH/G4iU6m1yNUTJ5xGx70/fXlrba7MYsGdD8QQf9H2pf1xo0szf4i
AmRxf+XS7FWt1i6/EJZlc993/vovKNxjsat5WfA5g7FnAAEKZi1ZWVmZESi9owZRQKJEKyqsjcw3
W93AAXWMTkX3GO0iK3RQo7COt7hEvvctnaiTI0hdenWQIP0D1R7vVwPNw0j/TPN7pn7A4vL4hqIT
doI0aF0QwLLei60gHI9B71uk7xhvl4sL5HvR0yd8lAShPLqwqJUbpxf6y4jjb33QFi1BFx/YnKYK
elqHSBFcufUSQFT5LxEKS5Fvd977OsZSARXKL1Eijbdr6OyqlJdPlLhEKSnkRTtz3OhHyfT23u9y
6796l/wDiUfxAVQq5BMCgtObPcrU0l30uv4NC3ZefQIVEDZK5ckFlycmXw2uhGJTnr+H0HKoWlIK
khF7HW0pwaoJMoqZcDshU3XwtXvnxdgVWwkWS2gcCjkcXvLRRfFWo6JAx8zHyNCaiZDoXizrDfq7
GFthIUi7gqdOF74lYaREJWZV2nB4moIob4sersIU+TPPMSLhpdjhCo06ZSrIMURRADRRfKiRbhhR
dg8OddV/aUQc7EjAHd36vzjarkCpg0cedElCwyDqbPNz7nUI8lnXy6XryxXEtKZmZ7QnalnCxbCL
4y6uvKk0W/Q9S+JPsvsWTa2CnFF+igmH1i50/76io2Li20VWx1RBPRocOuUX770PxZPWski7lsdc
kQm86rTGaGpXKIkkRdDj25r8JYHea/tTHjddrjlJ+SSNFhYfmKeZ4iILu0hDZzFeQqbH9RtWMjGQ
s9jXMOjDnv8tvRdgnd4WlmxGT+DxOwi7wu54EMsyNtOCY8c1nke2AeW5cIfUPPghV6ccwd7tN4NN
fro/iD1CCwj9fN7v9E7ZJGcdK3sXXljH56K5Msh7wcSGZD99evKD5BYC1EZMtzdC8UUBcUS9WTdu
0TZcbcCrjZSmSkvfxRwv9uiGxU4loqP2v9D5O3iV2adOHzrrUAuh2sTP8heK2jEFmDI1JQOUL1gx
BzrlrZ46g8owaOHMukKhJguSc1NXH1C0yOnJudJYvAmLkzIzYzJztiu7UM5IHgAgJKbiPQftxmc1
DSxFLhN7HJ5DprrfGxEF3y+5MmhB3K8GvA0lCkMT7CT6QDNOIBxFCGxEGxBTQVSHRXu9tK+vkKlz
ihNjqAiLk2RAcWnwLJ6glOUDycER7xS5VeKRjpXeWoREBwEBm9pUJE7fwQQ9dGOxxUMJsjRx9ZRB
bApMlRHY44bGCEExxg24P1jri3FhFqe2hb+gtJ28Fg7RxIibjveZcs8Lf5T+1zrEwiF4BUGFn6Xr
jWLRA8LTTH4wStVQdh7oAgaNcdp+1U1St9g5Ev1YV7W1DAYdIIl59yQ3xT50Jz64EBzDAwZStGrx
Txm/KcIjbhOFckx6H0RfqLvRDD4KDU32d0GroOu9tDzlmbg86Ep/BZCIQhGl0crpfd/J5xAKb+sD
tOAQrj6bDlKC1hfkCp/dIp9Bsk0nvOiol0ztdZjFeYAiLWoKdZDQ0LlNT/LdHP2MSNsro/QS6Hry
w8MyhPixJPq4hsjw7HWqgGSNRyf6v1+yZGiJYQ8LUysTnB/lLuIigaBagIqt+DHjD2nMsO52IeP3
qzicACGDc3T6+cwdJS3oRd0Qv7/CQy2abtFHHW10/m19DBeqCwGDwl1kSvBOB6xrmKngQ85kKMfE
wQMoRrpow4tO71mK54Hb+SyPVtEaqn6szeJJlozaNIkh55uR5RqXzFXQZ46wY1IBoCtRaz8XwoHA
3CL7nUXKsR44Z2gIq1L69lgEXxH+QWevgocxOstYx6lQxHWBJNxgyE+801r8S7J3j+pJLs3aUE/J
Z2omh3jP0qD7Yt253stABo8KDxYKtFfRNdIjzzdczsMBd4oy+gaH6/UfAeWGB7T/T5zFcY1a/npi
MA4ysbpkfQzJoDERStESgiC7B/EDYmwvrgLIMOmVYongN7K7qmxRIa80SWqA3cNDM3sR+U+u2lRP
3Zhh7kQ+0rbEDVnn8bQwbuxBrTcoxZDPRFvO9cIpmiRWpLDES7vkITeTq40d67FgqpymGQVJjkMZ
I0SPoUyDOItVznjbI4vADS1BuAvhweu2DUJwY9SZl9j84Y78cH+KRn7kkKPWTWkHRvK3FinqLTrQ
U2OfnKU7MLgwwpFbH3eF/3X4zbYnJ4CqjdeBn8V/POXgBk7rvsoJI7Ra3BXfVn7FEzMUEBa0oTxJ
YmjVQwRujxKanMLzugtY2hLo00WFLch9Jsb164lsKjDl52I7NQHl96SRT74uOoo74ojODI1zGQf0
bRyHemE0UIM5G0SjN5xlIMrgPKGBSWh/gpA4MYjPeGtfREC+GVGWMh0LtOd0M0KIP4UAqrLRJXTb
lQwxg8UhmyFQoeJQoMIEbNt4PsgurQuOyUc+POgRiFlYPfu3ZxxGS590WJHtAuML5Z4bty0hhdVh
mY93aAfgi63r22lnyCDDZVaaT/dpekvPwG6o3BHZlOnUDlYWVkJO3eAkha2BO9TbKtKmF62sOicB
uuu3Gkg81lfhgtDulaV0M5zLJVNPI8CLu+rC9wb3rJuD3Tmf8Um2TuB28y3VeRW2hrfLDQENLWBs
MlITDGd2gspcxucsbbz5UJDrTYG2ZVR8TePOF8cSL5r61vMZHmTJgc4hqOxG7uuuK0zdf01sNf2O
oORxtLoaL4sbTjMrJsHv4rYAI4uIfBUWE5066tMoklJUkZpevqnqe358I+FWq84DWvDq35q4i6Uf
OQee4zQyM/5nJf9z0hGbHgl2WUWFOy4E1LZ0C8ULGxH2JhBGhRKI0RKGt1yyENX5KAAGczQ6kSgE
fszziChTiawIbZjkBOJLxrJYyL/BCDxjgQ8N4goivR/LguMLN0LDDBQHXOWQDA+CvuWik1fbmWJ5
emQUFQrd8C/j+XDJEcyA6b0Zqa1Xty2A0aymc44gfoT1nTA8V/le+Pca/isj6a0YDnBF+WRkDrrv
aviZj2TP+YG1vuNZFtFbrEhjZZiauXxRNJTxHKcH3ERc5YOvtyh0ZqAtbej5+FG7rUHZXhXxk02o
vVJ/VPU+7N7XDVo6FSA8w086dmhmp28EeS6XZVFDR0RzJZSslMHvoAXDY5eNg+333mhDYJbFsrg0
iFOaDg+sqHoHAeK1n+o5Xwz0qRAviR7rGrT0Jsc/Z4Ix6KDfelq3b2EIQeQPVniQw4PZkaYol5pW
yDgFWLWOxC+RlKe8VsZNrAYDY5stuMaJ/AQvjLjYTUQ811Z5vIuLL/QgzSANDGEI7rzsHs1Md5yQ
73PxzufFjSYjPF6372b+kFbHw5yGeBJtOGA3vUbNRJegqDzF/kX9V9a8F19sMsEubbw98t67dbSb
maPQpp/PQjuER6HSFEBrix0nPIflXu78y1h2oF0IDVELGM6RZR01pmkytmFQAi+u+k2iive5UkGx
KLaDOrzrM3APrtt3EyBf20fXiWk1iVU1AFVbK9TIcz6V1Z9C/exZvWG3KTUKh0o21JobhHkKnFon
P6oo9I0yTLkDlMaPJEmgstz3CoireygnQPLCrkn7h6vziOFeWNZSzqwKtEEQJmtLbkM0K0dJbINW
np5Jfr44jZBEwPpEOhTkytfLBpoJCdEHTKOfn5Ji00cXuGpDKV991gv84gKdIUnXSB2n6unYA0kn
L3hIAkViimorsLo3kWZ4HWvPL44gCE+RDgcPCNIR13AS18V1AFY7sy6AFAhWgg1ej+SkoGv6v1ia
M6jpU2ZbLyyjnM9FQOWq8KiBlS6UkYnslF0pswQub3zmtDpnUJRPqUIuTUmNQZQ8/QJaWdS+Nx+S
VjEsWt4FMxzKm4QSXuM7P6/QgGqLo5WCR4z4uZVibRTxE3qxE8h1oSObFSqwZo3yKpHq901WYigL
EckhomdGXDaogc+sLpVZLuW2OfNrNMFMI0CWZBrY64krkiyfqCIrSPD0v+NcMFEwddZ6b1cnwZub
Jsg2Vs2fEKQgkZ4efY1HvUhlhYVr4an4VULf7PpCmvCuLkzX30O/o7ecmuZd8zXqIGbiS1OTWiP2
FbCvbDjFAkdPXnX/hafB6Yu3A+RdcOxTK4rLYlns0xIzzWcQrEhVW8oGa8xLC0cK4557m8KHgXMw
alnFLZdpIN2u0JJyENsDmByl4NglVqY+g/Q01l99PB6sj+ltRpLCpCY5KcYaLYPAlIR9GpyTGgOZ
W3X4GCFMbCwpO3n8NgrtCuR19WnQtkK39+sHNUB8dQg8VsXn0g6eDQEtscdxEIYRY3xOJXs/uqj6
VEjk5L37r7ejL6tRiYjS7UkCm3J/AkJtMcgAE6ooyVDSd+T7Lusju3R0IB/yF4Jye7onKi66bzCw
YWVU0qHC4T9y90L04vKMFAwLilqkil5PWq7YGCUEA/3kUnHFJldBRZ/iYssYueUJ+jaLWqN15btJ
jHogE44IjPCWx6GYT2LIuCyDTGTmSDci5U8ZFPW6FlQcdl1UoZYl9EHr7x5yMWVM0dKZCybDvzCU
LWUQZ24xVpU5pqe+fFK46q1K77K43ihIifggDGdEaYsHxxyR2m0jBM34sAZik4LqNtvqv2GceDfk
xj7gzBGsUe2/E5bCqUwial+kzaAsvfbiNeLQuukxlrxXH0OUa3FqZ8f1HVqQa5HBDX9bdTvtqxkY
FcXksZd6cgD7gly0exD2+gmKqfPSdPNN6wmG0KKt5CXTL+h2hRBwIxgxi5NieYxn30DtbS8dY2SL
YbCiGLr7o5ceQLaY1JAuwAkGAY6uNDTpXKnv6/udiUtteAi5+CoeCLALUReElwe+vWRgFSGbHAzC
XJwYuQLKJ8kSEBmsQy9ul5nF1HZJk5YL0wHIOV4F+HY/Kr3Tsm4009TRpy+eiuAsETghR0pF/lwH
dQHOayqTjLwFxgTcmurmbd2Qr3h6DYQK7Du9rFW9r8E4rZ/BqFaTV113Su6YSHdgaTSLV504VX2n
Zb9qnTGIi85gZh+1T7gikrhWB7QY16Bk5I0RtCk+WhpAI6zo25xTWa8qS/EMRMhkSIrjURVcp9c7
U87TkPdGIHL509Ceat1Qg42bd0YsFkZTb9nt3zcl6dP2/EakT9dWI3E1pEBsVacmtpLdD9GIxrjM
Sv2JwQh9qTnexljdKovrU4R2E0o3UXhEt9qivSdK5R5Pfhl3rPpL5J5Sb7e+chZX5zcE/XbvNWmR
Ta1MZgGJJCg1WF3MIvxjWEGXESWC23HxZIWM5/wyyixvOPj+73U7lmNACZJFk9QVdNioZch7Qhxw
GlDiyH/H/ztCqW1LNbdDdwTPueh0yiXF+xICXxYn8uIOmEFTznssk2REAQOghZe89w09bo0uaHaN
+y52P6qCpXu4uP5neNOAzy6GBcoWwq6dBlQfHXHsHbDb23lGjERvz16hOPzEvRCzeFdZZlJ+Ounb
XuQnWKJzL5z70caFDwbMYZOJP4Q2sTuSs+6Li0sHD+1ffe0o0aUmtfGlRK9HjGxAhg0hPTQk81MA
9jBNG+9C4TkQhm0PbT5DHYIccTaKaXXulY90Q6tcJ1NYLaWLu2Ui3BZQGQXWdsrzSKhZb0JZK82x
6J2YNA+9LzI25GJM+hdC4amuvjbHhXT0ASE2Riff4fISRo4moRWbEZAu3YkR3Pw/W3B3uF5FXCOr
id6rCDEgXBCgxK/B6xVaULYp88lueRq/oajTCV31WcBP09jW21a5aN1rLbAOhf+PA/gGodZKqtQj
P9SwR008ZPOgl4Ai3CjeBy4eq1IbzeXEw/W3YrWyMIGp7Y/+giaHLCas42twWKMcQgTF1LZF9w5k
RQZlKxZ3hcoIwVlDSvkAiFFGWsgBNCWWisJ113PUqmWE3Ysg6MwGnzj+oETzeomIaZz02jRvKYoz
+iB3pEGxQdljrvvuxSU/g6EcS0GUQQsVwCDNbjT5R4leKy9D1Vq4cd2eAba47GdgVMwn6LWalQPA
iiE1hvgubyVz8H5WGesphwU0udOZl1Y8ocQdCUBBeh92jgCjVA3y44wXN9YcUS5JznEARCEWAq8i
/+Eljz4/bJKielyfo2UYFFqjdRZtYTS5WZFnflKNcEsCmgE7cUAe+7EH287/hkI5ijTKSw9PH6XZ
1/JW0P0nyB06YaozrsmLJxla0P9jDOUqmkCNvUbT4WNx7x99R3JTWw62Na6ThWeNrNsra+woBwEx
yE5qMsChodEnZk5aIwxYpQAsm6i9imSNrys9hi5B1ZpVEt0PoXeR/AxibbRr1FlW6IDqRFuMx+Zp
fdYW968ioiwHlXngJ6DsK4sqrhXdBbR8QHTcC6Ul1pbom7zw36QywX7wF4qysorRdJLmgBLE5ih6
A8TUHvoEz2984320ZbwT8YDZ5RAcWjdxcQpnuJSLkviob8OIQ+yD1dGApQil117fMRKZi3M4Q6F8
kxiBdFucrNMkq44fcrCjCHhIB/V3Xuo2s7Rj0UPN4CgPNTZtowsJjIo9u0UiuM0dsfohKQ1j8Fg4
lIsS4q7VCh5mkaI2+ilqLAIkn6PHJgtZEeMUtdxchP/aJNDhEyRhEzfQgKX7z0G388FDGUFsoTHH
zjXi6HHU//T8UyaxOiZv29GnK+IMmAqnek6JlTEBcFBpKFr/U7m6t9F6yE7BlRUR5yT5Y9sOht5q
VodgNW/B3gFVLyKC07pVH0C0fj8kPOtlZ31J4WH8+hRKa1XCuzvmuA6f6/Yga5c68/dh/KIoP6KS
pYw3zeTt6KNfHbpG6B+lG9ZFYcjzMoYTKmPegDJIm/VGIFZGKuz69OcQo0TY/2/O86+WHKgcoIeP
8gh95BISlHCuuKCj58qu6vdK/F2wWJKXMywzHMoDcM0QhpUL01RwG6S7JACR3q+43CbtZRAcgez6
/LNsnov4grYZa937LKfIcBfg8XCKpAddsyE1nF93HRZXWdtyeRgbGwTbhpjd5dler61QNZqiNDwQ
jqwDT577dj7/4n51Ns5imNQbi6GNYPQoECNGRb/bszbsYmrl2zS6A3NouTqOBUBoKYrvYUWubhVE
suiGjCCaNDQbZdjE3j/XxX9t12/LqH2hpimqnFssG5lTMXXNy1jGzvrgLZ8Z3xBUlCErQVPxEAEw
9exUQlI0yJ5UHP/rIMs77huEOnvBMKxxA1iYTbzxGRK3qyaeAiIaFSZM6R/qaD9y23VI1qKgdlzc
8UnaEECmLmqY1XjvZumPdYjlE+PbKmqzKaKLogwNQW2BUuK0PKVu5jTKKQAb1X8D9B1PUHMEMavO
lUS4R0lFJ3gSeiZJNbvtUyPTpNd1rEVXPPMg1OkuaQWplWnJgfgoVlBDFr1UeIFutE3joR2N1SG6
OIYzOOp0V/JKgAIU4DxIEgZ3Um4W2jmVGa5pcTHMUKizHcKgClq2gNJG406Wm0+hIYxofd0QPDte
H2ExH+p5GgAiKErLR3TCiUbJ3cfFZn1+FverNj3DCLwk6bRMCDi4SR0m6D4kfXbiJPGkJPyLUqoP
6zDLznyGQy1u9JBEjSvCL4jdK56yBNEOg40oGLXs2XwJubgtGPF8MJsycKe1fOPMZ7jU+iMDV1XN
OB0iKKkq22LvjqKBy6Plpr2RRqXt6z+r1P+VQ2YmL1QjbaqjqoLUbv07Fqdz9hnUuhTdMRW7eopI
4mafS/mhQlFX0vcG4VgtzJNFaxZTizPR5bzD7as0m+RTxsIpQ1zuUFbcvYK2leEVGWbdsOJXkZui
EBfbrdx4fmACSx9MXmJ4xkUnMp1d4BwDSY5GTaIk9UqodlikxeBI1W9U6uRokgx4S66fS75i7O7F
02WGRs2V3qhRrfaYK777QcpnpT0Q/aVzffQsHNJ8M9QNYw+yAKkZiyqXk6DSA/PS0PAUM+VOApov
yuwuEW1ZsUVWOmjRf31bSBcsy74PmSLiY9NroEVApmEM66f1Bb9cKjLDoK4GboVyn7SHUXzMX/Sg
0yc5zxbNraS1hLi/K7rwzNfVr1LsRlOVxufKHXec5iJ/GJyDcmJ3K+PQzmLRhVg66GW6IQOjuA6R
XsaXkoUNM6lJToV78iRUTrlal6v5BCJGZiziWb/yHPR7oTkqy7ckRFdmEe39tnakPAKjJjxV2O36
WmclgW6JBzBWkySfDPJ01Nd+heKzqNPLoTTcTHMymKCYRRuoqb7hPygUU+/kyqjtd/6jNvkH7pg6
9TNYY+ILdxyc9bFYOg3mHzEtnNlH1CKYPHIOQ1GACrPvhE0mmYqoMpzhEgqIp/6znfVpQmYoLtoM
IWSMpRHy457Du1GcS3deAWXvf7dmjkPFORBLDfNQxUZGFncrupldqOg9kFhJ+GXvBIYjlcfrrELz
BqHVLkNZG8xRledWGY0qsZoajZmDDfYWXmH1wi8fpWjahkIO+FBR1X49fF6n9m4kYaXEkRmrg5E1
xwRvwJCZ6P1Tl0JeMTS4GhRGMmOnLLqNGTC1OrxA5+IMBRvmoBYOFFedjiW7tXiezBDoregnMkIp
DGWvIQQeN7kCKUx1m0F2en1pLB6S4ApEtw3k9JDAux5D0IrpfdZhaaT+g1zYAQoueESlko3+aAbU
4mqfQVGj5vak5dN0giouktAZSsWD3DlknCEsFGrkoA4O9ZopV8cFRx2FAQGqPZnktYsHFYqbwWGs
iij+p0AgZs0VYoXpEUCm7AXHAXIbPKh8qrMe22EUG4XIOPlvGZ0ntzh19CDDqsrQUbqeqDxuoyRS
AVmnRnSSH4Z75am6I/fuhrcmYTL0+Lc77w+CuvUFsrSpZ7h0ZEPKKA2FrzvSuNNUW0bhbHhPvEMj
WEPIeNa6bZi9NpJ+Z4ACb9QiEMZZ6eiGZ6ue4cH/Q0D2PtknEGPTR+OVN+LnYgNx8tqAcirHuG4s
7Ye5ueR6mPGILAaKhOUz9psmPAwDcstPWmkpws/1cV18OJwjUTtPTvSUdB6QSHiAS26GxhL5gyyj
skTclsqmgEZ2wernu+VEo0aY2oSa1nqk5TDClZGdRoT56Ao1eg8SPIb/Wj+7D4daNNDTYv10bY/1
ui2yFhO1b8gYBXwbwmODJG/jPin34WtlqXZg4xXO8TChl9DSLIjL7+SHwuJ+1GCtcKq3HKs7N6st
wiYdVKLhbiu+lxv+wh0C1j1pybVPhAYQcCQQVKEbjdHtNUbQu8cZ1t+5QQ/aBtaxteSg5lEWNe9l
mtQxP+DwSF1DBrsKlzgus1FhMWE5R6HmuYzlQBqnIyqBQ4c+nRqfwDQh+Z9ig1qKmIOWil3wzyPv
dPpGHnh7fXWzjJzOt1lkI+FVF4WLgBeyS8eh1RDlg0nKemRdjADmVtL3oTrhoAeC9YT0Q6ltquo4
di8KB3H5+K0Kn/lsKxe7YnxYN27pcJ6jUvciLu9R753AOKng9tGoHrr4D6hoX6uB+1xHYg0j5fTL
ls/SFKzvpjrcy8Lz0D7W7p//CYK+AoVN3KSqB2NINJokIKB9HTdjnFrrMKypovs1R0335aabBg2s
bMg+INBotF1Jzq1sd8JnKBwyweKVZLeOyxhBOsT2/L4VeB+wnvxWIoXdCheZvK5jLHu1v/cmOg6V
NXATJDlmKehQTNqCjqvj3jStO5Qy+Qi1x0oLtuuIy17qG5Ha3YMelbHkArEsTi6PEDeBxAjj4F/E
gJAsGjbRCH1TfZVWWiV0kwchjX+X6R1SQbqUNb/WLVkcO0HSNQnkZppMjx2PaicIb0woEFUeOGOA
3FM8WIQTIVF09pA4/9/wqJFLvHGIQE4Ej1E8lNLZjTbRcAy198S99GDlWQdbXHwz46afz7ygygdh
xCsAG1rIo0u7MqrAAsCoHl/0RjMQytVGXtvheR8gblfYILgy+UBHrkE7o6iFsexYk0W5W8VLQxLx
gAKnqaijPMeux4+hfxTJgasZr+GLY/edBqAfE9W6GvLYRaCiggF66PaCZgUFi29gOeCcoVDLIZVw
y0fJKMTzTv653I5bvLfvklMO5arQwBtKZgSWuEtN7pRs+MSIT5pNGPN3S7ozhWSzb6BWSd1IIImJ
sAXaX2eoH3kvqF/8fHsiMhT9Cqs1ZUc1R3N41ezGFPejbNYbifENXxcWOlc6/wZqESEP3CeVh3Fo
wFdhJZ0pP/SHymm34Ufxy7+IIO608XAv2OsbZDkcndlOrag4JYNSFcCFSJbGGci1HOot+XQ/G9HA
azi/IUbxgbqOc47CedVOWO+Pi5tnhj+t+NkOdSUpivQA+PLjSQdFx6t77EIbc89vIML20BzcB3IH
mhnvY91wFi51sIdKlctKijkHmXmA/Ih0GjmbKe7LQPm6gsysUyP0I/QirAvKj9A9QCwiCltjLBh3
0+ljVxbP19E/gyFy5YqhPg0iSIFjX/0t4g4BWQqDF/+MPo9rDY8cNas8eNEZfU/dFwvGDFVKx9Jv
B6A2+SfnSlYcgXYmBsHdk4IcaVBt1mfsxh+BynlKjIL8CxXmOt3uP+a6EvEcyNrDrLIgp9qoTk4K
xn74emW6GsqJMJpMpSR47ccVhLocQJTS85NJIBCUtYMtnUCsvBOt9IBHcFyMRngE3+pNI0tNvB2m
jvVzb2r2ft3S24w19RGUUwxUkERIk9Dj4IDVFZroH/rBtapTsMt2+gnEWZ/R7yMxonNuaYzQ+ibo
oKApX4gmH7+MyklpTxmMHgyTYsc4w27dLQUxbZrZuhGLUmu1SVgb1EjI1Eg/foQb5f2XvNfO4xai
6Jf6GPxILtlTfTd+4KHWk0zBdhm3/8mvrc0z5ffUEYEpL+IjQGJbhPchvxHEbZIcMyiEMGaTNaSU
i/NiPoXmE6BUI35HT5XSG/lH8nxsX7g/2lZCkYCt3q9jLkJCVRziTqB1RQx5PcRR2qeDNkysKQKY
kBvdzH1G2LjAOvlFD/QXgp7FIOBTbgREFlvCGQ0PiVNbnKGen1AO8ws91X+Up9fS4HSztBOnsLrc
0MBAvQk+lLvmEHKMUb7xtFhUCliLJLB2SdAloR55oi5UczEXoSwj7Em3TyV70P5kMismXzAboThI
AfE3xNNuSoHkOGmGgNexeMMg2+iN125TFBWMhprKimepuq+dAj7x7zzdbzKrzJLiruvi+DEYxWAf
JyTJHBfqAaFRFEjyEsWNHwmnFUcS9lDxJlJfgEZLhi5u1XWVa4QZmDdtJQgGAn7PQH4Eo12IksGK
KLuwqlCww8UCx7os3hwokAFC9zxuBWAvggYK5QXdIfLcsoSVYiTz9tClrilVFbfr6gmwqEGETDrJ
kYemc/CU/c+NgRO8poI8Ca1XPMrKrpdvonZdEOU4ywJCik2tRt6bNog5EjYlq8309lQB1MQfg7cu
UF4plKW9HgphGkIJI25QHagKabDzc0VDLrfvGEt0CQozN8nE6SJBtv/aqjAXuayLwefsD3l1yDQl
v5Cw1j60XAx6BtbtIx66HRW0O4OHioAlhyaS7NE821V5gWPKTJ/0c7btLVmwmhgaSFVoREe0Smyi
o+dolmzHNhzRa+qwMtcLBl99A+X4hKipO6/DN7ThUZZffPU9AinduqdjYVCDOkS812QaMMb07Dbn
0t+EweM6xK0zvRpKOgFf9mNVcyMgpHHYCEK8Rcxj/TsEeIzQmY0/YLibrJwdiWonpQXYvnHNAQNn
oKj3XRoxrLhNSH71v35jUA67rcG0WXPAKOzYt8P75Fk78jvi2cJed3xDyI2RNTlLIzc3i9rHVaD6
YHoDZDyWhg6G2pYR+N6W/VJGUUvMQyI54yaE8qg++iYp8VohP0iWYiSbzqpwedPO6j41edZ9bfrF
1/HD1E38PZrUuuPAZ6X3fglqwUt8P9URmNq7fCD3gantVBsVNRv9RXhpT67JKvlaRJYIWCvx9iWA
iOp6rShyC62kAshKFhhS+hS+ZWpkyL2FB1++/1hfmAsHAcgMwLQ7Sbgg8KbA4F70uClriGII56Gd
eJJQK+eZvQKNPWdw0evIajFY2tAYWrRro7oGEveUQ25CP9PzDLrDKUI/vt8n4U80b69bdRssAGGG
Ma3b2XYrxZID9S4wuNQI/rTVK+9Zoc/acDeltdM7PJJ3YKKBRiEeM65RKrnWiCz1qek+8/v8UZmW
BdkUGl53BsY1emGarqAog/yOuH3Jgc4HLSCcEhqJ/6iAkNLXDUFBEtQsRsYr3cIIYmuBNVXWQCgn
0N2LsdzqqBIGDX6enwuxMyIJmV2UROWsmphFIHA9obZDRAs4XdLgEaVQ06jFywn66odAMHSQSoOw
wK6k4mF9VSx4Kx4vu/+Boi/rbi5l/FgDapgImKr0PDT5+zrEwuLGipj0XcHvrN/cYQspQUyXA6Jr
PStxxfsI+SY/YhXPLPl6vIxDpVScqG1h1fXSa1Af0XnxkKDtYtOMD0F84MIXj+xk6HIEqMkoDmNv
duFdHt+D+GndxtuU3qQhKWKuZBAQiQjGr8GVWlYj35USk1zwrIaM0lHb2ZETOci9Dsaw0S8c7rHQ
TGmMZ85xGXt7aRaRz+Pxfog7PKGvPjzHqW0QyYkpoA81abAlgs26gUuTiAb3qQQAVRugIbu2T27k
zFVwtQBZyIuc7UdyYYaKt4Qk0xhKoK5GzgMM1rQKnBS0g5IICu6m8iHqLN1IN63RX4LTeKlR3MBt
fpJtsV23iyztNZBkQ+VEg+LJTZPhmMtZLRcwLDEqo9m/VXYdGmgaAaFbYyTGubWIo9+hgOnO3ZaQ
mtklZgRpIcMzvQ3rY24Tk9MIzD6GXI9yNCZlHlf4GBQ8CLqBtJlroubAqO/DDa6T/Jv6APFqXJAC
8+6TMRDT76YO9ytsynM36IUQQP0A5au36M+wtwTPLgzpvnn/pX2OTr9FDci2OyqqEV5UJ8sMwWTy
Wy0uspn50zKfHVFNIYV5Oc1FZuuP4ltr4FHrJDtYdGZvc6cLueSMfP9tPQT0wOGScI/G0hZBKE1B
4rDvvDKD0mztgO53sKsT8l7nqrKj+54BtmDedEvXIK85qZDTMpeDF2XlWOJBvIu2fMIZ47gNIGa6
Po8LrgB6fSjXgRdEaE0fwJqcFUGuCVhCg2CiaxCMwwyE27Q9wvWpORuHIEIWyHZfj5kLVa0qzVQI
6NxVjv8qdYZ7JI3BP95Hb77thVskJCpj3aylrXEFOu3j2dognJ+kWgLQzqwcbysYGuLfbfWev6on
siVncNyUG/+UHIRJpYABvhBqQDsaFKioZ1QI4r9rcFUf+9xNNIhmWK5TnMKdtvcko/8g9wgLL+lL
YMm74D16DR5Dp35fB19wUCCxhfyTimo5QFOtCEkBnQPf9REbpifXvwuKk6r/6QjDDy4sm4kRXgF1
s4Ikz9f5NhteLQrSOkrRttgVL4L0psT/vvaRZxCRy9ZQ5HuTckirph5Asp2C9qgwusgi6RndtOsj
tTBLuB+IWPkg6BFxFl7PEoldSfk/0q5rSW5cyX4RI+hAEq805dp7qV8Y6paG3nt+/R7o7h1VobCF
aO01MQ8T0VkAE4lE5slzppE99jAcVzxPzrayQW24V8ljCMZFRdppFUUPUA0ifkAjE7OH/PhGUowL
aH+X0uv77RSArusHHf3STcG+LnsBiU7diS3uAChACOlxC1uYPC5uixvnZ7yx/GGjb/Q7DxzwN+qH
KntpCrzixCaXUmlVA+1XDTarIIYkSIUrMvYzhGPjJr7t3YMTyY65IEaeWGQPwSM/VFQNQ88DBAlt
XMCf6msWeb277Be382kQPmlefhj2MgUStgzu6jsxyjnO1OkVmCLZMunTqlxhbGmyPKMv3BIQy8s+
KspSj23xhZWqGInVz7CFZ1gXQCQJvWbPfCqvUv/efuieIv+yQeGGgj0BXooAovE1YtBulohqKoLl
sHgrrpvUfG4AvfuiFabIw5jGMB4CEkCeIFpVQ3XFIwUQvj4DLbVfaxiMlbGanS2FM8L5RlODSCOc
YYSEUMqCPrBRbjtZoDpzeSb6A/EUA89wTGTxjzxVm2ZrnqH6k+pwdsOfolriAmcB/bcF2IDeDRMX
4ar2/VDXYD8H6dzcUL9sfIc+ajnAEx9f/iTIACAmAlS8reomf0tXbY13ZA2VJEzA582MCY636MvP
Aki9mCBJ0lR8dTxAuLUoXRWT1gbxeRkbD8Yw+qTUtnokiUOCD39iRT8NCks+hUMaMitGtsdc71ZL
hjvD7rZf3zGTMa6hp2KiDM+FgXFGUd5awa0+5uS6n40b28ZMcDH8hRmCGrEOrCeYevme7rIqutUS
tMU7yFwjoWEi0YqMdZudhZOQhg8DdTncgpBThjoKd1voVVOiom9BTZmQzUSTAFT72ymy/C5PH2dl
8uNYVvk+u345k9xlkToY4Jt7G4T7iQlgepDUP6Kw97MZFbt8Y7Zb6HNe/mBncRtVYzQwkIZCsApC
lZyL22tl1aRHR9VxOiTVeJpMNTge6q21Oo9jWEhypHM0IbOHjBeFLbAuoLp16odxaAzhUECnYwqb
7ZAHtXUo6LYCDN9+ybJXTXuI4280knTGRavEXJRpoqSB5IkX5kJWNSVFi2Kr0R6i2Kvm3u2Sq26G
vPMoqfAKQhO6e8izdaY3hkfR6QL1MsvXpoIpJMH7wgivhzzD7Gvzz0D7h8vfTmRKR0KIyS/cGric
Tk2Z4KWfyAhvIdaoYnS8Hm6ceOmv665R3D5a/iJSQeAF0yZgpbFY6+vU3qQDWBjqOBCtbgWYeHAd
G+1IWSFG9K2g4IQsF8UYDHQap1YozRZ4D3qIlZbZmJ2JbBeo1odEy03AJ6rNUpbfLu+j2KLB1sZu
d76X19jtmLeNw7Ab5Fe+gJjPbNw1ajs3dbJNJwWSy+yx+/MoQevmrq/sGPbqIvlHjXuvK+fDDEV1
DKc8WK0sXxKEfvDe/1ked8QXvDObPMOGOuW0qZVnzSKbSqYdLTSC1w/Y9RipKA8HLauFQrkXa5gz
fd8YDz3QwZaWff3et/UjK9zORcXQZinD8syxvlHb8NvQNzfG+hklrQQJIVoPmq0IirhfwG3O+bqx
gjdkTRdE4vExn6gXKYoby4Kv4Ib5PYWk4T/omPNXv5maSxtCWA9jhJofq29q8haiy1qG3UOT/Chs
SbwQmgPvqmOoINGCPPCp3y1zrKpmzW7NtT7Y2XVu/GwBPbV+1VO0H42ny6dKkAXakKpBEoDEBrvI
RfpWnQa1G5FxZJR+KiBZNcpE8iIWBUCkZwZaPkjTzqa5cIhUU+8Qa1HG2atD6Q/T8o6eBhCIRHJP
ivwBWZqN1hJr+fMNrURr8IazAVtJ7R3mGt1c3bEB+Mtbdl6+xe14bIW7PCwzKUraYEF9bhY/lZVY
h3A22nuIOC4vmrLaO3RX6i1QKzmK83Z3ldbolYNqI6V3Op3GJ6sI9GncX/5Zoi+JLaao3YC594xh
YcjrtcxjEwU+Gt4bSX0/Ny+XLQg/pAFpbgQQvLH4YUY9IiVdWmYhabLkMKqFlm5nQwPnVFqT8Ecf
j7JKqcgkCm9QOYFipgoXOj0MYW8YYUcQhDE5+W1S39bMeKjRT8ccQLG5vLrzGgf3WbmDR5OFhLEF
51GgsJdPW2sIrBWDDbFrpX7VGBjv2Xaye1R02oFqwlUNQVBT58GdmhK19kqAbKrbfp9Yxn5Nhusw
n3cLQlnYDofMbP3LC5WZ5PZ0rKwlLCOYhFSV25uWOzuffejnURgAdVkmfxHP8L4kEI3CI/NssnJc
ltGMFMSzvky2g61+K9X6UNXoydr6Tb+Al6iwg8srFHkNRHMNJi4JqW0+qMXNOpOUIuWy0YAzV4CN
i/LKrNBncYikFCdMlXHeWPyEQfz/1EN1O81INcBDQ7RujGzC1CTsRps0+5xtsKncNuGTrW+kk8XC
UAePgc+YQBvxrFUx4LJrZjJIXGe7Wlnct322CaUcPqIsCNX1/5rhSao6Z4mgBwozahsFUf+qoGnR
VJt4Wd1Rxi8n+mwEYrJAh0E/7YwAOCKKluoQkEXmH45QHnZ+0mayPaWfY4iZZdvLTiI878exhbv6
IpDFAbCFr2UNxm3SPlaOXblZNW1zEm30Nf8+rxhqKu7AYyS5EUXfDggIdCSQOKNIxvmM3YxlGKXw
mawhmVsT8x/aFwd0lhtJJia6E4BJQ6j+D2cAF9KS3iirdVaQHw3L96qhsWssMhFg4Vcj0I/A8AsY
JQy22KM8OR3mYgL0iEmtLi6GjdwqTXHVgzBbShN3hrlAhMZbHyUehBFGXH1qyqmUZZ1WwPmsvne0
Q0+NKL9BslnPLmRDqbWNx7RzXGvSs1uzJ/GjHuvDlTO0saROc75mPOcQWfBLUEJx+DY0MSYy1cgC
PHQygslylxDE6z1xy/LxspOeHz8YctB9MoFYx1w6t2JjnMhgUFT6w+66tN5nyBvl5Q5PVSDKJGnN
uVOemmJrPvqO0DKsDfAklmDFBOM+DWiFNEqWQsiMcA45EtI1GoPCFZh/7j6oMroZkSRCIhvAMiEq
ol6C2TrudCXO2KpzBLgMCG99Kx93hZ1vDEVWJBGYAfQaN5qDKoKBbv7pfi0a0oVaQ7257OwfoBrZ
2iHiR1RHX85p8e74Y4cXETAUlMMmA40Cq4CIQK1sOmUOQqJJwqFwORQz2b+JKgBrOl2OQtHh6RoL
u7aEo6c6leNSqyrdfpDJHAkCL8QjkaiibodKD2Ddp6aipsUZzilI+6A9UjiBY2Nw5sapEt9p3606
3jha460yDPl52sPafXjJoYiL0Q+e3MlKujgNE1h18vy5bttXvcYtrQKjopadSxTIsUQ0uHx8BXFC
A0DMYpK7FqqQnI+MRpTmw5pUXmirm9H4yJdpuyLXWoiMPJ/9pdMyKBzxjyXeS8DDEXXzDEu980Ic
iis0UEISrPM7wcxxHzSy9sG5vyAWAyaDkrttn+OdSVKD5Bm9ai9r+xeUFKAQoKd+adQysTOBu8AC
k3pH4EcQ5OGz4LyJoe2EbA6VgIPhpCCej5og7OL3cJx+rpAmxEyPp1flvYaK0OUPKNtW7lTkfRUC
K49tjbvGtSekcbfptLH0t8R2gk75ZluSG1voMWB6tihESc5zoME2BzJ3WeVpFtBU8cOsL74auqMt
yVtFpwGwz/+1g1bC6RlsoaJXhxYWBvYRVK7fTLp6Yeop5FtB3xxFxuN/nohoMEUoDj67y3jmERtj
yHHUIlg21pUOMgwj+npjTmPCrcgd0QVgadXpguYmR6FhQPyqHV3FnDPmDLO+oG5j16XkVIsWg9ox
GJh+RxO+GY6OWq7kug3gc1S7hNxLU6rfWTV3mglFU4uBSzGiwSc6Q6tmWRsiVs2kK906JFd2QfqN
sqR3sarcFZ1JDqE+XWuKcnCcdq/o1UvTrDe1HkW+UiLWdPE9ekgmctnxUOlQU1aQkUWqMW4uH5Df
c4BnPxWqyqztimyIh3BO7QgQXRZXUD21NrVW7NQYCFhL9euReskcY/4q9NT5M1qJn2qRR8cvY4pZ
q8CALA1qZSiY8W2Drg7RgVwgK1dph2i03ah91DWZrvh5uGNGqAaACor5Nt8yK/KiKeolQiBAEAo7
dWvpeFqWu8u7+bspzu0mOIh1AugU7owzjbkuN9dUpziW84ZslNuP2S9+gE8SrCxN526Xz/btkYHe
y6vr7K5189cn5Tk+1O+2LwWZnufaWDDeznj52Rgx4dP6IW1Kzciw4GrOgnJ4sRc2BtXPuxXkdG07
+EvYPmp167hEqm8p3Gy8Opl15HC8iDvS7sZICGybKf2xzL0319pVHstgzoJzjCX+McNnvGULWe0B
ZpIKnabcuu3j5PvlDyq4P1hzEsUIDK4R6NqeRiWnqdesUPA9rfbRDG/H8psBkOP86HTfTHM3hJJc
UVCN0E7ssbB/lMT3C7SQlyStoKHjV+1ttkCqyJs1f1oPpvJODbefXpRR4rWCgiissgIIYYAqyk90
ZWNNG1CTQ5V+p/Rb50ENKk//jveQ5Zt+sR+32efPy/sq8pBji9w6DeRURQ2YIZoz6t1iVIc5IneJ
8u3rVtC4A0AXWGcU6bjb32ooo6IrKrA0LkHbL/um7XwMkUnuYlEMhYNoOPbAHINVmq32+KvRKZuh
To2vdhdfz5txD/4MT3uvrs1PjMpLWp9Sa5zbq5oaokoOa/0GM507aws5ryvwnt/mLh7SMn0C0SEz
KJDUKjJvwAC4PZxSJ26Qz+OQgULe6H7h7Xr5I53jxRD/jy3op7tn2zUZ1AIWQPOb7/tvOhjNVLRW
XUvzs2sID3o/UD/+er8OiBbcODrAtHgtndX9UgxTj1aHGKU+a+Rg6MGUy/yCeTF/GwDUgBE/FQ9a
pL6nKwtJq4ftPFVeuU/vnJtn66e+p7frQX3KfM8BUgxzcSDi8y9vqOhsAVxoIfwCXYjQxVnNlrgC
AAAxq2j9srXcyECFQ1Y2Omfcw2c7NsMc58jplzKy47YeETTuqsUdfWSElec8A1+bbe2b6rp9tXbN
Fd2vktDxm8rvfFf/rI87baTGKE1dYH369n2G4fWuvJ4QtTbGE+p/v+rrBti/EcLjANuic/6mHIJh
8PIfi7+4ZC+FwouuiON94I6jpaRWpFr4OX0XkJ39BKKSK8uvA/2prvxuMwfUN3fNdXKXvXkg5bv8
rYXGAQJDYxNehhfk6UeILKeiKHnidFpXQ74tOox7Tw9Z7Jfhr3byC5lQr8CjgTbDwBQejhBG5LOK
fGxbk2Z97RmJCuQjeKknaGbcJ07i5mmC0QfJhSjwZRsjOYB4gMcUYzls/UdOpiwjaVANqrysBEdQ
73yOEVJVQ//yLCRuPhRzgUFjzwKU40/tlIZWh3Gisud3qxzWSe/RkiYyPuVz6giYAaYDfQZsIDJu
7mimsR1ZBQiKPevFebeve98GqjK8p4kLhOzsDf56gGyUcuNsoMZ22VNEYfbENndem7RdmqGBbd3r
/ile2+v83rgqGteBk9IaFDoG6LJf1LfLZtlf5Q7riVXusDpZA4fJYbUrrubxtfqyxAPbUdRN4P0Q
rFJ5jKIOEu4KcJzKU9qgVtEgygAneda6a+j06dF2kQ0ninKlE4PcbVWDEKeva2bwytr219q1fbVe
0UD51fmLjwk49arbXd5CwRlHpYZVoFD4YvwJp74JTCGZehW+aVfzYaDzFt0/16L/GPYH3pluqNlb
EChJlNOE3w3UyzY60ireZNx3m8aymTI8S5HC9zs7mm4LxfQvr0vokViWBn4NfD+Tf/iZgxFXBP+F
CAMQ6eZrnuwT9aZHFWPw2vFFB8XQeq/jQZj8yIftiORKlvmKVnn8C7iPmRHIdjaliTMRrsrBsAf9
zmzI5+V1nsdMHdg/BGjIJqBjZLAfcRTDCoWE0dx1NYZcntQSzehDDxon805RD6b567It5gunx+3U
FvfZAFlQqoLF52X4YZtbcGim87WW3NBU8vHYHzo1BJTG0bfjIllrZBq8A98OFG6Bgn92Y7+3E9n9
xi5P3gzDgmBMEuhJpFGne7dQUIHOlMVlvCL72vE0SDJoyV1TVZvLOyda0JGl31XMo69E2jVJ4kKr
wO6+7goT/As0DdbJerxsRrQgECQBMoB+Ohpu3L7lmdakA9pNUEIo7mwafcxtcqOi9IKRP8ndKcrQ
GAUzQffQxrwJv3kA2Re5EcGWntZXwxDdr4u1tcGEiPLFJsv6nWrca5hOzxvdpfOtrj1BZ/I66gj4
mT/aLJMsXfS4Pf49/Bb3Darc3YDfs5LwrRq1wGy1AwSrD2kW33doJOQA5NsoVwCLELtz+eVziCwC
g0N4xevIyvk4Oo36kk09UPJlR90ColuaB/4msCt6hYJH/ffLH1rgT9DxQEkbwGYNY3tcRrFaUbsU
NWS+ynWGesl2yX+soyRIy2xw4YuEVZbTMK4hhVC6a7gtl8hvpBRJApc9WQnnslFTz6rWYSUmtHb7
7womvHM/ToPL+yWzwkXJuKZDbw5Yi7V4ZQTU3B71R915vmxFvGN4oxug6UE/gosnjramNtywhho1
SDXMHcUA7UIloUS8lH+NEK42H8/DpK4t+/TKTWneFfYuXbx5kIAQzq8VuDMK2BghBw8PMLWnobEp
7TCdbWyY0oH2cOr3tdFcD2adu2Oue5MWbvVJ1nUQbR/rAGA6DmkyJslObeapnbW0KGvg2KFAttBr
qF1taa+9XP5K7FtzUd9BWocZRodhoHn4OhQeUojlNfAFS79ZVkzxhh+XLZzfk6zMhYwKpHXg/OGb
iWCoH/TWwLvCdpLCn8YYrPHxVARaV75PSzogLkaFJP6df7DTu5m5zdENw5qmg1nhbu7BLuDcpuEL
DTHm/1iV17MugeILmm7ApIFZCA1airK6yX7MkTGqYsQ/w2iFFyfOvorfVIN4abF4lg3OvBLhaP5U
o/wppLKs7nxndchNoNYGwAMQf3z3fkW601MT+XGf+CP9bhpBOBwm831Qva9+QhhCmZ0NUSKs87db
EmrG0FXIUOvh22x9D9t9NLy2+mGVkVCde+OJIf7agmicTfIJmYHWfgN3gjvP28srOU/wdRTXAJlC
gc3Ca5eduqNv1ZnjWvW9hVxqvlr7e6vcKvFbG+2a6arWr6JOUkAUfaFjc5wfVqCpHdoB5vJ68RZ1
vy7tNkzelXnXpzKsrdAWqB4A+gdyGACY06WNK3RsEE9w5auvvZPuTLI+VEYbKO3gAq4iyXjOwxPj
hmS4eAdakCDXOrVGlD6NKnYfTlPh2vZmcl7COrj8sc6DO7OB6SuKvh6kdrkbpEpHZ6mmDNl89Yss
j016HS+AQkpKhyKfw0AUnn2AQgNpwe2bpjVFadjMivZghQnK/g+XlyEMRrg68LL7Hf+4rRrUpi7r
Jq29qvSt+kUPPyPzzkj3BSj3M1mtVeQFOKP/GuOCEWq78TDkuBAdCAQn2Z7YD4TUrq3uO9n7XOQC
GF7A4wRweJRcuc/TT85Ukhgb1zRgx2i3FJzSBGrPl3dPaAW6OmBxQSaJu+rU0eK2IujS5rVHlYeF
1q5OHxVbprUg8jQkKv8a4XbNaSYFkRZGVhzOat8ln6t2UKGocnktwo+Dlj6yYpSMzzhVy7ru7CyB
GScjVwUYWnaoKnSuGc3vNmQl9SgsJEdIaJGgK4lwp2JsgftGMYlLooa4m8LiJ0skOttrlL0y1X5f
bS8vTriH/5oC/OT0Q41m2XdpVcEdll2X7RvwXFKC5FViRugPR2a442qFpBmGCWbCPLDG70P8WCev
l1ci3DT0SWw0tGz7DIZN09hsAaKvPV1/GNNNTw4qDYHV9CwZ4Fu4GAQfFRNGiA78PG4MLqfJKLCY
qUs29WJ4KbD7s7lI7m/hpzkyw/790a2XF5NjpcxMNoA5PIX4VrBolttXfxFK2XDpf5fDNvbIDvj6
cl3LYKcl8d4YnNdyjf7m8x+Z4E4qisdRiYYLJJ2jRwJVOnq3zpKETvz5/6yCOzOdSYeGMEfutGwT
Q18o2zYRyCrNyh2lhQPmrqf5NzLVP+vhHzCgFp26xoSxoYxBXjexEb11q5B3a3D83i6CcTWhPzCk
YHsed9lK/3/7yWcNlo0Z6iaCfYTXQX8ezW3YySr+Ei8n+qlb6Dl4qJwaNvKW+nYMjUHq2jJMrsTH
+YmbxqomqI7DiBb5tA9GZ0P0gy0rXQl9A/O+wNih1uNY7N8febihLnGszbAy1Z9h6TZLMOYPEAfw
bBA4X45CgpotXOPIFufqsTYlsz3Clr7VNsMhua1uqxd0uXb26oJoBsnD/bCzv/xqZ0YxHIXNwgXF
E97Gpt3hkVMjvKrPBggyi1+2LIKz333m8kcmWEJ2tIdplPeGE2JdVvnqlB+z9iOj3ug8OZPuAhss
2UXhATuyxpzzyFoY97mWN1hQDXoqyNx/L69a175RtolPt8bPy9bE7vFn97hAa49Q45tMvKZbaAMb
yeDH8wySDXciHxV5vWzrnF4OT7/jT8X5YtbPHeliGFOXXRGoXvJqelAqux0P7S7b0xfFpcEY9Adl
a2zbx8SHcMHlXyD7kJyDdlE0qk2FrY1bsgOoYJzfoI+x1Yzven0z6n/x4jheLheWAf/L2siENb00
PyCymLgAP22WVttfXpWgdnqyr7+BZ0ceg0GoGoBC7GsfBW34TErfBhJpTXfz4FfWrkpwh8a7ULUl
28kWcOFc8MDPVZtjUoOdwwvb7HWk6Z7OzyRkNjFuT1OwkaVe0/7N4+TP8TC42FyFaxdHGYwOU7sp
QKbWTB74C/Tu+1RAzGeSFIaFV8GROa7AiTmsJlNZeCkHDCqB6KLt68dcsSWrkm0lF2J0pSfrWMCM
Wn2S1Kv7gz2EqD7u4slbIHsrez/IlsUFmSivY2U2YC9cbuz+tqqe9ebpsluyn3zJO7jQMjZ53VBm
Yp2e5uXDWCRZj7CMdXS+zlDBThhZ6QgDzty/rovyqNHUrbX4AfyZwWKRq6S8q3PMIhaW7MSdAyhP
TxwXSFpHb9Q0gWnotr4axXCd5tEVJL8PuZkcWqp6K2RwKs0KyKxK7gdxDEOWb+N5xGjOTq+HEtwd
g9HjMkoV08vVTzWNt3GxbrQ19Is2vQGdiKQmJPQVJBAYVcKjGZQhpxYNjCLOecpOHJkCq5mCUjPB
fiaD4wuvoiMz3ME2B6el6YI97ZNxUziO107J3ZjofmH8iqmMJkfQAMMnPOq8cquy8PJLzAIV1/Bd
iV0mW2Htm5t2F4EtZ48b6JDOrvY93cs69sLvd2SXW6bV9sYIxgmkfT2U64vMo8O2h9yAurp69ZaN
khgt3tU/DWYufpkkXTtdQYM5rF4V4Hmdt67y125jyO5WUTrLKvJgAbBsUFBwlzuxOjKsAF95kJfY
zwq9wuF/SFvrZoxjmauIouWxLe74QTWhrNQSZ2DWs20c+VP1MKw7VHUCqrhQsQUHsPMX+3hskv2k
ozvWLKK6yRMsr8v/KZwrZfhn7l9AluvFkFu7HDhFHsIe1xABATIVHcJTU+0w9nMOfi1vzTZ2CM6L
d925Dpdqo+u+E0kp+USx7Ngc55BFZRv10MFcg4zINvd5rLuK8+AAZbTSa6cK6uLXYFmSRQrd5WiR
vF/GeW/XBvuEQDTN27HC6wCAFUtGCSkKXser4y5Wo8IMd486lldN75nqqfF9JqPwFl10rD4PDT60
Dc+039EkGiKrQXysnOp2rMNH5AuSC0dmgrtLy0qpnapvkR7U4TU6O0HTyR6Kwo1ik6ggf2YcMpyD
o6jUJKWDQGFgbFmLv3fq7KYy1lXhwf3XyNlkEgphidPNCH72sryv/XNC432Cgu/80SlPaaI9OCDv
vHyahFsHQCiaujbFKAuX6ZSAVDhhh6+TLe8tvTe/zmKBZtrR3+c+zayWy6iwBDGxrJ1Dk7s4A2Ig
qpQgXP6m9gHWXQcYBWARDYP7RlY8JhN4UPCNQGXhRrZSuMnQH5pY1j8TO8O/hkyuNDrYc65nBIbU
Gk+K+u0/88KSkCoMAX9Ww+cVKvImO8FLFwh8MALkrgPeneEliSXPMAGwEl8IpNj4TADWgM7hNJ6i
4607I+DI3vIAvo/wwZ8/qwOo9sNNsS/fou18KLeLn+1DNz/IEMDCWH5kmwuupdL1i2NgjQubpony
2IuLBINlc+KtFGpSWb6b8Fq67PKCOx9shpiOBsU/YPlnOKKSpDHm24C4zqFF75sjqLvctvIV+nrZ
kOjlCQQ7CIAAv2UcGdzhysAEZhUWBRKQDIG5FFslXzdhhkH2dt315i+AAm4JCmjpYl2nRIZyEK0T
cClgjRmtBP55+mGtVZ3KKQVmyBwaKIDnehloU0bdIat6D4eo9NUYlJGX1yyIJxhIw3QAEAiYRuTB
j3o5lEuooTmWh9DkoevHtIB64bINAZAUohMGq0r/Fjfiy+zjSjqrGNCpshbzvhgBy4K1/srRnPKg
LAue17Nyj7qUfaUh//D0Nf0Bdg0AuKwxc5MI4lnp1wn82E8CmB3sQCBH4BvR9aKrxWxg3SP5JM1T
FmU+hJ6w64sbWlQStAXx58QYF1QHtIHV2oKxOZoBXVLI4ulWS1wlXj4ub7XgRoIldFLxssHjgz8r
ZYNiBe2Q17XLmEGBEel/niSKry3KvlkSsmlzqrkgjPvVz9XzZduiVYLLCYIL6K4hd+ACUxmHTg/I
OgKgHe/LCNxAJQpwg2w+V2ZG546JVi5rZWOJQOu2euGaQ+ROskFNQTA/2Ud2bI7y475cBnA6olOo
rJaHWWBb9+veCMwquLxnojN//L3YYo/sLCkKlR0ko71o6W5tZI0N1K/q1lPAaz7JNG5FzkFACczo
2jDdxIe3uF9bPZ+xqKHrRq8xdJCAqtb8WpWYf1PN8meSQwGkasf0RW2HQvLuFm0p0IwOxu8wVA12
7tOl9jPozIdZARx0rVs3Xdv+nvRd4yek7Lx1nQeJPdHWgkCBMAowiAjwhAbgLhgjM8NqG5BRjMMr
7Q5DuNOim6SXHG9R6QYTqP+a4hkN1qowSWIivpkzCV2NjN5Sxd9Ib3mZHr5lQ7sH7PVzqfX9osoe
qr8b8FxhSjs+dtzTY83oGkXs6UHuitv8rt9QNwnuyw0oSVdoLrI2Rfcx3oBAi8jYZQXpwIlp7pSU
o9VYCWuekeVe0z19fOi7Rz27LlAQlwkEy2xx7pOPjbbOHWxF83RdDpbbQn3aHLtgTOP7dKTQYB0l
31Vk8viz8gGtIyiwo7YINFl6P2pgTCHanVK1XjZi/nC1bXckyv3lgCA6JUzmCmxgGmpU/GvZSRun
nhjcYsD/LNVTwhctyfxFJjssXNuRHS6KoovfjakBO044+TelX5WYd2/ulWzj6JIYJzSFWwEocDDm
Akh/evBtZcgGgyBgVyC+jiDPCQLWpvf7VtsR88qRjSIKzbG8GHuIm5AHy4WkLsjvFuGgRsmuWS0N
LHlAey1FtdzSgmp+noQ3dT59ndYBU/AYegAPMd6sZ0gZo8EEZLIgOa6LO8boCIE+tdledg/h4o5s
sH9/dF+kWWmE6gQbc2p/9GN2FSaJhxfhExLoPYYUXUOREfGLTNrQXQP/Lni4zziKxmJqnJWhlSft
WVE8Gn231303PRdoF0qLRaIr6tgYF1GqQQ9jG6Vo9HNTLx5/mik0xH7rR//IUdcMp6uEfBlZDulo
VAmANkFdEQNrp1tax8mopsykoq2bWesPa59shsnaXP5ygllm2NHZYJ+KjQTV/KmdFQNpXcOSQH0a
XMt4ihI0XcFOh3EIX48+0eJCZUqBDGYhm8UTbSpEABhwFMeB8LO5qZpi6KTGWVfRDVWcJCiSF9V+
HaxDZD+WRgJojSQVFEWx37R4GPxj8jrsFx25KZgKorRTsKdarD8NILsYCj2IMWTYljKuJOHle2SL
R3A4cwzoU4Z9NbOfMTQcCmjheADovbRREiRltdf7uXHVmt45avR6+aOKcgxGlA2IJOjcz7r1aKKN
3aDi4qc5uC7CR4qUCmA5lyqRV9YSdI/MGHc21hVTmqkGY6PxSaOt3ud+nr41TTBjnPHyutif4nOK
43Vxl227diB1YZjMUXvV8x/gMPqLv482PZDAGBTDbNCpf0RqHzk1xd/vaPGkxeOHXij+35iggBFB
hA0k3JyJWm0NWqFpBw56PwfjtlrHkvRAQH2DEw2dmf81wRNOlrVaqHmG5N2+qxKvvp732Xa5b76Z
G+vJcn/U/0AtPKiCLnC2yuQa+8sLZN/g7BsBUszEtW2w7/DxJOzHKUUt2LPV3iOlu3RQrpBNDYqC
P8Mt/9cIlyaAx9xwWtYGMehLY++L3NdXB0PJhlfMd8Xn5RUJve7IGJfJgkpzaUgJY/qsuBo4/UxZ
EincM5BIAzINjqez2Wc0WhJbb1HdXCLg70D3A+W2/EVLO4l/i+2AcAFBAXTS/LeBuCIOK0PJOU48
bVW8cIIMgxe+pnWy6pjwC1EILiDQImnknzmKmmZQp0P4o2ob9NYhhe5V/4vUmauWz0b4+PVPxOi+
MO4AwMcZtxBdIVFR2nD5ennrUeRUZEUw0c79MYAxyNPIsDSrU+QODFjTDxuLaOxDLLsyZDa4kxOj
y92VKWws1oamDwa5RaJ9eZ9EF+DxMrhzU6uDii4UTEzjdZyC+HZfD75UgE22EO7AEKgI6YMBK63R
bYom2yxA9hV9G1xejOjiOXph8i93W9FpP7EgwDTQHTemLxnAxZn1WdJ/LlsSLuhPCclm23qUN6R0
WJBaw1INNSELShCFtc07ScInLEcer4et98hKg+HIpZ6wbWOyPhBHcacG13as+ZaZvYxa78e0x4db
0PsFK9Daj25ZJZs8T2/bZpb9GNnmchl9ruZdabLn+3BQ7ujT8gANZ6jYuprt0q26D3eLXwbpi/Mm
07YXJk7H28DdkItJOn1JsdmzQ18nzOgma7XJQXhqV/FhNk0XwWsLfgg/Lv4CgnhSOOBOeYw37mAy
sGiU3MzzRwPCxCkAAdsCihPt6bJP/R/rdFD3Av8tJKS4dbZNXy0Nwztigivc54tRbFAz/GYX0T5t
ZiRr+UC8jKRPFaUHtVnqzeUfIIjQeDzh9YQ7GjNq/IN0dMLYqICz8qIqxun8nCoH3uWRaWuOh1QW
3ETLhTnTAmwBJX30Mk69O2+mlFopygdOrNyaGvJi0qPmlXg91M0y0FAusRUsaueqS767vFLB8T0x
zR3f3Gz7rs2x0kK7Sesgb17LUGJCcFxgAuhYg1WYMZR0urrSqsNkZgCQtHlIB18xg5RuwvGqNyR4
LOFaoNqL2RpUKyEjfGpoXDKNJDa2cbR2+nKIq9d0er68XcK1HJlg+dBRHMoVK8rCBCbKJEiHmwaU
oODLXecdlQkusI3nckUM9v1ZDLdrazvROavxYUC8XiSHpX6fI4xWfFxeDztIZ1YwYsVGwSHdyr+k
80IZOz1bcenlrja61Ct/GMFwrUMw97Ih0VsaHGR4tYOTF8O5v3mTjnYuQ3M6r2Lm2zfLIXpcbhMQ
Dir7aF/A2iDruAry0mNrZ4BU6MCrsaKiR3Ydb9Pr+jreJDfOtbqJtuuWbFupvKjQIMb2KdOx/B/S
rmu5cV3ZfhGrGEHyFQwKlm052/PCGk8Ac85ffxZ9z90jQSyh9pzas59cpWYDjUajw1roPuI8lpnk
dTibUM8Gg2qP+mM7CI7RmnVjg/4r4aJzIVEje1Q6SJClYw9e7GaXBe7fbNKJDC7MssAuMgQ9ZEwP
szvdpcAD+Vl7kx+8hd8k/y/eeypw7wCgBOe3IA6dHyag/an9vJSmWSaPaJIENj/C8IxeV2rtIJ1I
4TP9ZtlpcjngAdHp763uZOpNHr+18+a6lLUb41QKt3J6kHVSGEGX2AaGOliqxps09qX4zdbu8vnh
urA1U1hQOpDpXqgM+LNkdYDJAHQRusinWkXOjTR0mMvQMzHQKli9NVEWzFlZaIqBhMc5vFJTZhCP
wQ0VyRbl3Sn+1ok6j9c2yLKXqTFM02sYuD03g3Icer3Je/SvhD9rzbVyP2owYywCa1lrFQBc0D9y
eENgmB9WB7S1ASvQU3zmgWUJSbWjEXipJx1KUdvP6sqdiOMsokyizKgBXunIDVrhS4CuLm3ighMr
EsI9WuzW7tWoXu6j4akatmnzGLPdvze202XjblWpSJkVocvZUQwoAO41NcScvsDM1twnQj20fsGg
0VfMLZbU4WGPqG8ptw9uM7c3kyxqXVo7oSiyI31lAoUefvTczAwr7DMVSOJOCLKdMhidYio2KjK3
cWE/6OGnpWWClVsLFgAZvcw9AY0CRA7nEls89Aa2pBSqEUj3fUVV6dFIGTUmiUaGAHBDJIyzhEpD
a1uqLC++3CuAKDiN+2aO/UkB7Y5/3SKWleKDhlO9OItYWgGtZJmQ7cc7GXDb4P2lQexlmdsELSZb
jhKenNdFrtr5yVJybqgekn7qW7z/0He7T3L7vQX2hqaHor6XNSOBjaAIBbYytLZzRtLPeIozCZfF
iN5oNXmtzFcbrebmTom2QSh4SK6v4z/C+GRk0WZTYaoQVrJwO6Q5ZvW7Lbh5d5GeU8mcf6lk7Kgl
yaLpwlWP+0dLHsEklOOBxMsES2FYtKteRqbSOboFbYxg2y7p5gFse7KeKmeVXQCn2y8qDmr5PVT0
msqNgbtkOpjl6GWy5sZyeD9aHzIJ3MJ6Qci2iRuVtmS4V8tnNuooqUZUBiXuXxjUQmoAVGHk4S6a
MjUp1UoTZ3MkbNs0iAui9nc114KwYPVUos7wReeyEPyeuwClQaO9JuGmJvJzEzy12n2db+afbHr7
C3VUhLzKAut/gcgw2FUvVTP8ZxLrzoT0h21icl3UqrSqzUkwwGlTpU0WVjqkyCR5wLc4CVhwA2Ce
ZWmxbxVR7LF+Y5/I46xnLuYZrgy3G5I4Kq3ln3P4rRgzR+50H1XP21mZngP5xWxqh6QidqPVQ3Ii
nPNyySj1acJw76lyemMZT5kcPCXh7JtY2X+/eaBwwdsfR0UGOsi5kbAs6QKtgKSiOoCtrK4OoYiz
bDXFgIZMWOICOQ1A43MZUYmyhznKuP2sH930zEKTgsUME9p3HQxmjKkaP1nA27yu2dq1fip1MaiT
Rx8euJMNgkZ4ONButbJDMB1xXcLKLkEhpIjQHg7udL5BqkL7AjYJB0wf1ZdEw+Mr0thnNxpoV2pF
fWwr9o+GS11BMULBu4W/0IeJzKRtYP+S8hM4CC6Zkp2UT65lNFSLf1zXbOXKOxPGGb85MkUNBwjL
0n031riE6DAI6pOrq3eiEGfjIHWcNaVHamZGk9esvqjpY4JZ9lD6eV2XlZvuTBfu+h4aSW5K/HMi
dXwBVIBvtug3siu3tuzbqdNeQKjkkVhkfqIlXP5+Yn5kVu1+WCasJBR5CRpKsgJw7rvruq3Y+Jlu
3MmyrI4pZQ3dGGBQMquiQyvqixPpwR2jDg1bY8qgRzxqN5jNwXSRDUVSgR9aCX7ONFn+frJcIfg3
C1CPwxrMDWkPVuuPtbqcJ2q0mVMIbGJ93YBWC3hoxMf8s6/NlMywGzh3wNW6WnNTRaKc09fkPReo
QqF/RPAvvrSUwKosQYTha1uMsXq6M9L8Rnq5k++HD3ZA3/Iz+m9uy03gJTVNPrPfiegj1i6xs4/g
Lk2jqa1lBASZoZB2A7WVw2g4wJwyQb0CRIJOcVCaJSKx667qj+qc9wjtXmqVAlLTyqCN9pBlH+V4
6MORslHgRAQbaXJORBujpKmWtCsB4dYwbSxJ9HRfdx9/lFm+4MQwCwmQDo29SMBLwxroyLwh3mTJ
QogG2pfNIGJKEa0e5zgilDHHOYNAEF1gqnWej9GQOF3kDtq3695j/Wj/UY3zHkNuZ3UmQxJIX6YO
WT2F5oooG7rUZq6dA85/VHretF2EAEOe0B3tkuitzr+1mKHt5W957E4q7UWocSKj4HwJxjQxwaBD
L0157YJvwlSlaN24mEmpevAajfj91g6/S9OwBdbjW1sa/vXtWYubTk+vxZW9WhDG9fNi3CXTMZTo
AyWuYUDhBZh3eEtyN1f3hgjSb63aeSaUcxlRTcasI3DEMHRrF3lySZVtfhPt4D901anupWf4kLx1
ryu7Gg0Aqhzo+QaavS9z2Ih8AhVirYG5USbvNCQqTOmHiaGh65JWreMfSRe57FqJ5KzrIGmqMXFZ
F7Rs/uZcnUjglrAwza6Tl7usBua62f8A6SoTobmt3pcnMngfa1VNXGuwDSP9IPbTzO7QmjCmwM3X
0EEuWLJVl7QQFpmYcjBsvkaoSINZYfQdZ1h90BRUayx3bA5ddF9Km+ubs3q0TiRxLkm2465L9MVb
NI+y4RqyZ5cij7RuAH+04TySxtSomAdoM0gImHpP0lovVz2lbGmlOEU9gLkRzCBot3xNso+id4ZO
cLJFX8A5KAC4IrZuoWVT/CTaD8y9XF/F1TvrZBU5BzWn9hxk46Jh/sqGR1sBod8x6HBw3awBe1wp
GmkQGIjNeSpjzgM9B0e6wwBkacpOMDsDA25i6PSiUpRIFHe4yFCrc6cstojEkbTs13s0vffJ3hDh
VIskcUdMwxzdYDaLpEFCo/RNJIWO0lAy/hhFzRWr3g9w/+iXBoIwEoDnQUY1T4AAX8oDsvUmtaCz
I5+tcWxE7eCrp+tEDH+61Cht2JKpmc3vmFrrhwMJBHnFVdM+EcEdrtbqlc5cXo6D9RS2vyd9d920
RSpwR8eIKwLgdqyUmoNAKmGu3G204Pf/JoQ7P5NeWUO/rJPaExB/ZgDl2Gjs/X8Swt/uWV3HLfIE
eJfiHopVb5YMakYiDEvBevFpg7rXYr1Z0liK+RLq3yK2SUUAfF+J1IsQ78+eW9xBAWdllSaLJqZC
7S0AZo37b+oRvE5H5a5y4zeAmbppS3W3ObywFgTPtLqRBC519bCefAP3EKgsdCBbS8wH8A3H6F+j
vnLq4pBEBwWTxtd3btW9nshazsDJk0CK1DAxK8hi5fcALKZzlb7KseZ2g+y1tu1WVeYbJPu4LlW4
zJyTCIMiV3A9Iuz0lYOCQWM6++Dm+p058eCS3bwpDsFN7eWvsv/APpv963X5qxHHidac82hbhaTz
8mZmwze9fJFABtHXxE8VBQUmYtE8SSLBQi8/ec2wOGdShH0wWEuQ05YgUAqpHXjAJqSSaHJLdEg4
p2KSvFbGRTV12lkgphzehJQuIhGcS2nrWZdx58M+bd8cH/P0Uzja8AUyc2W5+Ft4AhBgYc9QIz40
TrFRHiOKNrkjgtB6dtmtsckVp3xT/eAxfiNvMh226l3n2O6LtsncTJQFEGjMlx+q3JKmjn1t3nPa
He3mUY8El826CEyMLGVOvB04+2hTbajk5URMc0fDeJsEL5jwvW72647ljwzONjqiBqNiQUaUTi9R
1tJo1P1kDGhZFh+5LupLWT1laEgBnCNg/pGfOvctVQ1mvExD0GFijAkomdTu/L6O3Krch/FOFtXw
1zNEKHzraM/G0Bc/ZpSRvMnGbEKm97F5RYc2TCQ6YLDPoNlRv2tERbnVE30ijrsq6gDzp5MJ9SL5
Q5/2VrULCyezdtf3bA3eCjxif7TibgPgYeTWUEAraWs9TJ58G+21wk3fym81VXbxJt4nR8MJvOti
V83xRCp3LxhJii6THFJb7YB+Rnl8CyWBZoubuDjimBpUUAAAeDz/EhvqVCUZQ1EjxXiyvFUSrwFG
sDq6Ddvo5kjn5O0vdDoRyHn9ulOlRJOgU2pN6oEgJHaCzkAzjjyJwLpWl+9EFHeaZ6tM4nFGP2Bn
Jw9zHjoRM2/SUTDnvWqBJ1K486zi6DasgxSSbiwN/AvHTL4zRIMwa2iwaOD9s1G8vydgoBntpblx
Zi4m1lO5piS8q0pvLF5BDWlFNxiri4KbvnmcYsAO+fZfvaXNZQYTmGQLNva5Kxl0AGMPZCmAoTKl
jQdj+kZE3nHVHk9kcKupoVVBN1CDWN7roeZm2afZfm9nTwl+VrpXiSAJVjfvRBy3qo3EWrkOoJKu
vxvTD0V9JvaNMPG2+oYBNx/Qx3SU3HjUYGtKjSJf9q6ZRqevPsNAYIOrln4igFu1QQ/1qDQhoG43
SbYHxJ+Q1HDtHkF6CJjHy9WFyvz55gN9QAotBkerTUX+WIbt3jbQjzN3sbFvMUZ3x2SQFql6k22v
O4y1LQJWioUeQWB7GBcIMWM+GnY+wmGQR9N8QBfiqN4kogzK2gpq4AbRAMeCfl6+VwYslFJZhdpy
vFQ3AOYeM2bQw2ub68qsWAL6HDGcjUIO0l58eaEBM4AUWUbqyJh+B3xaIFPgev4FMcyZFO7e6O3K
HDsCKUB6OZYlsMur1Af9zlODUg1Brea6UitrB1JBDXBQC2ob6CDOTQMIy6lujWbqmF3oFXXzQ2tH
h0iyoDSzKkZDol1b0F0uWJhMkBwAM8dKnT4u3/MeYzNKfbSF+FZrWwTmRww1wthgc8tnnDzGzIhk
hh5KqRNYueFZVRI/yiR8nxMWe5HWHbKgvEti8lag2Zf2M7kNWKZRuZ0rOgaVvUsaQ4TztjhW7pJe
hns1fJNpEMwOn39SZpRKNFdhhsnbkA6g2EjmO6N1lGSf2c/X93LltAEJDQ0IC1KiDNKLc1E5BtHD
JokzBxMyGKLoWOAEOe5oZUoC3NSN1IrqYWvrjW7c/6PFAFUc54KVIJNqTWkyp+vHnsoxaTZtWTSC
cYo1mBJiYFAaRw9IAtjYc8XkuQnqYkLptww3qrzvay+0b3PJyaoNS10kHDa1vCdlTRv9R2B5of4R
1rugO0YirOA1ALWzL+GWOIlZxOKxy5zktVkeUvVn5VYghf3VbRJkIHfhwTiGnuV1W3InAldcsyTV
QIcYejhBlMfjM/W9CtyNxZKWzv7BLmaat0ShJt6rDrhPQ7os/3WLWhW5YDkC9Qcn9+vBcHKewtFk
Va5kmTOOvt3twdSN/79NhuqUorGutQIX+cKN/K8s7jWgR6SPiQ5ZEyD5s3Cb9zFtIkee79rZ1bSH
CQhHteRdV1BdOzOnUjn/RwIWF82YAjEpSxbsvdGMb1WlaL4FgTXdWm2k3SsBMX4Fw2iVPmu7Jqcp
kYMdk5X+YZjSHEVZVQGXtjTKO1vp695p6gbdF6XWKbmTSrbyI2wY8YaI4YpqMWE10lTVym2QROwl
zPUpdSupxVxI0BuC4tOadrCYBSHZNDA/xj0gjQpdNYYFc5XipW16C6rtiL3as0DMYvW8jwP3NHDk
DCBFAJ/p/HzaQ1pNCrDVQaWubOpR8a0m9KZAE2zWqomAuAqTcCo4cfAgPpfDDNI3Q407cZgAmuBl
Q2j8lvq6S+gUqHHg21EXeEC4bB9TuEDT6XPMsVCWZKGoQvnVzsWrrMm4NdFPDeAPvmlknuLe0DpQ
i2g+wKeDneICe4+O3g/FZWjq7x6Yp+3NiUopVS0a7+MdONa9bAtMtd14M3n5pqOd96Qeqqfc+Yu5
bsyO//NxfLuJphSDJC28J7MBsnHtqbN3+MhQ3wzmbd4L+r3XNv9UGGdjA4PDkpaVAICIqtJBquVf
CnBfHjspSj+uH9eL+wZ9iQjC4QNBWYVBMc7QFBAWRBkrYACy9mZOzUODyOXfi1ANBW2QMmCHkAg5
tzF5HLrRTibEXWVHHADztI7EGkHUtVZYP9shztmV2WySbNkh8lCHnnKjepbbo6+DYqzBz+8CT3Z/
X9dLtE2co5siKSmqZDFY9tjqu1LZBIlg6dZALc604u5p3ShI2QyQYT69R968693kG8aC7g+Kc5y3
x4BmIdUPka95zL+unXBBOddgzHbdVCpEd7/N5/m9v/8EZvkGKN/7Y7YZnaQU7OD6ci5zTxi0g2Pl
rF4tNYxHd7iMU+P3mB/V7kZI6rwqAmkDGcPHwDX6iopOLt/OLuJoqBHMysa0SQaZolsC5VpRe/Ha
QCSQi2wbmCrLdKzFWYaadonafVlGVNBp0j9Z/iPr0oPawEVN6c9aMR1Fjx0jS7YzeFNZEh0Fu7eI
uPCmJ0Eyt3tJKrdKrS3GCWY6D+ypb7ItDb5hY9a5SmNpExj6k1xbKZXl6GY0IunDjNPHTOmIB3hK
SWDIa9cm8D2xJLjVCF5GnA+w8iHRlkA61n61ijeg8bCat0TUSSESwzmBoIurQSkhJinugtgtg9su
xg6IQKrWNxjM4GhEIgjj+Ou5G9Ikaqokc1hixn4PMp3Yjg/xND3b3VuYp7d12jmVHL11RPLzdN4Z
6rtgg1cyEEQ7+YTl7ye2rChxyDIdn2AyN3y2ShqHNP09eZV3r0r0bXDZkzLRZmfv+oHGghtqLYpd
SEMXEDnTwmjfufCeNVmvG4gsWx1Eeq8wNjoWmzr6mYnamFfVPJHEOUBNBRdcucSwdWu4dvIehh1N
RpmGSH5F3bArg0FQ9bi4EQGLjycf6FDB3IaBNU43iU19rS3xKzIjI82ScXLrTv+L8g1SK/B16NcH
MuzFgZgivZXlHCuIEm7yMqI2IM+uwEZWmgPBFCovI/oW0A74SRhMjZh6JSG6kxnwS/fj9NpZfj0f
LMCvg8BPMV1TBEmzNhZ0JnM5oid2yaIAFJU2ZKpgrC0SV4GrKb/32p0W+JXqzuQ+rJwJnkh6r1Qn
BfpaIbtttiPFzi5EuZjV+xNQPAv+Lt7xwGg//xo7b5bs7RLfFjfMpob+KxgfQP0kBXRQn0gAUE5P
ARFpfW8kN6hhBABUqfZd55XDRxp5RSy4VdcclI5hEGKD3tAGJjD3PWOBPEqK54Mh/5qb95KYAO+2
AK0knLpclYTZXh3jkBq5wP817YCFNYGkxkvdYqtvED74QFs89GgJ3Rr++0AV37yPqH0n0WbTAVaF
Fs5H6AFMyrHoeKN4yS6/s8B/Qbft+4Qgo3+dNwF9KN3gNvRer9vq2tVswFJ1W0dV7iJI7JKmGQ19
QPiGNx8sZ46OlggGaF0GMM4UDe9ivHjOF7+JrKLDHHfm5JOxNY3q1iyUraQ0Aue4krQn8CFLYgU5
VDiTczFDkhYstZFbGZrcjug8KPJ9DyzxfS1XmavVrfzQd2q3z6ZWJs6Uhfnb9bVcf9WZJnTE0BGM
jLMyXLRSjTQZHqlbENB0dPwciWvUPub8c6oJQo21VQVhMAiDgGYMjgruzlXitjODpMfTaPBt7Vue
UVkSTees3QKnMrglTdBFXYXzcmyYO5s0UbdqChjywgc+DhFNfax1gqA08Ucj7s5B4TgPYwaNohov
TIirKMBlP96LTUYZYBOKjQni2NRBRvkwO3vj57QV0a6tXUImYEsBBQmIJWQ5z22oA/A8coT4hHrG
YejUmMZdLDCT1Y07kbF4kFNPnUkjLnHICCwMR4LyXNmpTfhpZo0o6XUhyVpgQWCQMqo+OHfcgoay
pJM+6nNnDsxNpDBHNTM3aWb/ut1fiMGpA0IMDB5Nfhr+O1cIxNXRTDocPKnasf5DDjaZyK2uGeKp
CC7qqkptQpIcIio8vKTgMBMvQvNHL2N+xwINgvcXGp2kaTmPpVWJ1lj1Iq5XHT2zb8PR8KZofrwu
ZlWrEzHcEe4qtB+3FY4XoP7B4GTWNc2lN9I829KuFM4rLr/GP01Oc8/cYVZZpM76AGnINLTp+8xM
GmYviJ3D8q21vKKQqfVLrnbgd6DX9VwMgJd8eqo4A0HN2JRYjksmfW6KO9Lej/OtHN9HT9fFrC3n
qRjOSDJrqDASBwWD5Ik1Ok0Lp9Fd8FvP+gZRs0CptesG4AfagvNjANyVO8Z6P+Yq6zE6W79nKHyH
IPWM98HjxOhfNGAAHFRG8lNFXAH82vPzVRstAX0oJMnGjRVvUvWB/AXS/6mIr5vtxCepk1ZXQ7Xs
0PA2Dz/VxlVqJxONbq961z+KXKQaIjXRugGKtHLhqF1DgXR23QTWXBHmYIB/QxbykgvCsqREbcFQ
EGpoBwMQERlGc0TV07WN/yqeykhGI2fKnSN7hKNt0K+COjoKCJsZEAoZXkdqyehYbto8ceNB4I9W
I4tTmZwnJ3miECSN4WIZaHfzQ8tqwF/cyJk/TE7D7kD9gAb/62u5cmqX+wMzwJoM3nY+5S61LK4x
wIgXBUbE+gXPN/sVT2jGqT81EaDZV0WPcxEQhjc9rhADgGacjYNzgXVRHaBm4uhO/zToNMvohEGG
1+im3Wl+tp+d/NFOKaDqqqO9szddTm2X0NjTG0f0zl5Lwp1+DuE6/0kRAH1Kgu75wdoQJ39mXnIb
bKl0G95o++hJfry+1kKB3I3DBkCmFzH0jwjFfBK1XPbQbk2IGl8DJ92Vm58CiYuZXllxop57lXnI
Aq1PIHFAHziVaOKM+9g/zsj25yB7TgQnc+1JeLak3LEJu2HANDzkAfT+oB3m3rFpQgua3+uO/L24
Y/SN1O4dthiD9A3cqSBKES4xd4bysC5IU3x9QHPbqD5sjPg/2P4NZY3ARO2cgoJHMJWzYtdAZ0Ou
Ckj8NlwS/yQwWNrlZg9ckM5AdyAQOYjV0ynxepP4rfHTArL7YLyXSBnZLMR71EfCnib2by2ebzNk
Mbtmq48H23xq5R2xHlmXe1KduiaQTkWzV5fnfflU2wJIi4ngl/edcmRP5ZzhU9PGi4ZHJftA+qKX
8Uoff123vWWlz0wPxDwE7G2IsGUgNPJJmMYGn0wTktTpigJviVlvaZLOpcBpXtwFixTbWIpHuDkv
/BcwvkqSR+jUALTXvG+K5mW0VbDa5+Tl36tjqkQFzZ6GZho+7dxrbQD6ERQN5ZB9z5DRnVXmXBdx
EdpAlwVBGYVrNOwofEtw3kpairwfSlPlx6Q9tTOosFAWYIzm0atB/mLlkPRHugSD5KrJg6FpeTkl
s1GjchTVr4bCDlZYv9pMBOW+REjnZoB3+lJqRUsVRPGIgkkzSnNiZq0zpn4suXlwTBp3sAVHUCSF
86yWMerhmOYtcsZbY/rd2sc4d5k9C25LkRjOnVqlmU+KkrYOGFjandxEP6Q+r96Ayf9LQcOMYIdE
0jhnmqWtZcN3twh1f5PJs6Nn0uxTUS3q8pxigxCvIQRAqwoexedXhGE2lh1OceukLATtU0mYq0+R
yNpWdTmRsvz9JPaMRhsjdmnSAkTOcrPO2qgLfYG0VGn8f3uKFn0QYhCYNqgguHdIkWYRsDkgCalJ
pJkdqXOC7HsL07DvATUouPEuz+y5NO45MutdCMByWMRYtzda0De0KpuIlr3S+mhTmSgZgMOU2bYo
a7O+oH/U5GIpTJqams2gZj09lZkCOkmb5jPeDZrAK11EwuDTQHuWjac/eCsBzHe+c7rZd20e4Wjl
VkBJa+INGdFJlbwE9xl6ndzMsp1BEwHsri0sOicW2rovr8gZfxXpLFFqGH87gsoG6GhPTNmx7DMs
J/AhmQIlL2PvLy3/iOPiBvCCqb3cQxxgd7zEuDMxolfI20A7GsNLFPlZ5yDm//eWeqoid/L6EtWL
NIVM1n7x9+Y1Il8gtDNPNh8s0bvsclziS0U09qGzViHwyOcbOY5As7UMECza0Ysho3a5aaRdkjMa
awdFxa2DhhDLNXHdXFfzsguNE8yf/aEKiFRCcB/kB7n+Flvfi/KlkhoHpJPoh8P50KTd1ALUg5Qb
GwFiYXSbPtM2TYghEkyRBGXsyrnmE/SFXP+4RWn+ekJ7+T+Lwll3WzUs1yRYN4CDqRo85uQ9HgUy
LmKuRX9FWRrFDKQc+TpJXdckqCfIADhnTScb01NNOPS0J2nnTV1+h+enqLR3WSrihHKOqc/MWR4Z
pqUns3iJx2Fjhp1b5gONIvBRo2+0R9ktrj5KVKhj47eWzLe68pLKGBc2ezc3JlfX5kMd5JvrC75u
hierwTkumbBuRMDZOhrAmRrpTe22fb9Jpx8glqP54LHy1sz2fbe7Lnd1o9HzCVYu9EChbHVu/Tnw
z8MYc/IA7cq3htluVQsAdnkpUu+iLPi17mh/gHcHzZLB+S3MsGUof+JQ9/XkBH2Kpqbea5HTNkBY
oOjqsx4Wbm8mD9McCmSv3eQLNN//i+Z8mD6gm95efFhH+n1UVTvNEF0G66v4RwTnQ/JBTboywebZ
7QiUIx0uBGROuvJXLuNEFc5lDCSX1XiCKhVSIG6yRQ3td7RFC+2h3ubb3HKO6pNF7YHiebGdHv/G
VP4oyZlKmbdsSNGK7EQJhpPs2EtJ4w1TJohZVy/WEx25E2oGTWc2y8VqRTtj9q3i0cbVkxyA9V7L
2y55+N+04s9da2voSsaSporbDLeEHMj487oIgQHyCZU4Dga7XMJjqXgetXthELn6+3hOopaJ5gz4
0vMzrDU6glVAjTppft/WT5W9vf79qzGHjq4TpF8BjceHOiTrCzNt4CNaOTkMCaGaEj8Z5TPRy21N
0pt+bD6vS1xM6eL6OZHI2UCVEbmyVUgkE4r0ziQdK2lrFD+DVmBsqwf3RBC3+4MtswRDhYCZte47
QInqHYZBRX2Cq9rgvQ9AYhSaLzp3kmGWYl2r4IAGXG9ZOu5AvFDQUH6Xp8ppZ1mwX2sxMBrAlrYn
FL+AkX9uD3pXBEGR1YtS20Z/s0BrYvutiFFg1SoAAInQFyxACg8zKSGbxCyCpWMkdesWDT9phbu7
cRS2Rb6JSoX/F0bxRyA/Cx22BdpGBwisio2l3tUgOyp+ydazQgR34up+nQjiXs1Msio2VotmQJMh
rTsByy35VBXHngV9P18cEryhI++L7gNUKZE/4ewvMyfGprBFyJfT0MH4w544o08mGm0j2tNkZ9wO
/l28/zgGru1070/NTeemN8am8nOKJXeQfxccictSNK7qk2/SufxvKQ91rZEGlLz375LH9tq2vSke
0jcA293Md/FbtJu9h0SmxrG6YeAlRXAuiAwv05XLJyxjNiBJBLcezyOR1CUgOuyucSbkBffaZnRD
F4RDvdN6GL05alTdhIIOisscLSdTPT81UxoA+8CCzE82O0DVe5OP01F+r9wP8OG4kwPGeTfc6zdY
9a0hsLjL6WZOOBceDbYW23beQ+H90jdTeMHkJBvJGfzhaGzwjD2kd0ALE63zYl4X5neyzlxoxPC8
DcoEYlEndCvPoEDDTkDb0fw4VM/6vUUll9yaruyqm0rgpL7Gfa7J5rxUO1WDPGlYb8xm+DN9Ne9H
//OR0M4nrrKXj/K97Wgb3Z1o8vbU+YjQRUC5q4+BUzPjwqk+b+uBBPgEgH8rMLHWe5zp6EvO19HL
/ey93Jh7zROO6K+uuwk4J5RQMeTFR8PogZga1mPdTQq8PLRLod+C9u+aD7AvH0SCN/GE1qi4cjI/
QIlLEEauxQvaiXR+15sU44kWpAeqTvXeU+3pLyToADzQUDoD9TY/5FRKaQRzHjEjncYOuo2dWFjR
WFtCHU1VaPAAPc8F4raSp0McyRDRYP7frbZw0u0nLOfmR/5a0l9sx54nGu46J321RAu4dsGeyubs
Rm8UbVYCyLaTHtgpDsvdEKkDUDxev/FWUwTow1NwiQPR9IKCiPR1nVQgvXa0js4/bNosFN/fGepV
xkNKjdoBg6xTfCBBMtBpI/RKa9HRqXjOUECKFmVkXNZ4osaP8T25jYFvCrgYTAlSy0m+a3hoZPc/
BVqvvRVNzOGC+kZD1zw/HxK3fRxUg4blVV7NlFrJL2Ie+uQ5UV9jww2Tfa8LFnr1zjsVyQWcZqQN
IeaBG6eOaPLQbzGQdw80xptyl2wHgxJwOd8ZCS4gAEKjKhl7mO4OX1C7ua76ilEbeBtjPAY5WrxX
ucgjqJssHCsU1UfyUhSOnd2X+gY5RfCwAVj/3hJFpisbjMz2Mk+Opi/wonHyVHWycqJUtYMuwX4z
2mhw04O4x0MIbDPXVVtxOiBgW8bHkWgzDL5RKo3KqNdlQKuj6O5b5fQd6DmCaGpVmxMR3CbmUY9Q
GwC5gHSraFvMbjvc99Pmuh4rZx+cIktJbSGLxgTneZhAqi7WohJCZg2pUJZ4HdQBp1bwcV3OWup1
YePBjBTeDApST+eCmJJpjdS1NVi39yPCQ+D99jqA0SiTAOmys9LbMny6LnNtjywAxusaOhHQkMDp
xrS4jJO+q53Gyvw8KHepWQvMYC3PBbX+yFDP1ZqNkORpAhlJiS4bgEFqtVPkJW01v27deaJsdsPW
D5lg/HjNOBbueRg5elfsiyvJzsvIttArok13QfArGp+K7vf15Vs1DeDug6IFhwrNUeeqyWMx5VPf
18C2eq5sjCxqwDqNccO+XpezrsofOZxbDvMI5dAWcsA3kWh3eneniNAfL6dNsEcWehuRAcZEDzjD
z3WRzCgdA3mxvqx4mONgGXQtXutZ69BGrrPtxOYZ89plfiiUcFfb2oeNMVo3n1n2eF3br/50LlDE
pwDYQEWZBTc9t6yKDsZ7JRlrp09HltLGNpvXoQjZ0UzH8sek56MKuLTSzCg46RK3b3LrLkxCjP11
UlI5cGj5Fj9ebHJQFqCDBnHJYbSawaS1TVhBI+AxMxvTgZFUjpuoaKtDGbL2xSAyqWk6lBjakpkR
HfNRN34yK7Hf2klFnXOczNfIxvCPC/CP7iEKEgUGXNNRHUGF0KrxfdEtKaugnCyqVn3kg6mk+D2E
Eh5NlqXKHkMf/VHJK7ycK6VT92rXWSLEta8Wc279bMwH65jHAJccwNHPt3KQ2nmy6ql2ciIBKfwF
S+yB9sKf7XnbWArVJmDmxNEnM37LVfsEUCAaqvEbLgw3M9CRgq7TvP6WqIz+h7QvW5JTZ7p9IiIQ
k+CWoYburp7bbfuGcHvbIAYhRgme/ix2xPl3FU0UYX8X9oWHTiSlpFTmWiutVoJ8TFBNG/5UWQK9
xudymoH08MwgW7hbAQCJXttYY6NjtxLolKpSN4q+X3ellev1wsq8gc+rrZPLe1uHFa8V8h6SLU3q
py7wrr7usOmo8zZ/ztEpKqFAyqCR2ON186v7Fu1UIJ0B8NynaA5EhCrRXexbAEPuCgL8s8bv4iT5
i2sQSw2i2NxaHXSiy1HaKikdkU1NkPb0QehDCJp1ChrKpk7HSpzmgY+FvIUOKAOe6ZeGpprIgZbz
eeeNTuT1BapTowMpBYB+XpoEQeOUVEZgFET6jtvyyOh58np9TlfO3Lmb3Hyj4M5Cy5rLb6iHMUOf
r/mcQrw09L8b6AtYdqS29EO37CyurabipTABUg6IUew8p77T7fhLVrg3Eh2xg+tjWsk/YTC48120
3pnj78sxpbESRTa7aVMhXWi+ZOiCjR6ng0RnpXF33dbauM5tLcZlxSneoiNsad6N1+zttDvpyV1B
t1TOVu2gvoSAHulCgJIux5QNOOEndFZBVz4D+m0GQmdba8lvz+lBvHFs/nZ9XCuhDJqyobiIcxQH
9VJkgKucTeDRYauX4KGZ8rmUW4myle18YWIe8tlpMnRW7Y0ezlVZV+CYkp1HxrAb2r84GkGWB+0R
UQvorIuZS5hLqnHezlbz0ZQ8UPFLpv26Pltk3qqf7ogzIws3KJPUboFvbYKa/lt30XNf5V+5fiTk
zSz2tquA3Qhkd997ewD0r1tfySRjIvHm0aFcZIA9djmRE6R+ODBwCKmd1qfWAU07oTV9nyMZmobt
sNWUbe0WIIirgY6bETFLuZtygE7H2MwuL+Qxzqw9Ueo7MBW3VTLcWRaHWIl1tE355foo1zxy1mgC
BROoPxyXl6MUcaLlTotRZgr6OkZ1D6btn5/8M9Hs/0wsAsNiyErTmV3F1tnToJfPWToDXLc4nmuO
j9WC4BiSV5a97K6I3FWOHgYcZ2HjheiqtTPEdPTKMbw+YXTNL/ACQjQwd88DlftyxmqKjKxhVU3Q
p6Su/MLDgvkNRHJCvcwbezektrNzh1q9QMxzuBdFkYeFUcf4Rxo+0mc660af6mlr+Jnqaup3qqlC
3W60MWjSDIKRaNt20pAAjYrJEPtZ9kD4sa6ru3ig040FUPK7mowMzHEvrt+72CsjNyWQDAUtgd3J
tpmePEuK1zbzppsBWLdw6MTk+sibUFBRpw7/1RQigxygY5a2nyC58dNE18YhqoyqOmiceGGi0vjR
lUaNu9KgcldYige2sIa9WSsPvbTAx0FJJX2E9DPb6aSO0SYqPuaVZhypZkPmfjJ3XNBxN0nhAabm
jQ+eoU8gfmjWnV3jteWnRV+Vkclz/clUDodCp7LMwzi105excUjpS5qJR3NCfdwvVNrFPhrDF5Fr
p8OrKhTZ93WZf9MSRoKxZw4wR1oM4NP1FV978wJPhaACBx2oqssHqOGhw05B8TDUqUXvWFyL+142
3RFNoK0vgLbFmd/wXoVCU+49JFwz7qtsHDa20dpdBYVF5GEQWkCoanEYQkAw07mGr+gy3a/GIbDk
i+lGY7sRD67d8+d2Fv6NCTRHVSL74jYJmu3uKi+HDFFYy5dhcDemdmtMi6MB/XCLocsRv+gl83uI
F6XAOpdR3W5Uj1btoCUc+u46eAguz/I+8TrTaDEms0vDioeNfRKW61NyuO4qa6fpuacs1qhATU1I
G2uE+OtO5fQ55/3+uom1e2Lm0yCjBI1syEtdHj8Sz7jWQgYWCD8STD1E3yrQXFIISGlF9VGBxhNn
7lE4W+XbNbeAHgkyZXA9cBfnvz+LKzxPaoM5TyEndwYLKi3xDaQbs+KA0txfuMW5rUXKrOwzVdIB
0yigfu6j5Wu50xz9tSvq5hlQdfNvdtZZtL7w+KSsx7agSJ7ZXvzh4PXrJ4B+tU3h+rKiz9fXb90V
/3saLFx+hFpKDaGpObRFS8nEb5w8EsZrnG5N4ucFA+F5xl2ghDvXcxbxS8PQ+BM9e8uAFEiLy1cT
4JXEftYsE0nCDZ3Rz4MCwgNjMpAURIZ86RwsLgdvLCwESC6kBH5rJCynx159+dOpg84ImSUwoDVr
gUhw6YKjLSGBUdmziIN6yswPNIw7Ce6GtbMFHV+JPOfmTbMqxZxT/fSIrK3EKTmFKSj/hKq/GUxk
mg4erkbrltiBmiIHkgmZ/JbRW9y7fz5OJAXxdrSh/4UL53KcXo/6sxgQVOu4EVO6p+4RDHskgrZ6
Nnw+rvAQARoDiH/Lwt5euIhrskJ4IwxB1jwYs/5eJdbT9bGsm0CsBFFBPMmXGqBGpTepZXMe1GNy
RCSDSsUgfl63seZ9cz8TyNAhM/0J9JykPXOtGL3NJ/vDhagF/dbU6NkhN8x8DjD1eUl0eB48Hbp3
l8uS9FkugXfFbFm3Ve2dSouG6H27sfhbVhZnH1SJpEkYrABtsJ9Yc5fZ1j8lLzdu+dU5A6se8wbZ
Gig0XQ6mY3bmVQPMJM5Xxj9UEft1G242011JrGPS/s8OCDmXdoTTVXYmYafgbajV+0l9N6ubKUU2
z8l927uvwLCug+LPcUCXdheubdQeotl4tmt1EZr1BXzwcFm50aBQXTafEUoFf+yFno4D0AEleG5S
vNi1XMWsU12OGNmzgkQhgwv0UWx+idXG03tl6S4MLW4QB+2BiDnCUGsW5QuKhMYRSoLV7diI7zlN
t4jIn987OooT6FnvIaMGGuhiXL2Gzr3ExCHRivyLXiOZkPS9j050PuLRkwlhgdgy/mIu8RiG2gNA
SO4nbcmcEs1lWc8BO3YCOQB9nYYeH/24/uP6C/i0SPD+q/+Km2sxODbIpnYpjg4o9dy4JU99h0AR
yMQz6c+941z4YWHIG3UxyBwjGqFiwYzXwXsyi4g1W5jftZvrQmFicUmqOAUAr4SheOJhnk+BKXct
jZwxEM4NQQJFpEGthS36SvbTLTM3nHPl+PIM9PXD0oHlZy/TGNyrZl1QCFx46DREtDwyRisiRrUR
Ra0EN+dmlj2NYqsnhVbATJICixV/l2b9YulV2BnkUIktL1m1Nt+Qs8wpNL4WhyVTtdKkO2FQWC9d
VLe69cHYr2RowxTUzOuesnJjIkGOPDzEo8C7/neBzwJtorU6tHgxNJPxR60072j947qF1TU6s7A4
QGp9bJLSgwWaDQEHbGIi3bOVF7vrZlYHYtsgFJoePMJazFrH+FgOusTB4SZPOlUvJtt41q07O8hO
kLgHedRb5vorhj8uKxvOruLneFYtrl4pFAYs4bsvHKn94YlaJ/pLx7uSl93++gDXDmJUIZEAnWMP
pMYv7zZutXVsjyMPMvchc/Aykj9ZH8X6tHEarp3AJvSE5mG6BmgKl3Yau5TEYBD8zUx6QveKUFWO
H4+AxHnFfkCtjJVbd8wK9A/4KLCjURdCgxjkHC5tFpPkXM5pRzBF361EHR1W9t9pYd6Kzj7xvnWC
yUpfnYY+M6mkb+cpOTaW1G/isj7aVmPuRFdDJYiYb9dnfbZ8mRRGlQrHy0yMgqDTMv/WCJtINqIU
1khUCdsA2dmk3onyVwxKyui99umGH68t8/zcBhIHTwKswuVUgC9uM6dJeAB1ET/uPyhFWmsC32Bj
mVcHdmZnEfm5NU01t9IgljK8depx4EfdVih2HoR3ImIn5F/cfQA9IJs07x5kni/HxeC8WixThOZu
hmQSlCwAFWsbsjGstdPm3Mw8vWfnmdV1WUtcTJ/jPUpa+R36lLje63WnWNsiyBhgmWZ/BZ7i0ojL
2hLIXMYDou7j9FQ2lu/SAzA9HY/S8W8m7szYYqFSvanasshw6li6X9e3Btu3hdiYts/C9NBmANoK
z7JZxcla5rOhnQb1HBNnW123vp2avnQgj4DMjy9VdjSqeGdLC4B2ZEjsLA8IhFVtfsrR9mtAF52h
ln5t/7brrdaOa16KcBIUdOB/wNhdeA2O+VhmKR50vKMhBPmxw3/not1X5I1P4JKcRBleX9s1B0La
04KcFEpN2PeXayuo1kG/scDa1mV2qPXCAr4kVafKLJy/MYV5R/Tu6ShvLU49C34Ucw+Dq5rp5I2Q
RlT6q0Ply/URrSDJQSyEFTQWgdj4Z24M5MFKANrxYuX2nubp29CxUzv8GuN/TCmPbtqhNN7rAXQA
XwhTkW00ItQM3R/sfou+tRbcnG+dxZjzNmnRvQFbZ4QsHgVzFm320uquY2/G8Dcn6X8bZ4nhHwCu
k0UCUwn5JtyDyp8a47UWx+uzu3pen1lZXMuOJ3PV2rDiuUdPvI/iAT1BBrlx+a/tg5llMmPhdMiW
LrzSSlDXYiVeYYmZhF7/S0dSFNZoiz7PGtuhBhy441YgurYVPKQfPECfkAZbbgWWVUbZUJw8iOIj
D/icDDl6lz5dn8B/OSvLK/bczBzZnR3ZHamzXvNgRkO18q3P7QFAq5Z1WTTYdHyx0Kgu3oGBzm0f
8Ie+DAXxhh84qyRQHSRBTzl3KLQAIQGpnl1D676onrBZaxQwKTQkAOxnN6YQIvWain6U4+Q9D05T
CGQCiPuSxZn3pBxw44cybr/V+CkQ/QN+7mtRu2rfpcA37hLNGjooPKHFtp92EJl6aiQyXSE2bauC
LKsrNzBMPd/JVJk8kkDvtDvaFo4vp8kM24aKRxHXUwkAfwGkci86GlBli10Nkbky6dAFsrUqDpJ3
2gsPwkeyvveajky+4yj+j9ZT9nXUcwj1MAp9Yx+t0/GqUhZUdHhbJ31gZcJwbvKBmqFBE/1F1oPK
Tr01Oo8kLT0VoS+zRIVFGcVDbrA+hO534viphX5hVgFhUHSi1OMvqfAUPaUlhAKBJzPpA2rCzTFN
GrpT2YDoYLREpu8t7nVO4I0ZfZNZjeanfT8Ue9J01a60XMF3mde1kPhilryFaLH6Eetp1gdSaSJK
bUMUGyfp2iY8d6HFNdFMcmqGDNujhFRVG9/38TNF0sfNX6/76kpxDvUwiIt7c4sIKIwtDLWZbqVk
TjCO6oFXh5RGmb4b6zcX3ShFdhvTo6kdrttc3YVnJhcRjQJJgXINGZEGGu3CqAGBTcVTIqZv1+2s
ziGUPqAzB4kM7PnLbei19TTwAnZQID5ItFio6uwtM51n0cuN5Vqfxv9s/fv3Z1tejVwyMqeCJ+dA
3A99fOosFozuD0tE0xS1+VPWbLWSWHlkzOA6KH9AagaRhLs4qSFmmjRQD0eSzjsl9WMlT436maQ/
RiBX7N2IDctesc99dB8E7dKvjJDlX7vi4/o0fz7JL7/CuJxmdIty4y7FVww5GATxSzPmIddVEM/s
rveUBWyrHPnZgWBxxpzPL3yk3xfj5jb6D7K040EOar+otZ3F3KOMt8ysJF9hB5EapK4cSC4tVYNi
OTiimCrchNJ5sbzhiQ1pc+hS78YxWeWXRi6D1MQjr2PNkVV1HbnA1G241uf4gkD2D5QiwCjRw2Up
YjUBmSrYnIllbXtCLJvu49Ltw27UOt+bRmRj7dT481NhHrmDySWInPEBl2saE8iWkxxGyxpg2F95
Ovpmg5XUvmnlj2G8R4vJcdqq26wu65lR69KoXsZF0lhwJGVPh4w4X7u031Xg3V/315W9isHNJQhI
GqMf2TLroaNxSFxZLfIBkGYry/vGey0RbZRgYgCOFZXtqYy39MM/n0WzzRlZgynF3btw2RJwDa9v
4LJt+atp8yBDW4EYdLAtzNfqHJ7ZWWzGGNo7I2qxOFvbm6r46MqIyI3wZl6Gy+jmcigL32gyr4ce
JYbSNU+TXvlq3GrgsTVZC0dwjZbaKccgcgis46Y45sx9osWti14Y/nVnWD28zuZrns+zc7sUboYS
CwbD3QeN/qO1jj+po4mnS0zuJIn9tjM2TK6NDjtqFuwHkBFaVJcmPbPulXSRYTY6K0zLh5Hdc6DI
za1272uucGZn2WlIpq056inspITfOoRHHSjdU5GE12dwy8zSs1UxWL0OMz3afXtoEZKWTSjKzUZz
s+cu3Q4nEYUCPUSmED5cTpuspWDAWfNAMAkSUCJja2d0PRuBaezM8oRGKciZubV2D4TYEJkQofnu
ynK4NVrIOfuygdDnn48cuoIgyZs4l3EXXX6RGDzhMR2avIkDBkJTFm2Q1DKOekF+/bml87HPc3Pm
pdRsLDwTMHY3Hl6qmPzTUiuk1cazem0vnFtZbGzC20mMMVaSynevEz6p0LyufgLaIdUnhJ5fUbb/
i3G5SDghEzIHTwuLiWC5SA2kuBlz411W6/ZNBQlP1DYLe2Ox1k6tmX8HOj4uUgS7l1PYtUUH2DpM
9b0JpZ/qkXEnuD6a1YsF1TA8pRBOg22/GE4a5xl0H1DnqFXvJzMp6WDoh27YmV1EvEfDSf2u/2Pw
DRi5xIRUOdJdCAEXNjXN00ehkNwGQwCALMiFTOOxtKzI4d3Gan1OEsIU0vSA0KGMD7j35RTS3Kub
iRkcFcXSn7RwGhKfON8a48TlDW/ers/m2jF5bm2RJaSl7KayhLUUaWOX7029Q16l9Su2MYMrrKiZ
1IxfkLwGindJpdGmpmj5PK7R1kPX7namV4YMYs5dqwUZJaEc39FHLxhrdYoLuouzccNz1saKD0Aa
GYqYs/dczmxZAoOm0OQBfeDaXVz+7N00LCFcrntsYw3X9visHQrilTdTLOxLSxpQb46nQd7by8wB
SiWTbPxYEgqyTGtBqswZ2webJRKyNihP4jmIGPEvPgFsOkRCqE7Pvnv5CVDWdzk0RWdIy8Pgyt2s
w9w92u6dmR2lYj6lzcbeX3NclH/QZh709bkqc2nRdRJF2oJVgXJ/TARR7GMJMfWWpD5VYdL+OdMD
p6iOd8nsUyjfLVbTqCuBjhygDxi9W9/Wo+XeoI0GAGrKylhkIguy7zq33cTZzjfg8oYEGRftJoA/
RauaxQ1pswEDzSmyrzz2TVOiQcJL7fmKf7fHB5aDdfzgOPup7nbXd+o8fZ/tIpvmoNk9hN8W00tc
2lsJVKyCTvuhWcYtR3aEJ1u1yrUDHAE7chQAqJtgQF0uogMpbcOGgHBAjdRvxn1VParsySmRU9un
zkFv7wxjNzErkIilyLdS34hzVgoK/1by0GF6fnGDzXX5AdVE9NzTdIBt9+2zG8houCW3zpH71iG+
Q4NACGrot/RoPP/p7M5mAR1BQhCgtuXLQSbxUErTAsemdt+BFDyQyjm5qb01vHn+Llfx0s4ixiB2
5dZNATsp+t239Rs0No8OyJ+tMeIiA2Be2xtD/9IyqNbJ1hcdQ4K2eLs+2M/H0+VHLBbZoiVhUgd5
2B7Nhz5OA2a1UVZYd5qToDG6G6FmE1Ywf93sZw++NDv73ll8NeQGNHVrmM0bExG/6QtCo3JLgWhr
cIt9gpRBlwwerDRF4GIY6g3Af9P8OsY/ivw2Vltvm8+3yuWoFg6rV05ep4gdg8aKUuh0pwH33vUt
AblVKzZamM0agODxLpaMF6mO0w7EGzQo0NUefXVkD+GVr9dX6F9q1yf3PDOzWKJxcikenTBjnaav
tPfND8D4EevfdO/OsXsSzw6CkV/a1q74fKZiDudXOyAKMzB3EfOwhLYULWKw+8CTtgAivWl+Uyek
xsNQ+bQI1YBs2+H6WOef+WmoZzYXkU/StSYdBWwStcuz38ru/TkCye67dCvl8vlmBEZ3hnCBFw6w
8xJ4XKUdLZsWm952Tw0/9empsR468cWcngZrYy7XHOXc1mJYvaFNY1/BlgXiaupEIg6tSviaPF6f
vq0xLa5fRixWOWABgylbgBKNOkD1D3OMXcY73+Fm4PRudN3ixsjsBUhzkklfN8k8i+KhSn7R4Y1N
me9t3UBrfoHwDBwWJK/A4l/4YsMLXWoU+jA2zX23uHfkDfQ2fcjngeV0fURrB+K5qcVaKatQVe/A
VJ4d4+qHTo928ut/M7FYJl4JMC1tmJBEoa7yqImfNZ4w142srsx/U7bMgXgt+lrGZPY51luobPAG
kGMbiJ/YdR6IF281hlv1PRM0GWgOA1uzzO04nXAbdHKBPWV8mbIsQT1AhY0cb/WC+2Nrvjven4M9
sYeRpcXTBVHRpwDBQ/0maWQM3Y2qAWIRFwl0X9OwsF7+Yi7B4EKECbznJ8hzUpEGRGAK8i2XxwIp
TJQZPC0JxJYYy9o9idMczwMgJMAhXdyTTFpZ206YxHr40YpbIDx8s9ortJhoQtQiidpw9tV9dWZv
dqKz278UPJGGgj1jOlTSN40w6b5RcuLi+/UZXFF+mikRKCaAgeHgub7cwQaTONkxhfLk3SMXQd7z
gziwU3NTvJGg1XwIXD2iTfovrz/kH9puw/zaZXZufrGrzTZtdW82P+yq+x6iGciufhS32p6F7SGt
guvmPu89ZFrAdgLjHYAidPS7nFaj1KCOyrI2gLYEELSyO8VTOBobp/2qFWgPg9GFaaXLWhAa19rG
OCH1VmcHZd85yVujQs37cn0s/6LPL+9kEzKfaCqJnC3gO8sX+ijJpEoQuCDlp/ksMvB7uye35r1x
AxXOxK/2renrSGH56Q09shAtfG5ZWG88gj57Kr4CXXLxvgNuEsSkxZRaXoa+yvjZBVQLp1Ajfil2
afUomg1PnX/Qp+GeGZpn/WxLSDdJUXDEcJX5E8pE5YD+LB8bU7plY7EZnEF3Oy3HYPSn7q4OnKO7
M/cDppUF3aHfJfs0EFG+5z5ihDCL7KO+dyPrtPW+WoksTSReAM2fmSnzw/lyrNY4xVKHdEyQfGl+
omc1RNkenH3ia79oxA+QTDmRm3ED5r2CvL00utiKzPYUM2aj3U8gy0PqT4fmjvnWsd1p35v78XB9
stfm+nyMi8uWuLmeagPMZeMd9Bmc4We1hVjYmsdlFNQLw6jbCTa+iKN7on75pPlE9+O7dw9Nn7oT
OT39T4OyF/kO5fV5Z8wGjfGY2UdT32tbkd3nq+himezFo3gsKxrHBUzQF/Md4WMofPbK93TDHdZk
Ss998JN0pA5OeT/O63NsKp9AFy8gu2JnvWIvRNVx3PWHNzfifrIv/JhtSoYan+OWy3EuXleJk8RW
O7ujjOIgvbPuu132rYzwurpVz8Ohwx6k2Iv6kR3vf6tH4wH9lyP2EcNRtzqvb87F4pCrdJ6ZMfJj
2I99ZIbpXbbjEMvfeRHkwj/Q6viLts/uX9KTDLL91ttrJctzOROLk8+zR9vO55UYb5wo3rtITt6O
EYF24K874G9+gi7/5B68jbfRPL/L8xalpPl2AQEKPL/LM0ho9ah3xG0CyvR90ZW3TVJtSOGuHQHn
JhYnDmTgdDVLRgUgIh+ESA4Mu6Xu+Qa4d+2KwuUEkrhLZx7LIh1AzaJDPRXRaCXtH3laIp9SUoBN
U/tZys7dcdvYuEjW9iiENyhqOlAWxuV8OXfWGLuQh5jfe0joFsn95Dn7YYjS6ZgC9QsmcplvHDxr
MceZxWWbp7i29bEf5tdR9SWp6kjV7PvA5x6uw1YueW1jon3gTL13IZS2vJyQQc5ZPD8owBi6zZPu
2Slz9LarnVcl4+ceOlBI2b9dP1dX98C50YWrgEBTN6WOOJEm0yNQdqFTuj/dbAo8+n1Ed4c8Ybux
wdaoRu3Jqdp70CT3On3TC+hZW8MNt+lO5Mnz9c9a8Sxk70GGNGZO26fnb2UnjTtlDAKiGoA4pwzq
nVSEDh707laVZAX5g9w96lxI+RB0e18+QdBXT/cqgdg1zdA4BCKtQgvJIHzBxh3Dw56aFQFDdkRa
aHrmdhZdH+rqXj1b9YVL1xw46rjEApBu2sV9c6+kCKq03ljoVefCSBzURfF4XD5HANeGMp3CkVCq
704HJNGYBHoWOPrjpA4t1fzro1pZQGgBze/Umc4M+abLjdrpzaRnLkZVlN86k+9cUj+V028+gBRj
b6lgr47tzNji5q4hAkjrAcbiFuouPD/kLcppgZPett2RoL52fWyrK3ZmbnHsNQDi2U2DqZxioN4H
GWWQDlZM23gAbI1qcU/3kHHQhhjHgUKDFc38gRZfmv6DZO+De0u1f66PafWYOxvTPOazR8CgvMZj
LaawKgwf4WpYd/8kih8L8JL+N0uLS7fVeMP0+cXv8N8VxFc1w8/bVw59qut21lcJJERIOqD+uSzQ
QzLAohnxkFkwLR+wv/sOwI20zQ/Xzaze5jir/7+ZxSrV2G02FbgDRZfrYVwxchhlYkbXraz7wn9W
FsvDGYR33R6Dcdo7iHDtTPp1kEfR7SEIWbvfrhtb9wUwxlzAaZHpX+xddB6evFiDf3euhi5zeA+C
N2ZCfCnlxkagsjouFIhRrQU6Co/6S7erHUXMGE2kkBSEMJDzbNbvVGn+VEENhgRkC2y2diohLQ2c
JzQJUDxdTqOJerSd4qjnje3nzX0D6bpKPI3D18b6Y5mPWQQaOTrArcGDWwKSuYUQH/pLyIgkxD4M
TYI42sjYngv7sYCI1Ov1NVtzQ8iKoMg/Y2s+NSUdeFVZZZdAZ7zJotJI7sdE7a6bQOIPq7GIXCEM
hLak6FwH1f2lVGNWueVo53kbuEhu3dhZln6jCdrBkk4CNFQYef7KY01GuplUR42Z5c+ucp1gMOPq
ZRBu+hoDyfqUjLyNcq6hj2DGbCRyXO1Oms1w33dEch/FSUyTMPP6p3LL9mteKDOwWyK+QkfeTQNF
hBbEbqU+dE2zn1tw0u+bwosBXy3TAxkS9Yv1Tmneq9hKjwmd47Ri0p3fjuqqNjSL1DiKSWmRTKbi
OOkpLcPOy+341srT7M4WqCf4pSpt9McYOmMMRzU66KCgWegxljuVZ6CTmwHWbDyVVhqh9ZbJ/Van
LZ4RMpVRoTtDhJfk8HvoldeiH3AGXLSX9Z4ZxHLix5GY6jYjWnnXFqV8dfNJfGm1+g2qqo8wNRxU
xcGpH/VpGvyOelD6So0SoLPYMHdg4Rffe9q5wURE8dyjPnpIWo8Af25AZ48rVIwhEcsaEVlOLodg
LHUHMmKFGTmZnh1JwY2oIDPL3VT0Bp6kRXxo2qPWDPWNDdmq4wjO/ICag0pBu4B+9c887klyYxVT
EeCrhXvTdA6rotpqKHRnU2UE5YQp9xGyxTgvuI6uB0WTz4rQo3ixGpYheM1xe4Fv/6UUzeh3muft
1BBD6rOmTu+7Vqt/VyBkQMGoqEYntLxEoQ8N6C074AMyEdRiSF76qe3cl6JQ/RgMNjfeuezKg7CU
IIEDscidJGT8R6cJ1IIaIkRUQhnubfSwZiHhsVMBEGHBptHY6bsFaWH3xkpq7xWRd3kYu741Yh9N
ns3TBCKa50Pf13EPnPTdnTLQIfWmRXkB7Sxm3V9e62jhV3lubPtQCxoHv+IenfyeCWR4TFkNu55z
6wsrkxwNIArOb7RS1w8izpuDqqGL4zYTEK9g8lh4NuUG5X6exK/2gD4Wg9K7U2+iE1mKk+ymTXl9
iLXOuzNlwQzYTvIspHqXHDr0UHgGJn86mhIFVeBZGYmquGN7S00QTBLeAD1u25ZJKAo6HIcmBxhH
MYWGC9Ae+G2yIcn8dmAILwZDoQ9mouI7U9OKF51W8he6vrFo9CZ0dZNVd3ABSvuVagoqfipzp9uc
ZzGEmWzzqW6JFrASeXDfxJh3dj2gwcykJc138OeZ4dNSJN+MLEMtSzDhyseY8/KmiQso9bh6VzxZ
svVeOqNOHkuTj9/k2I50p+emt5+kEfPDRLX2LiUFxQUI1FJUdrnzBFE0vQ+lqxXkrtML8WxrHb81
NCf7XdkInsBg8lAGtKB7HIFXi1aiTu4O8qWTHC0tIDx740x0DKHGnaE5JqHjxr29QtvAwxiEfqiW
I+EIJsPlBSc9Wtpui27XaIeoh9oEXJJCm3jqhZ5DI9x6b3b9yyoa8AhxevZ+fvMxJlXIqxNkjj+u
H+Ar4LfLj1nEKq2uizbJ5zupgBT08AqpnDCj35Uyw6lPflf1zzqx79IY4VjX+WwTLLX61DqfjcX9
WxCtcLmaE/gyu8l4H/Y1ejS0RtCUFhhv5GBBgcYpAIhDORd07PeNCZgjl+UFhsVAtsKb4TWf0H9a
nUE2HxeY03zkKRDZbbozefu9L94rHcz8ZqiAnK6SsBCp7wm1cUmvBFagsM4gA9DjQb5eDB/9y01V
0Brmu/rBBj0eW+Vm4DccFeuNkc5l6E8jPTM1f8pZPF9p/US7vkFfIFGHzIv0rI6Q3/QbPRiHLw7b
q/SmNzZi4ZVobm5VjtclsI0Wgu5LoznoxjHKeQivcA/ak/wCSuRhmnQ0NOQ0EE3+rI0/rg90JaID
4RvaH9CBxcvWWsSqaaJpU9HDJGtZIK3aT4wU5PxjXED7cX/d1kqMBWlWF7l1gqgeffQuhzfwtLWE
OSJRYP4EJt2nXXjdwJp/nBuY5/ds0XAMAk/owkDf1Qy9y6zynsv4a5HlI15LRb1hbna3pY+AWQUR
WOQ9ULNbLJdlZ7jC7QnLNbw08kuavSfORoZwdcr+M7FsnJiO2ig0CRPKVKGjoJq11f13YxDOwgF4
PFnSMWChbz7c4dDTt7+oUUM9EhUwQNdxeIBLfLks5qTZY54TxNYsLX23x10PmQGNkK/cEHdD2j1N
aeqLWm4hGtb2E3DeqHdCMhDcv8UC5WYBKSTdaIOhJX5cfuhlhJhNS8ExLF6VvpFvWL0ecE9B4ntO
vDnL7auVatTAU8Hx9J2HoMIUD807uUcUdaz+qTt/3LC35u1gSEHvhoJWgR11Oa28r/vWnK/GnLzW
FfR7PzR6q7ZOwjUrIBsANQ89fRz7Cyt9igefbsI/Mv7QNsEYK782EUL8OQDPBML5PzuLvWsLr5Ms
1zEadFvQK3pop+KuQqBacH2jYLu2qaDpgpYaUKNDMm/hFkpr5P8j7cua68aRrP9KR72zhwRBgpyY
ngcud9OVdLVLfmHYssx9J8Hl138HruoyL8Xvcqr6oaLCIVvJBBKJRC7naFEAs0C4cUyM8TjEa558
6VQBlQpeQTyX8aA835uByxShAkwBs9u+xfUMo+h96AHWBaX3y05vid0Cfeg4W0hDAzrcnK0cnhul
pKUmohK3f8XDB22+V822dKk9XhXgUtMfvA1z2RPq79aQW9UhW0lCLCo7+YDZenZmFScJEx+QAHK6
P2TZR7yGuL2UZ59oicmR8xU1gU/SxyOESDuE/aV7nbrNNxC4bZONvs/fvcf61L2AQnylMWOp+Ay5
gM3A3BJyVPO8r8ZoW2USalx1ZX0Zd+BYCb8Eiu3vH0rZIrs0tldbT4RxzO+VqcjZhqogluliD6rK
Nt8rO7919BPHAKur2NKbvqP30YHcSCd5t1bBXYy2BeQDcnsmplbmBSmiFUOgNh5GO7f9kTwhhRQ5
4dbboa9gCwTxEtRf1ba7er5swYvncSJV/HxybQ9K0pZmJFjf+1Msa5ZHVqZWhAF+XtBfagkDnggY
DY63sQ8B1RGoe/wq+pE9hxsTU1vfL2uyeAVMF1B404mkLNPrOKRYwBSMqTfNa3YMXQmNlRttax6a
bfxyWd7yyful2MzN+IEf8gYoFODfqxxd0SwKKJ6ke7wsZQFCRsUZ+CVmZpB4HxdM4RDTOOmNZsl2
6b5irEneew/y5mu9C1fUWhgOOxc48yhU70POwYNtq+9o6E2vR9kmndW+1o/gxlLX1FuK9ZFgxLuC
/mShnb0xqZYrESthHujgb17rLXlDO8u1casdtDX7WLpNAeuH1RQBPh4x5/ZRR3VpjkD8sJFZu1cf
uINOx+YYvRr74B5zaO2VsWm+Rts1/urFgz2VO7NLzO+psY+SqK28x27wnDlhD2RIq79Hf7Zmkxv6
JZIsGZSyaxQhi7bDgB9OgZSFlvf5TaiHYRnkoH2w20gud3UWI1mtNcPgSEEk7YO8g/pjiUJQoWop
/KpBo4exlOunvMM0mZcq/S5Xx+y6qAo5dy8bNl3wC9Nvm9l1MxpVBtwE+IWM2wTAc7nUbS6LWDRl
JHvBOoWXnehoPN/xUo7ArGgwxDUjRQ5QfVDKt44EuzjldpGhuyD9KAr5jmvBSrZiWbk/Bc/JomHu
Rh0OWHgvUjYdCzaZkmxXlFs051/KzZlZAh2ZPzFCb3eH4ohJW6RfcE3KTyBr9D+O0vX4NfkhW+pa
cXTJn0/W1BR59omXbcY8UApdAz9zJj83Bdn5Xr0dGXrgGAU1aOnbRqmf6oK+XdZ3yd1O5c4cRaJW
6PyRsaQp6NiTb6V0YMXTZRGLK0oxCqeAXkQBEOC5alk59AbzsKIpOgqQv9RudfSTy6+XpSzaxkTK
zPDbUKIgfRf7Fn43in271hK/GDWJsTo8TjBL+GluP4tAbRz6iJpUcBoDBLa02I18Kh39vdyY+3bX
r1WmFjXCExNxvZg5+5k5m5jEqGcIw3PcGJw8S90xllfO8eLWAxITw2ViqndeDa0wSwD0JCjUVjma
j3uANN3x8a8DcuMxh85czEHiTYdU2vnud10ATwhwFnuo7/POLYdTFa+8GhcVQZMG3iXIXMhzA/MV
o+FNh8uuHH6+xW88zAZFXf137HgiZmZhxpji94obvIyA0Blbqbej+rOcrjw9Fo/LRMxswcxERmpe
3KfDsEuLY8z2reTEa48A8bHz+FE0tvyxZnT29ujMMAMWBKQQZo/RUa6+JMwxwUDau8oacfTyhYln
I1C3ADKrzgdwpUTjtCuDxm6/Gq1bcrc/GJmlbpND6ABSPLIM7gDdQF3xbctHdiJXLPXkBClZBRiZ
Ssg9dFt2K93jPXedt3Zz3biN3by1u8s+aHHrBCcjpqkwxz0HOqZyq/cqgN7sSDmGo2YDWHIfVd9j
qVipJC8G5QIG4w9J8+3TUN4xcA9j+wa7LTaGfqUVL8rwEmT7OMuRbNg30V1aWLW/1umyHHdNRM+y
a2qldExuoaQJmk7LfAkelHvAb/hWtusBDWDHkh1cy1egZGLW5eVdtNmJ5NkdCUoHHIssboCMh/bC
+7Q5qi2g8W7S6NiXa9NWS/3MoJSF75LRWogeAOF1JsYjRwF4RkroWTOnvgYwL4pkh9EdTmxb7FBy
vFYLK70l95d1XKyHMMATotaDTlAAaZ6LVfOsjLURNts4/AW+3/Ie/P1bcG3uxtOKqMX1/CVqbkRR
Z5i+N0LD4rV19W15o32LP/Lr4bavrGFDN9op3shf/LfAWs0HiLDik/uZiJ4b0dCpeSu05I5imVa6
Ta7YTbZ7e/JswIOvGc6yzU7EzSxH4QBArX4u6sa0lN2J2+E1t5it3ieWb7Njcp1+W2tkFmHNJRXn
kZUA2MowYYmp29tKuorlU9VZko5+IPfyPi5efyKTiUFUAJzMeV3wPo7SCOwJdmhiXJsqVmd+48H+
spDFYGQiZOZKY71qWjOCw5E0z1L6e1QpLwtYWi7R9QPCL1mMzs0sAhCUaWr4ONwjqjXNENijn1zn
vWn7QMfNWLVShVhy1VNxM4vwGxWjegXEtZFnJdTftNW1VGzStfHoxSTfVNDMDEjVR35IsHD9Rt1H
uVXuNKt3+iugb1dXaK7TvrRX0q6zsrt+7XyvLanY04kHK0D9jow6RNOt9o4egdwandg1XXpbFbZ5
RzfJ1t+Prudma6+ZNclz32lUjdqmWF3T+JoGh4Q9DgmaH3btGgH9ku1PV3dmlmbbaV3TQJCG9sQy
s/JgS0CSc9k0F68CUzEwOyf6Oz5PgddpazQihi0z15dyNMJc+clLRfegfWmjKzkALRSYIYBWcIzI
I1A7vWAl3be0oNMvEK58spUygMZZJ7KYTXqbDA/oILDQy4Kiq2VGa9zSS2uKfh64E1H4MeYZUybH
6Wj0CA3D4ZZI38t0o66VTddEzCxTqmpOJCFiyJW7LEICTPc2AHS1VzZOOI25D56qMrPDmIPgF/TE
uEzBcJp8bSW3Iq6f/1C1a3QgO8Fgp+Ztz1fCwIV7FWYC0EZgRiKEmA8mjX2XIO6GVKUqLUX5xoEl
lKYWVR56Dy3j7eaylguu7EzczJXxPEwS9I7hYepXpzLLHNpEG45hWTzuVhZ04RY4EzVzZiNei0an
i5cWT92qiQ9+rbv/mTYz06i4xNShgQie3o7Ky6A8GOND9jeejFBE11VwamOieT40UnbAgspFQNB3
D2jC0cJ9tgaLs5Qmm8qYj4koUuNlTYF7eTASB5PSjumnFmZL3xrA+BO/dAWJ6xj2uzIc7i4v4tKL
60z27DYdCOlNrYNsmb5GhdvFh6TY5eHzWLp18ORru0Z9GMp9VzhUvlP1FYe54K3OpM8sEvDylJbg
GwUQNLUD+XtlBlYcgP0hl5/zgq9YzJq0uVGCCD2JxaurNU+K+kF5ZBsZoGjTK3R0rqyr+PKZQ0HO
E6EbxZA/RVrj3A+rAKXmhgfNtAHhcikdZZR2u8Y/lVGAMq/3lmdoOG2Ue1S7bg0aCti8y58gXNal
L5jdBHlqSKYSQ9uoR2eSYXQKGtwqxWZKuYYJtLiwE2VnTxFdBTq4nEHZNtSuAsnfFFQ7qCa3YpIA
Juj731EMzSe4YUELM09Hyf4YJJkCxbRyT3tQEKNpcXtZxLJCv0TMfEsS8tKTeohQ0BfaM6sAv9OY
HWO+jeLny6KWTyDg7f+tjtjHyY2tkACgAgqCr+GAwpl3rWzqa+M7KjEngKJrB7pL7tZuVbLonkUv
tg4uajQYzk69qfSxwkPIbB5bN3JAFrJDG6zkW6GNMq+rblOnd9NNYQUH/QY/OMJ2r9RTvdaksgB0
gNtv8iEzB1DGMMsuwYdot4n9HF8B8SXVbdI4xhFDVPaw+xo7RWlJj9mTug9WQvvF63cifOYPZHT8
hpWGXR6SXdXZsnrVeDYlbpjdF3q54uqWYsMzVWc2lfdVbHa5WPNN4QDgYPsKAH2+ixzzXrlvXGDM
DVtv5RpeNi4DqD0Evf2CCuPcuLC6ZUfkBNeXrls1xo1yXfRDjxZ4k68TDYQnmMojuu/qoW8nCgH2
d+y02jsm61behYtHavIls50OAqWvRy7eUZgh666pCZBSiknpyunWiISWrWoia7axoVHEhTJAa3rI
jteoyvBTdGp2+iMeUrGlW6odbtrvknMXYXb38nFeU3O2yzLpwA8QQLTE0LWgYw6liZ0KkO4R/wg6
umZUC+VbAAf+2t+Z8yiiLDS0AuIG6aUPNKst9xXbpR4wruijqZ8Aq2GF5YqOi3GkAVooIOyh3DAf
epRGord5BaEeYJYHpOsNvbgDuoSSr6Fhi8//dIdNJIkvmfhGTSuBOUUhyUfhKQSEBRhGZLbiBpaF
AGkFFFsGJlNmt1do1E2syWljdw1CYRA8R7WxCeTauWwZn8UAFAQzlGi+wliU+nNAZqKLV3iR7yVo
4GVgoEKD5mi4FSi9rIBrK4WBhdQgRGHMQBAhIqutz+w/VTopZGqFQlqjX4f+dzNpD0Rut3IQu1H8
g2mRLYF9mZF2n8trjKCf75af4CdALwL8Iua6xQmZ6GkoESAlSwgvhmgTRtp9zMe/XMc5FzELbUjU
R3I+onG31eMNQ+u3nCROHhQrdr4QmJ/LmVmGmmGXfjYIR8lRDZ46dGr2+l1NnLg86EFkJ/Kr5K9B
rX0+XUKoqLXpwBkBPdL5+mWliX62ukEnZYv+tdTbZFG7ZTmxJGMtWbAmauaTW00fBp9CVGDobt8P
uBVEH7t5iy70lRzT57tWaIXBOUOHw/pEp45BLJP7GrZMSuw0em6yTcZry2NPVfpNM9biimXFfkmb
+Y3Kj2uKqAL1f+VaNyoQlOzNILRibcV1fPb251rNbB0ZBZklA7Qa/BRd8Z0VFj9MuT70wQuX1gje
1pSaWX0e5CVJciglNW4IJo+YfWu87rZeM3th1edO91ypmdWTLGwETw4e1kNoOqXvxegfbu4a1r36
pLtphw795QMdrxI9QsvBZS+5KByIv6g4iuh03lfOkW6SlRTCNTD1SKBg7N+lem+moZXXD0nxw19L
DC7EZVD3l8S5sxw1BfWitkOTyleAYR+IS4Eeel+4wya7LxEBw0Nv5au1J9NCpeFc7CxQ8FFT0YxC
iH1G/3LgSDsPoEXdM/1It9luAIp0a1c/cH1rKydx8R6CaxGQBQrqRjP/gmbqMEehXQxiXptKA65f
Z2DVymW3UHeEehMpM9eCXvBQVWpIiaqtBqhoHxk0ZqOb35GB+u/nrj9sy8i04EVN/njZhhYPykT2
7PrLUsZDTA6gM7ChV0MCIXJ5BFnYtgr13WVRiw5gImq2iykatKPCh6hM6rZSOm7JgAbd1LBzPbFg
40+Xxa3tnfj55G7tC69okwziFPOtUO5ycJOuDg6srd7Md2qJOVTBIFavAudWcZc2O58djHHloC+q
AlIVwEFjEvJTggTguU0AtCm4zuwqkZyqeA/WxqiX728x/UBEcPcJt6JEojg1CEIRrXlRDNT2uwLP
jfFtlOprzSQuH4vXTEEefo0hYfG2mwieueoQrX5ZLm67UN3UZmnnIxxJA8AHBOY60myRrq0gQy0a
4kTizGljUBD9boa4X+UCdSPCNpHx1nv8TiklO6XySl+BsOtPd8QvcZ9mczI5CLi4YKNGsovWB9fP
uEZbtSZj5qiyCpPZKUbCbIpdQzjrWfIgr7WcLFr7RJGZn8IjUaOtGDtr28IJuazZHjHckSmIGUBr
cfn4LvSZwCuiSYAZAgYZfZHn57esS2UgA5YNkxD5uA3zU+S9efWR+o+NSsE1/EK0fRudimBfB28r
wsV6fd6zX8JnBxuoSnkWthBOE8yrXlFy7esvWrQD30mSPATlUdHQX7Ny2yze52I+gqLKgXBopvFY
FmBqDCEU9Dx4oSpbzO07HSFuoQFZHyw6BYtsOV3tG1hUdiJ3pmxfB0avi2BpDI/jEOLVD9xnzxjc
Pn9mdWorw3MWtHZuPGuA3vg7Kz0RPgsL2zpR2ShC+AZMZxK9zrMbpr0PEQYK2KFl29Jz/GrnsbvL
chdteSJ25nUkf/TNgEOsRNw6Mu5KzNVrXrlR2PNlQYu+eyJo5mww89NVwJjGu4EF+wEvIEPKNjQ2
V66IFX1+uvfJbRc1WtQXmhDTm55Vdv1LoI4Y9UWtrF1rwlh+M//S6efPJ8KCmPpFXEJYRH4ohdsD
cMHfexhwLyUT4Awbud30tcVxRi6v5XIgKIZsZNFCBLLfc5+Qp+hVYj4i3gZtHz737Lj3HRpJW0NN
QaaW70iCMXxe7akcuRQLLY3sIQEIfGI+D+pHkbb7lS9aPju/vmjmE4sqBQJ3xfEAQFoHgKz8lid2
VgYHDQxeTN1KNQiSG9f0V4Kpn4WuTx5qshSzwA3kzlTLDCzFWL5VvrptdLTp9/qtPlA7T5lbIEOt
RHdNOhy40QOCSt5rQQpAxwcgcwD233ss9W+d8SamwuWWwEyCA2dxZKHpfNvkykedVK7vAzgiV8Dx
W2eRBRIpuyvZ/eUlXLyNJ4rMwkLMR8bAB4QiCcf00t6P3kuiWFR2/H5Y2a1lB/trs2YOtvJAL+WJ
B1NJrhryUHv9Vi7ulOaW4k0hMYuwx8u6LR/+XwJnntWv5ESnHayjoJ6FQ7+rZSBo9L17Wcz/50D+
kjN3ohkFxRMq4qKTwWBuadh+Dp572e6qfRzbads6fLRQPtiuCBZWdm6FYBoGHIxoeWUCZfH8QBYm
KKCIjAC4CI+1hxEwetBh8Xi+tNG3GLmYPrJ5duxTp8I4r9etONeFBynkizkZIJ8t4MxKOuCDVfEy
9EukkGskZTaxfEWBq+WVBnjqB5vlJ8ziV6DqHmsU9VQnCW7lIdtcXojPRnz+HbPrBHTCgDgq8R1B
MxYbZAQ6K+oD2aFZdesBZ8fKCBtWZH42LsgE9RYSTID1RmXqfO27kWBUR+AJt+ZNQnd++RivIXeK
z/60vaI5VMOcn2B2PBfBx1oxAJWD3BBKIQP3t+idd1sDoDxKQBzTO9YBusMvL+WSWkC4xuA/4KeB
HzwzKQn9H3JHoVY/3OjA60iHDaCGLsv4HC7jBpnImJ3LXjd94ouxW7TEGRLMJkr+Qy1mKxcOZeL1
YnPSwOZILA83ZfJ6WQnxkfPNmSoxs7kWmQFTkiCCZaBZbK3Ec3X/2NQrXVJrYmYBTCf6ccQxs/vy
Wu2/592Ll94Z6koefnlHTEBMgOMNl/tMSjronT8k2JGWdFbjb+JmZcuX1fhTwJy1wAsHA9TYEFAM
D1W1Tdlz4D0QvkYY9fmKgWURHUPWmMsBrtvsUPosBKGAWC2P+2pugWMOjncsPO27HrXZi69J8feR
Fs3j6EWoQdVJ7K28IhYK1vgEQPzLyBVQ9mmmfIx0YgwjOqUqINKXW2/vf9F8q9bsdO8mz5qd2frN
1fhdfWBO92pYyGRj3hVgcJetc6GcKj6DGmBuEPfDHEReLQECBzJCFBYThxx6J/yiv7UbkLZb6THO
rcw1H6W/Pt1zLpOc+ytD4jQoTTRX4DrS+SNZo4VY9E0TnWa7WzVSBKws/P5APVbFTjefzMi5vG5r
IsRBmcTWaWh2EjUgQjduJG3vG7FF10iYF88C2BTBvqOKhM/ssHEjBE5bBBlpWWEk+Cuel30OeCpj
c1mXJTkAccGYEqi9xKE410WO2x5WLurYHATyxhjzh8Qzgs5ujZZ86+Mgz1esbukeRqoWrElgjATu
82z1kE6I1aZCo5uZAPK7/eHrGFrKYfWMWxrtXy7rt+S0KPkd417TMV5wrh+KOGWnCuoA2ufb1NDx
6lmr6i4qRHAFA9sQhjcfC2VAd1VTHTewQnon013gAloVKArUd9o8XNbm57bPLxQdg3gA6QUayuft
qosoSepGDB2bu+aVXKtODyri1+4mRvOtRd5BCL4Zb3TrKbvWb4fTcPsGoI+duWMWMKEBK3H5e5ZW
d/o5s8NcdqD9DAp8jtjE3sMAzvB8WcICJAaQNycaz85zmKcq8RqIUDfajXedb+VT47Adu0kP7Zvk
8ENxrVvJFuh+u/QIsl9vd/kDlg7IVP7MXBtSl6jhQL5Ay0uSoxHeeLnk5Hho/XVBAOKEseJYAJBz
ZqlZRDs5FxPMxA9sND6kslWjvSOl+8tyFr2XBgHUFE0CbHbie1amQz0yZJGDLwYHuqGXWIN+d1nI
0plAsfxPITPD0AMmlY0QQuFUwtPYPST8GS8Rq0VP8GVRSzY4FTUzkNz3lGSkEGV4R91M3KxNV3ZG
rPz80E0lzEzAA0lOIXFI6OhrGu768BaxolI81QDwiF7zbqUdYCmih0MWY24Is8ic8bHp6yqPNGCG
JPljpsaWRFSrCr4HxTtlX8JsxRwWl28iba6cZyYdckKozw87DEJLxUomf3HxQNML54jiCEZrzx1w
DLCCzudw9xp/afyjKt/EBfIt5htDh+5gl937ZXNYNO9JaCV+PrmcMy4PqSFCq4hTt0TiGy7TBYzi
yr25Jka4jYmYiqVm2hUQk2h7IHSCdxSR4to7a2lvppfz7BSNpepLfooeu6x74cVBNp8ur9WSb5v+
/tnRGWOlSLmY0VHqXcF/dOALN4ctT9dKH0veAONNuLaQBxDYdOeLNShKJAPBGyg4vaN0gaWRHZf3
RlfjQbTirpf2ZSpqZs5SkAF4r8S+FCrSm2PsqMFLaYTO5YVbkyJ+Ptl9iesNcIshxZAPqQL+9/hF
x3zM3xECtDUgWwG3e847PbbE1BtTqEK+e6XNKLGbYG3GZ9EEMD33byGzF2rlo7MK2DMYemkSa1RD
RydoLIkVK2gfL6uzKIkJjgxRItXNmSMgBbLdkYJIk6FPknq3Ub/zZBfjz5fFLFRJBfYYxnfwvtMZ
As3zvenjISQh6hU2Z9QuNfYcUWZRdazQv1hbI7JMQ6ptUbrc6LX0eln40oGdyp5ZnzE0at55qAKT
bLRbrTqNprLyCl/yp8CvwkwWRY6dzaNNPxiDDPYienR8uJw24w6tfeIAVBltcLnG9k3lxQ4xqpeM
du1KoXTJ8PFahMGoiKnxNjlfXM6Ix8YQtwWLEDn4ud0VxtEzmpUH8pKtCDQ3imEsAIfPwRPaRAJo
aY+QWvdckmBWledOA8o9s9xc3rBFfX4JMuRzfcoh74JCxO6qXCudpVRe84DZqU5GkiPFibgsbdk2
J+JmsRdS9LngVoJeAO2JQ9lKIkB/9bjkgYVqRSG4pM3AYf1tW4xrcdJSWIFEpOCgUJAqZLOtUzPF
U3p0h9oe8rDUvC8KAL625TGIiUOV7w3QAC9ru+T1pw+9mUBmtj1tMuH1tQ5IMk3g274WZjtSklPE
UT0tV07fQpeOeCsA9J8JRFtcuee7GSXoP6w7jukfFa2MOOnxkAFqkx5CHeByKcK1toksEspumXyg
J8SR83at33FxjwE6j29Algx5lZmfSzxlLOlPMIS4PXiYsEp1w4qqdtOSweqBNsyHUxSkjhJ8v7ze
S7Y8FTxz5SjGl0jxIJvT+xnAt3eZVFpNvxIuLp1MYCFqCsgwMSLzCR2gAEKgriNkkNh29LZytDX0
b9q4tpPCNuYhN7oKQM8Lzhsds4TnOxm3HaWtwHlQ/JOOaZV8kO0wTnZcqffout+F2vCgF2+xAuYR
H4SSpXIg2dpAxaKuaGrHTIcho39VuOLpLS8RIiB1RSc1mKt1N8p9K61cYBZe3rilkwlM7H/Lmec9
+0yuwdSSIWTNons1jNxSKb6Mnuxw4gNL9fsQrrXrLV0iaLMHXRVmNdGVO9OMjmnClb5Ay3uoRg4u
x3RX5XgHRr13UtX8uu/AFEByybMBpJj/5S5T9Ixj2AnZTxnPqrkjGvq0jqohx4te+xZ1J55+jJ3d
1xuATv/1dTVUILhioFc0Ws60DJVe8mOCp7tuvBT1Pore6vA9Lt5a+d27vyxqobwHpSglIDcFDin+
f24rUZe1A9wcVhQp5ZZvBtS0uo0S3CoaCH82Bob7C/JC1p6miyncqdxZxNHHsSrJvBYDj5vvvX0n
7epqY3y5l56Nyg1rt3pe8TJLXt3QGIZvBB8nCnrniupjgmoMaRH6JqNtaEcKUDDlqxw9Bf2KnSwd
v6mkmT9LtC43QiEJcZ5lEquQv3axTb2VgGqhiwlbN9FoZiZ+z9TeEHKyBp2yyo5biZUd1LsGGXmn
PJWerT1etpYVzX5eIRPH4nXRH2sYIiPSeLdV/pKDIsBM16xycbPw5FI0zSBAMp7FG2PNck7zXiAh
6DbI/B43uU1Vy7hVvvgPox1ty1OBx6U1vl1WcOkqQnbyT7nk3EiaBBQNudHBKutvPqgW/Gvf3FwW
QcTvmF8RUxmzE8flRM1jCTL4BjxN5Lk8eE6/N/a14z3kj0rnAFjJBnGJ439N7Cs0zdt/51k7/YLZ
2UsiJqlSgtUdCTnFo7wp0tHW0dAxGideVvufCv/Xe//f/kd++l21+n//B39+z4uhCn20HJ3/8X9v
i4/sH6fk6/tH/T/iH/75F2d/b/uR33xNP/+ls3+DX/6HcOdr8/XsD27WhM1w135Uw/1H3SbNz9+P
zxR/8//6w398/Pwtj0Px8a/f3vM2a8Rv88M8++2PH+2//+s3lMEmGy9+/x8/FAr86zesy9cMLur3
3/XnP/j4Wjf/+o3Qf+IVhHEx5BkFBozg9+w+xE8U/IRQpDgVNAjK+k+QtyxHF9e/ftPoP8Ejb4gM
GwOnN94Xv/2jRpyHH1Hzn7jnEXTgZkIiX5yXfyt+tj+/9usfyCae8jBrasgUj4dfFspQVcE7jSCA
QUiqCgiw81Mgs1GpZJ/LtjQW4+ji+SuDX1TxM8/CKA4DVSyrqwTTuLp5GstAd1V4835LWlIZzmTR
/vi26becH8ifn4JSi6yCXE/MhWnCI008DgdYTlkjHrDbpBpcP2Ge21bV/WD4xPrPJM3uhzr3JRCL
ExnwP0q9LWVeWREJgvuoYty+LEo45tn6ojAAXilQzRgmmSOwJkwZ4jpVZNsH4ch25DXCCIUWjhl2
SAMHvHV6XrcO0P7NK8kwvb/k5H5f06n42ZqOaLSNkPSSRdtgeKuqpQn+l5bfM7DVrCzq+YXxhyiq
iySNwJKc5zRypIQ9LYclmVJsHHNBw4igJpaIk+EISBarg2qt5/T87vhdJlK2Gg6CYsho9Dg3GU0a
Y6oFUC+K4wpQWCXYrBAPB3ad19KNFMvE8oJw3F3e09mw6+9iRaeSyC5gWmz+9B/8csjiNlTslPD8
xUBr5NEP2jFyMe4LsJRc7T3VrlhGFEczKhP0SF4i7yvwcvIvwyjjkaf5VFNccD1VpZNn2UgxFZwZ
mZPyIJABPhsLJtEhyPmJRUmxVsZZOmkmyB4NsFfg9TsfUU7QKc8NQwUwAY3x4MtjL96BHA2Tkara
5ismiALj5zNAKboZMJ0CTh2qznZpGKnZZ6hJ2rk0giOr1lFKhl8Jw7vcyALDUtug8BxOEwyqdT5h
R6aVoLRqCq3AePzo6cwCso/X2QV6jGP0DDVAf5XwJHM61iAn0WqZ2uw4ovjMKauGBqAFbfrHIagU
ADkZPH/iPevTpzGkYWCbfpuGdqQ1mWExn3K+87yi/EGKTA8tDGFnpyxI497RlIxnmsPCCJxiqoEm
A1YggtmB5LHKHSMqeeEAay8LT1XOaLcrSqMLwFRXKoktZfH4Jcv7ItmkEapp15XRVoHNGl96qAC4
+K1NtaDYeGo2ak4de6FuowbcObJXhJFljpLxrvhylgFgW6lAZ2+Uxr3SG3xbsVbDi1mpg9LCfw2w
2qWgaV1COil2+laJXxu5NE+tmnroZKto8QRSF5ldd5znd1pcaul2yNscfj0Z2ZPZFH6Pua+E3LKq
Lt+wTOjxMDrSfjfwhAC3NfXDyklHD2hKNfO1j44GZoIWQO7FNkeZ912nA3sJ01Z/BcZ2r4CfL9IP
aCEe32sSjYOVKLn6qsXZeFNFnf+BZvzujucVA/lV6cVfYtXIDafKxtEAIOKAmbe4JyAUygvteahN
lGs5WHQfoioDNmQx5vLDKEm+7xpezh+MuDDuR8axUAknGKQEyxW4UmuSjLtCywF2TRI0LVqdbIym
BeboxrCyipXg5zSZn4MMlLN3PUN3wXaMpfBHE1EldCJQjR2RoE8bq0tikzvjIDOOeaqaHMoo7AAt
iCvgHjclS1ykogmapnJU3cfn3vNlDo7HnuqHIEOh9BAanHjI6KYdj7ZIC0VPmVcB1tNA11hrZVGH
bvU8Z9VTDVJd1WKxSQuwKpkUFZs21fMN47UeWOjkqDA2htHeVrWyvAwA2hIhgUNuuiwFcRhVah+d
oRXgdNwqLfs7X5YzYte4YEqrgCNTbcVT9d5J+zx5V4M47N2xitCsUQVy1KKiwpsvRRe25UZCOkG2
G860YYcarIajAmJO04oa1jypuMAG21SHULVHALsCtSwcY+YiwKm/JqXnK8eSog2kK+KMorQRdYnN
TSLd+GngaTuC3sYMvJE+0AhAo1fpDhhZSLelvB37jZEWje6UKuAzrQZdVrJiRXjiZVdap2nRU14i
iAIVHW8pOhjG0twOcW8M1x4bOumaVO0wvPQgoeJuVpRauSmypu8/vDqI+r0Ppj+MijLW6S2Y91if
fCM4ZNQ2u6S+yWmWts+17gX8ljQkRmcnKDt6CxFZfkX9Iaid0PNb+a4oJfVFkxvPsEZ9yKutJPuS
3adhlgH1EsbKwGJUAW2GyGbV3MAEzBe5GAp9TwfJMy1PKqoI6QrPHDFsElQxei7H8H7UvT5xVBbQ
hwzYJNQiXaiCFqkw5WtOanRgB7EMALUmHOoIZDam1O50P9EGlysyPAicZq4pL+hKDU4Mo3HfFK0d
+auXFiFrrDjzvPJLruvViOaKro0z+TogvCS1RZRKS6881SvZLtdDnTOb8wbIiFZRlaRQLDlTGL1N
YwmJAwd5y8RPXJRjVKLsPfDjcSf0Q/0xaTV05Zr9yHADZhotLBVQ3d01aeM03Xa0gBH+P/a+Y7tu
XNv2X16f5zKHLsMOSrYsOanDYTkAIAkSBAgifP2du6rOOLbsZ4/Te43Xq1GyxE1ucGFhrhl0nAVL
Cz2+LhsT2e1xTfOSnvgAiKeewhKAqMYfS+q0sON7l4UeVoZOlAuktzrPD3uiyXHp7chvUyUQoKKg
6VkedAasGu/RnL8bdb4/5vtc3QSRhCdnkUMeBdOVvqh9lpLrRWp4Q485bXOSjI0NYa1C/Y4R+ZL0
DymFZU9N1j2DWi1CxuFk+fypp1MPzGeNamdm90ZRod5S7ZabvXJbm5tyf9cHUI2WhPRtX+SwMFNb
ZwJ7O9HV3oEP+mlJewwHVgQDd7MRvlWb9PWmJgazp2o/pLEpoK/AcIRuQQE1guTTo0IcAU6FOgqv
HVEdLFvGLoQnizfDRzLk0CokUxnWmm7ZaeGaHQJZVR9GXSGKtSD3ct8ydmIiu+FV1d8yb/uOYbqc
7fB5MjbMrwMJ/bdd/H5AARqvct2Txjv/0LuiLefCQjvEkI4JOAOIYsXHLkn3DuyCo6sKBre0PcPa
KMlUp3RXB4Ce9LCF4OQV6/vV0wWlSNjyE8KCykOxTPyEc5c+j0gP/FjZ2J7Mku5HvqFwWZuVx4pM
qCpF5F0nUvt5rpb349jDIGahnUtWbAGxGJux7HdxKDI73A52FjWGgup6VCIJ2yHqn1KTRke+mKWq
NSzNn9HOnOck6E/jDMaRERmSU3j0tI4+gIUlw26uhvGouQyRKTuYsBb98r63Jn/fKy8eE1S9Bv1l
eR84n3R8X5CpW+hvA0YxXVAhqloh8LToZbuv0/0yZ+eKLMMxiIf3SH19barBAs3HLj1enhUCa7aO
jGnceul01fShlDWyPfdzT2V4YBm9Uix6jKckbeYlggPkvK4HM6jiNKR9doXEIISFshUuKsFOao3e
AHkYQC8/AByFhUYvoe2N5ji5G0qQ+OvV+aGVsRk1vAXiqd7H9SmFnORhjncN46twgyGV7AEpdQUR
r6fc5Ydt3fszutjHC3x4Z5CZvdXxOr8CunAlWQW/61g0pVqeYZ50N1T9VSx9UG8D0O5yW/zVQopX
LF1MU2kEP8aCNH1RBU02X8qKocQNLVrfG4Fctm/oFMvnwvug5RVCSGleQVoSQN8++Fzl+AuwTg73
ckA1KEiTQsiGKCGD/Rjb6Q11oNuC5AvxtqRnwbx/yEzySg/F11Djd7bZxadMQTGwhN/MnB/QpG2v
RBAChpnL4x6DVisC/rkvB9mm8GquZZK+omCAfLCZCs6pp/cjzrrQrAya1HHMgjYUwXLvQ8ydI2kx
r/HTIUH89oEjaQlE9hmrae3gMJ3Vs/YwrlNxzeAZgG6wP7PMxO0ylTtcjtz9kkqCnFD+RNRePmDi
dTVCkw4NqT5yCi5V1Ze3fQbIrRCfQAHGASZQD8E+nLfKNbCM/rAl/aPTCyJVV3ktljBuBSWf+ID9
DShEVG9rf8enAPZCYu1mtdJrEeFo1KPrQWLvZ7WiBV8BWzbFGiGCY0S7nPRT2UJ8GeJYmgZNpWL8
452k/ZEM4A3i2bP8Awz8tzZ07ls4MdbS2bVKA0ti8llwEEviPp5blbNmEWLCy+me0pDqjua680EF
O+jSod665TZFQ4xwFdj115Mn5m1pGcs7JA3L4yyT3bZhbkxjljXf0a7IAHMiUm3oUqsNMU8bescP
JCMJ/lhK3XOsVwh97eZQ9tZ+KJtylOzEdeDvMVAjD47Z+T1F5FxfFxlb8dQ4Ak7rOIESut5NHH4t
NhrBnCnXbG0irLm1mViOlFPkBW8z4o01Hv08maxFf5LP54iquKyzIPP6Q7Vi0HwMWbZWyCgutrth
d316iPp0QbKQFH2z9lVy4qGiVzF24LTGYWZitZSxPYfjVJ0CW9Cx8V4PWDmQMIMFUNHkmUT5NDVZ
OCnWwdtFfsNjhAc83eCHCK1E9UW6MtoRMaxThByvBWG1JylcnZTZiqfLUDOu1eyy/SxganingPDg
MQZh/ziEfEdeJoJq35SOTUuTBNFwF25OwTMJIYqfkOkcYSMAAoUQWJUhphETxBEZaSwb+k7IGIKY
pAo30/qyR+cbZ37xdZ/GkWr3SoTvcOx9EEiPLZsK0A2rQ7NOyPCdKabxIRH47z3dK4h994B+E30U
j7VWKbGtUAES0smyhmud64Cdo2RfnkiSuM5kffxuq7ItPgw6UO+R0yphHORmPKUilgCrTDUWvhEl
yW/YlGxh6+Md8mVDZ4mVjq2rwNlO83d54dg7RjgWahTPxSOEKdjGym0sWU1zsk+t73v5pIQa8Kwc
9zXrA72C7l/Mr6lbq7QjuqfYG8hocfFim56KYS3zep8jcYqgHNTnLU7Xr31csCdu5v0eUwrzVC7p
ep60cAnW9rwmXTFV2XvwIDaGzLnVH0cVYd40pL6wDYb7yLOOB5BrGuY1bEopq96nfYV6NGUE4Tnb
CO1pmziZv1UC+blg81KFqUAymTdpsS5fRng2oyyRFdGa2q7uRi84FDSplzuOKzrN1m5EVMx+CBOd
IaatdOlTyPvsMcm5UDAlS9OlYXsm+nosKwmISgcGlcu6SeBdnM2XXM8JRpuzoqre8j16k07Fdk/6
jDPEsuz6zWTQHdTc9MF+TLNtxH5pcgR9UgVdE0tK/9zzbLl3AREcLBgyveuXeP28T6F/NWJwvVxe
M0jrcw1REh/iDSffnGamXbcKhPksMFPcQsbpB/QyOZqWzXuSQE+UpU/5DOUxbjxmMDOBHR623B6h
tbghhShwurFvM7PJvU4EDkHphjjwFj2C/1D6S1gkEnRmHLC33c1HFYvprUWWdFFHM5+/BFqnAyqx
XN/s0198Yj8voi5Rakk3wZ3iy9qL1De9C03RqJjkaWfYsvjOuotiH2lrDnB85twNS/bAtCKzwcdp
L8HHjnwgFqjM+t7Xe2nVeLBjAPI0H6cSD3lzOFVlvQwQqmS0lc02lckBR1/sF9QMBKbp8ZS9Sbgf
yjpAi/92cgihqiNVahzVNkFh6B4msJegeTivXRBLcd717sjBbQTckmHLozPkbiQ6IFwdgdY+3wbk
iO1x5W6zCQA1CErx8C5YKl7UxZDS+wJ9a1QHmCsulwxZJdp1LeVYLwmfCRAIiaNRIEf/tUyUpsdq
6Wc0+fsevClpaMs6VAUcCONeFuMhE9K8zQOZL01R4TbRYc/rfeQZ9KPMAEg9lcAy+DEkyXQvN1sh
c9CqsO/kSHeGhRUDOMboHQSKwijUc/jorDiv7QfPK0tABMKUtWdAKaHnwxZ1IFMf64OK+vHTHyDC
C27+A+5bJUhVwfEUrul/Yb/4+Xdgdr6kuegTTpG4ZcM3PoMdklOxr9Bm9+kxSLQr6g1jYbQrZTio
Fgfo5U5gGHyIQOR9jNW43irYbkaH33+wn1BafC5INuBNCNgP5OcLVvfd52JVpsZxRPJEnLiP8KPU
aNAXOP1owjo0ZOF/RZICUloloNUCEY7jFKO2v4SX311uJKvMtc1ZW2UchK/eIS0d6MMpL5NvZVYl
x9/f3Y8shb8vBwEFIMgYpHFE5/x4d2kMVJ8hbrzdPGKxP61LL8t3nMxLl1IauKfCBNH4ad3t0vls
y/+AdP4CVgUyg/YYMAuiMV8aKc0haFOWY6wAp6YCnPUeUQ1bHh6DeTZ/mJX89DWC3gJzhxz8CBgk
YzL8443u+TB6fbmUlc4fVp6ARDropI223JzWeSLd7x/sL27tclNwDk4wkcqLy8+/+x4L+CuEmQC4
HxewqAl7aq/x3qMSB4H9w3f406Xg1QdwEdGsIEXEiFH68VJwsiskpRMuRcq8KUJ0NXOG80Hio+xv
Fvt/Na68ZZ/lopZv22+HlZeh5sMmv37dbj+Jl//y/8WJ5YXc8T//Hgz+NLG8+irVV/fDxPLyC39P
LIP4XyASXZg3GD2iPQSJ8t8jS/wohmPjxVEFGA/Yaxh4/zOyxFzyIs0CTwciYqgWL0vkPyNLJHDj
fbhYI4KoBP+rf3+yf8aCf8+Qfz2y/Ium8p/SCjVIWmG+BEAVH+FixPlinDDAApM5maL9hUYFMHKw
4LQ1BQv8wyBPQQ+0zOPHxS/6BEHUBffdEEJVr9FA0Isa+0WNBkg3YDpZ02B87A1AgFroYX4vw2Vq
oPOqPkJkX7wudR9/AOUy/wb1waeUFv3nvx76/19//ye6DJr/7+vv/PnrTyPzy2/8swCj5F9gf0aY
cGPrAInvUgP+npkHGKdnWEKYGBbg9cBIGVvAPyswL/51WauQJ8HrEzPzEj/6ZwXmyb9AREfAGX4H
VTPL4/9mBf44dYRdCARQF2MdkFXALsL+9mOFchLwZK+XvSsWCl7MQjo3rPa4omFrK+cnmFSig/7u
+fzzFnw/HP+x4F+uiS0xuwwBsHEjretFwdd5Rvse8GMnC8U+7cbOh8ggn6GEfdCO08IfLvdjEf77
cqAEgIEb53CP/Evx9l2934BxL2Oyqm7Ge3hUqRC1jP3Uwnot/8NW9stLYYqK5D5cDSYEPz7NXk8i
xNxKdSQKQlsXFUWurHaAyyE1G7vfP8YfR5H/3FcFigFSwMC7f/kYFZdLxKNFdUsixzuaSH0Eepk8
rcPIH7Ch5a2cYmHqOEfmDCpa+ofr/+przC6mM1AXgOj80pF2D8M+t1MAS5S85NcCZxe40Et5swEB
aFFlkj98j7+8HpLBMakG4I2X5seHW/VGxDFPZIdT7fqm9Ot6ixi0/To0ZXldTX9Sa//6chdlEzjx
2B4u/dl3y2blujIYbYN/WgSIrAumtd3EgkEUltrJVOV0+v3X+avr5eiEEMSIQQRI/z9eTzmB+atx
snOwnjpsJI9ehwY+nRwRDq9MnPxJGP5yrabIF8gquIRcKhDoMi/efESHaJ+OFlD+4NPXI2ZLBwwb
0eSLmf2hmXzB1swA3v54rcsJ47tnWcUmH+ZklZ2eZ3UecdpugJPLJhzZXGMEqu8IiV/baLH3JSCK
O2FsegPLY7AQf/+Qf3XTWLAAD8E7iiDq+PGDGPiWT3zCB3EVn2FcGZilhrXr9a5X8/z7S13Wx/db
O+4Z54QQvE2QVFFmX9xzmUWCIGBt7TJauZqxStaZj+zD5rApN2oznwl+kXcUsMbh95d+WRlS5I9j
y4GgEWzcC1Hhx7sU0VitbiW84++QoX0HIZP+EBy1a/3Df3khVDpsbrgXcJxQQV6cUWD+q4MexsLd
aMYSg+MoazYMTsAOAFWv4xUpzuVIky6YdvVBbJP+Q3/90zPGKQwk4CqJsxzi2peSrZ3BjTRYJOnS
aWfXmNSFJ59pe1NSMjYrib4YmsI/yc/FH2rfT08Y3WEKetDF6geWxC/PEHpK52hVdOr2aZYnXESi
2JfDlVtd2EL0MQOwB1K07nPeJqRf/1Arfr48yHY49CI8CaX3J9LOWo0VTBcU7TDU9oeYJL7G4DNt
EkydIyh4YBxfJg5QWL5t5WlBe/EnsdzPTz4Fmw/MKPSweJteBpSoaWYh3VY4nSmxNqocvmBekjRr
TudjJCEfWqu5OpgolH9Y27++MBiDAHtKpONe3vDvSolgGoAycPkuHyJ+qKql6kZIT44+TOY7Muj0
rXX7BY/5kwbxZaeEM/9fZug4mUNnjf39xwuHrkfegyuXrhhK1QbWiUNYcqhteDy1dsb6Fwsgsd+/
YL+4WyAueIcLWCkU+UtCMTKQhm0Heb+bV0tuDK2yAyhHgMJ5VYDDH0dvDKKSHuYqY39Y4T9fGf1n
ie4QqnWYHb0EABJjMDoNDe8SYGhtPwbLRxKO74RLk1Op0+TsI3U7kTD7g+Lt5TYICTZAJnyvWQIo
8ycVponXYFourJhslUWD7MioC32WXJcuuY9IFZx//4Bf+Oehelw2W8RnXTYEMP5eyiTZEsTVOqgA
mEPkP+2MRW0Rg5VVF8xctGK9vOmDy1BC7AO9Ib5itwUshp43DcL/yv4aAbj0LIxQj0Eq9xOLK/OH
7+KnpYd3HHgFthEACQBJXtRzKCwlHXqAxbmgQCD3y9QcYSCnHC7lGLvQvUEt2v5QW1HJL3/3hy0M
5LUSYYyXnutitHEpQ9+9a0UJ6RqZImRJFnbm0JXt0j9FyZJM39Jx4+tdUS2zveGWBeE12diQdEOP
secRkezJdBTexMPRGmunB8UWL7PLZCdMQTXrY/akex2GdwDdEFjWU82rJpVKABxZlyy5Gu1M1alP
1zl7Ah9qmU8hGaEvdsrJYIODSUjCjhdT769KmvDppJMoNCDECLUdArh28LvEYAaEGSHHHHxTlNyK
dJcCwZjg/DQjYTsEOMG2PYc2d/FVQMn+zgPYDDFRlQJMDCx11oTx6t+QxOoRPpIJ1gGPxzGFweOE
uVSvlv71mtCJNGB5LfEBJFwXPurSpF9HsdjTnM3ugyN2lk3p5JzB9qUib3FACllT8K1sl12YspF9
FcyvPU2MPgew6wlbAfncjvIugpsVRYAcgo2rT1W6J4ixyKQ58gptxXklQ4FpOqhM+pLi7j5omPVi
elismMz5rH9yxqz7FZGB5fVuZXFnSwCzrcFZCLPQss/Ecax6OORiGRVwGU4TUFuWcprjOtzxbzvL
4vEo4wtLChwt9WmWXEZdWgTbO/AA4ZQoB445ENzeiD0ParCfLFKx7kDLy83BIJsM9o+7XUfk0Qmq
D4zxKGhcJDA2wbkhOE8by24g4dtqir+3NnE5IKEVxAuE54XbfAQ3u8rOLgd1psF9M9F4Qz059SWL
z+AsIFcJ6Cl1raaglVxREgZdyMcqOMosg2sWxhDw1J5jxtMm21yegitA8jtMrPA/kDa6slYACxq6
qtzl3oIQUMzNSmkZH0xui/GKpQOJGiCu6oBNP+m7AU0dOSacW9NG4LWCz6KcubYp0bQL1oFs51zx
eW90tCKZa0Jbq89VBFLSIXai/1pVgbnLVYgZ/lCN0nRlEpCqwcxvf0yEdD1sswUacQ7bSXAutqDn
bZ+DnDuBdMFAFNgiRAqimsE0VSXjI3ImGL4GuYH44lS/HRJk7S5vYj0EE0DUmAz3oUlUF2ej5deh
84wfeTxs5StQHcr9nOAMeWdMn5DrFe3Wg82TIKjpUi1FB8vkvnwQ2yxvhLeY9FW0WHAFaVzZbsOu
kVDDHfSPM2WJPEoHP8Vw1sNy1Fnav04nqfgJHQQCSScxYK4RrmpFI8wFwK0Z2x7HWzVs2GAmSJoi
kCTfYT8DuuVpWPZ1UvXgf9p+luhk8hzOd9OUJE0uYg0TI+KW55wo7FHoUJGMWZjKsQMs1df9NY0Q
on4f04mvHUCO6T7F8Co4JksIL0IQCnk3MblseByhrl6D1gaiKQ4+MNsWiiXi1hSFfVhEHI1XFQ/1
DcNMUnaxG+fPdmSjaTar9x6U6KU/Y/oWgSiBlg1u9Cwq8L/HGFJCDP+iAakRqw6avk/s0s4V167j
C7RWyNoxiKOZUcy/DFsc+o54WOoHU7pULfMVPe0OiE29+TJ8tYFq1w+KvQbR7kKc6TMKninEvTXl
aQHZzwRYudFgoMn3JGBgWW5CzfthHwXGXAiM2SgkzhFjHehkgl6N8NLYzsti8JpT8D2Lg5vBCmpI
PBlzgE9rFLYTr7I7jaAY9xa8KnCmZhSb5QjuZJG/SbM1gxB+CrcB+fFZ+RUEul7XLMcRuWP52id1
Li08iga18wYhuP4BU17QFPI5wiRuVKBCWFPo+LBKMFoxli2iGWN+MGhg6UxFeI6HYXg1OzFP7TRV
BJyYMNXvilAW4YmE2txXFaGPGIzmH5DXjRPWPisV1jgVgSYVTbGu870PKAIYRlHVCo0hjKOLJF27
vLAGwUN29nm78yCyMKZjwmPfMYbDloXNb0dMfl3H+nl4ncthrkBUpE7XJd8K4AFryR/sUsLm0bk8
eijmmXxW1S5EgwYRuFkuIdEZHfrJ85KrxZ1HvOfkMJPKjUevt13BwmQsD2ahBfZ0xZDUgpk9+crJ
CPexpQwZOa5bVLytLKNbG5toTFAYXQ/iB+9333AwNnQtJne0apsvnLfZA2KCmF7AtYyBTh2Ya6/S
WNRu6CeFMmCJP7oeHGKQsorgg1Tef5t5YocuGgCGn7Tvy0YpcBsbNlOQ1bmTcMADgMTByWM5yhKJ
/XDrKwkfkRiD8K8RzTaEv3MnzqAxiQ7a0xRbaiRC0OqGATNvGoTxVerBuGvZqHoQQ5O+XA/90OPF
MCrJLGj7CXYiDaH+3hgbFbQtDWjlIDAkoEKkfA90TRiaDrwfLn42dFI3IVXVc0ZBAccMf67Kut+n
9eAEMpBhz8VB2hwr5sE82QMBDk8IBjxoun5px6DIX60xKGV1teR71iGEtqT4oYM2F2ko4G9xqq5g
wvaFgKecdEmxFHdI21GPm+XjJ01gFKwyCuqKB/GPIKg3m5+zfcLQH0Z75Ba7oNrbcXfFMzgSwPIr
aIvLxuoYAWlbNaW+diOHXsV6pBfcMHDXVDc4qW7B1vaPpLDrx8ltoQadU5XywRWmr44CJm4wJCER
wcQek6RjoMuIvuXSj68wHJjAU0tjGBgE2QQGyh5M42e3pO4MdrLOuz7H8Pa4L6R6dFjWaQsThCwD
b/MCvniITVqZ7+Pnvh9WXguYHkOHCdM4c7Xs9tLnJmh9kFO5IiwCLdy1K7Sezjy1ajoYX41X4RbZ
j0aAqCbKEaStIbVoFiZ84bwVbp4DUHtL8ha6z/0QpygunaF99LXfQuMgo9iEaQGuVa/BncroCRT4
CCAUaLQgLQc0LBoxF25q0TGVV8scbGHjofK6F+mEb0uV4LBd6JYSST1RrtQBtJQStyWTikBJUA4a
lljRTI4RxAVFaxEJKa6DSM0MRXaPPy3ZOK0NtxbVa4K3anqC1XIKJ0a80GCt+N3RQ6yJcFcrgWO2
ATsCrLZndJNpcov8KgYuAgVMlWzw0YWHIG0yK95D7M3ezSkDK5TIhYxADkHRrPcttW/BjsMId2fl
4+yHVbbV2jtzRdF/fzFoRAEI5TR+nMGNfARRVy1o8Cf+3ovFiC+Q5UXHKt18cqiUtfx27nP4tO6V
IYhenGI7oruF7++N8nS40ZvKxKs9k+vV0JcgnIpiFqhigUjM2ZdmKCCBdfzkA464kWUEZgTtQWK3
GmyrfL6SfllokxcCyEJgVkXgLc4meaD9FvA7uYc7PUBYS31jcrXrkzArCNArDDzpyZHBJLVd05Sf
J1F63hBupqgBAGc+TiQDk9le+EzXaHk3dhpkBSof3JxLJGXG5fapcrzA698jWblmcpquMcsL1XEE
pxidTdmTEySGSdF6JVxDjaXJKTDJgm3dKDBFxyhSz2AmRJ/FRnb0RaTP4eWfyaQ1egZ1YacpJw1Q
pegxHBhzdQ4tRtBMG8Ur6kMWkQbv82QbW2gOpu5q7oIV/u+1laA4tkW1mgr2iR4fj8a0wh8MvUL1
GdHlNjEoWDsoMn2pAaeK4X5YN9TEeI3gxqGwMZ6EpQLe/jHcahtQPMsvG0sLh+XpEFhEoXRDr7ui
8kGMs4GgiCw0W/PBLOg4KVvZaYOZNa/XPQjTGlQls7UGE/S+lsWQPCUzGz7tI8Cgo3JwxqgnXc23
bOor2VlRgJi+7Mn0fgDCMrfbKPGGslIXGLsTE5+lSEBOGlO0umgno3StAUzotN4kLyzUG+taHQLE
M89NPIyUo4uz64xGeJbDufRRcQxVBY1Fko7Z9sqVvhwamLuyixREBehCjEGXnTGcYTHWEK5zLggz
0KCW8f2Ovcu2kDoVtU6Rv9AEkYCBh0X2uK7ViD7zyk4hfMZitHqmFuhe6z0Z19eU6+KRgAZ/VWyg
WR5G0+Ogl4fWHJY0C0LQWSV6yDhnGiHMY7ClbZDZuUsqOcG3Q0GhpcGFejcCEwEXqBA6bgZQ0fbj
EkGUB6bAkGBhFm5Bzqb1oE0LEu9fBgP08Qqm+iq8HhgEn1/KcnMnUAIX5KJObH4u12lND7q3/DNI
rRZvSqrhlxfMRSLa0WD0V6cBdroWlvLzWKu0mNIafp3+WFTbFoP4mpPgOFMS8cbOdjjMMcx6WoEw
jnPgcmiD9oIHn/FM4ambFfMgaylw9q3naa+u3GLdG5xiNTZwSHzqKM3xlkVBbIdXga/2s4x5BV7o
Svz1moFDiaY0CQxkYYU33TTY5c24iw1nV5NBpZNpfB81Z8ogUIWn/tUiL+7BOH6Zt/uAPgG/7qoB
H2nXryM0Hu+CfMokdBhAUeslivt7nYZ9gTAA7Jgdg9+ab2cCqS6htuc3GuBB0qSYrb0deciwTEiK
8gd8V9c4x7AYEqgJpzOL11aeKlAjoUYyG1o6KuaE4xWc0bFE4FVbtOd5eVAbthyJIx0Yf1M8sQZx
rfQh4ytahpKx8O1UcgLSO1nKTju1+2PaqxT/uQYKJHboWM/IxeGnpeThCjMdy+wBxDN50MQKREna
Lc66CG4GCAJgCSBnTOIM+FqgfaxNSkd/GniuVrxXKUjJtJqjZzCIqDmsNC4eSgUbeJZujt8j3bkE
dRzyHnR4i6ss5CzlFkNHw7DrJYBFyCvMo/LHVHsHgjXSDSAd0TDcciTeQIYmJfIN8gDAxXXAJ7dA
zKD7sGZTQBHa6ja5A7/axB2tCu3OAkIlcriAPis8K/IZS36OS3Idr7TQRxR9vzfzbJf0yIecVvUE
wW+HJ9r3D2U2jJcD6gIxlR54qkB0g/rplc4Dxb5ObCBwY4WyC/mXGneFOU+c4LCluYPoB5PRsTqv
Q0FcLddhcKfMbxJktyEN124CS8NfOLMlB+4mysdcLto/gsofgYldaveuDEcTH7KoN+ceAdhggls0
dKCoM/vkYxGcbERRkXIyYE8KmdBf01H5GxJojzKSZszcMJ/TqFE0vujsxkVFLUPbYW+WGLFxIIAW
euvCSGHwvZQow60iSx+cRRkPGnLxfb3vQ6sQ/ILdQ72aA+zgdZbohN1B8UKrA2j4EK6IIS7IadYE
I9F1DOCiNaE33tt8geSk9YGEu06vRo7WLCXJYYciaW2DxPJv0I0Wt6KKfXxIyOUrCWVKsOPva97m
OGLROiLwCWoSApCyxjJQHwvAYWVXwlvQNXg196hNqs3EV67361PpC3RoNqVB/tZ6rjMcvePoymoP
TvOAGfV94eBH92BpKl2T6YoVLbhvcOKaywWIc5Xb+PPCJbIaUIoH2QAsgF2hjSaSNPgdaW+2jA1R
Yxds5jWMmqv4gN2K4/S7XSjsCqrMtyE6sADSh13SFtJ+GPpkY7lhCOdNiXS8LAfrlvESFHUC1TN4
uDwMJKSK4CZ3iH4cFI4WMiYnM44l6SK0nucxwa+2w2D0LbAE0KVRQQyDPDvL4HkoZgg+YCDML0Ee
UPXVmPSxTzZW+o6iqcWLuiT5jK55B/ce6AaEqpTLyUOm5cm7iDOc1eHeZW/kRMa8ESEtbnwabGMz
gAr5DVlZ0zPf8vItfJVtCs/onuEOICVCN1gK+YBLZu7KV+vyLlmohBY5p/0X6uQCMWflgvhEcZLE
jqIyUJqh8SteoUP07pTvjNvXSnpia8wmhWiHlIP8OwICQe3xpSxQlzd1N0A+YZBiscjnImIFazg6
s6+Bm4pnCGKWV6lXUHIzW0IcpeZ842ipgbpcLwBuaJf8L3tntls3km3bXzm47zTIIBkkHy93q76X
bb0QliWzb4JNsPn6M+jMOmmpXCnk08UFDlBwooBM773ZRMSaa86xEtc9z2J6zEeGpCzpiVK43Vu2
nM+OLglLzf2YP3ReigHYsyZx2agKiQzndm9vTYf/8GQpRkJsjYrlPimYR+W4saBtjVbWh/bifKdl
eGjYbsQG6ruMN1mm0sPQ2dSwdcvBPpwMa7mWY+aczNmcv9gqsQJ2BsN6ZvkYMCRbUyKPHTEuP5Qe
B4gtOkPO8045luwsxkBMIdLQjLJII+ol7oxo2lA159UGhczcuZ2NYtN5CzfaWaTx1FEaUjAHPn96
mK7qs3QplBk6psZtGIwcohoEExg0nb3YlKed4RxnMzF3zZA22da0iwk50W7nvZuWaA1oj7rbNaWA
tDDmC7E/j5DiFwyMht4YNrvxXlvafB6gWGcwfw3aYi5OlLtMOrl/FrXT6IfC6RvyU1lBJMgJKCTP
JGMn9rEaKjoRfYx72oy9Xm9be31niZboUzamMt/zLNDbq5tiCvEh51eFvUycY+q+rdHGOhEdBIOV
7H2SBYNBVSapojRy8RNLXV6tz0N8medB/OoZMWbqxewYLYcOnXHLlDeMh4Z+kxmSMUmnzeAsDIYw
1GzU9O9LXhjNCWPY0VGvdzm3cVMPRqmOlrKpp+ymjIqd0j3ZiLwdrIISWymNfOeBx1a6/mqkpAP2
MtLjbeWVesacs8iW2LRvVRsvmaYTqy8JPcRKluUx79Dx+ISOdSiv8uYxNul9nRApagxiMVUb7MrF
kRx7kDGdvV4GgI1tTBpm5wR1Xu9zK5kZxVJ0VO6sFFbL+ZSsMqiMlSoqo0FRuFRNbNMR0Lo48ND1
V2ZNQWwx0ZDSMLXUPsBU7FOTNLrbzkvSodxisQ/IscXkqxF4y8ukGRKkqMRdHtFyaJ752PCo5SN0
DdPLxi+do1AahEw+D8Gg3Y2bSdBfPXWICmPbyCrSYN3M3UY1jpinNmsUybixXzIWLEQlz2HM+5IB
vfJcXx3GvFUPXB1idqBxiEfRqmIys176M6/mCER+vHIPLAhUMnpcJnLnZeET+a8XoyBtMzfJrmgC
XkejkW1Ev0V49ZGThcnRYlGDtZ+sBuW94vhMReNnzE1K4gVHgbWUlrehA6qH8x4T45WRRlGwnwvL
7fYs9Lo+N2sWdRj3wBSOkzZLTjVx7xPtd9O23wurUV/Rc3MqoIVh1FtyPerILFE05ZE2lT4YShT3
fTYn5dF1Y++YYP+xQo/y72u+RhE2kWF2N9Ju3fosK8z4gmvfT9sMC8kV+A4baACbQrRp8oTsJwTZ
Cv25i5zzdCakGko3pfoi3pLmO1SuhCgrE6lViO1TBqESJfGnwqxJL6cMfboNyH1ThRT++C2Bku6G
aRV5RliMtn6E82gs22XpFnZZukHbpvfbL0ZcU27P6A7RLqYPWW1xmlbdljHJSRY2khDCsef5eIKm
YVEOgausLvqM3EdYB4v4LnST1HS0Kv+7zJW4xwAq83DVeocQSHbQ8JqLfE+o235dyTYw2atBfZat
7R+k8pESg8gw6G945ZyxQcoo3aeJbZs7etn2hJNp/IK3QT9P44hOEqVRvTU6Ik6HUi3MzGKrY3WO
kEBs0m4F9f8QFIXc1VXNJPDeoMN1qA0SMrn0chcYxaL8Y9nN7m1AZZSxjg6yuyYnH1jIQV18g8C9
3ELazpJd4yR1epgd3DMXnP6oWAoEuejMsWsd3ab0JzriBok5/lBGHhTAZCdyTw+0WwJ3W8y0Ig+1
4n09M+YpS25E6ZX25TBNer7ys6wJbmvR5t65k8u0f3LzAORnbmWoy3Qpu2vLzUuSG47VyI9sVf/W
v6ZDiycCcgxAcWaNvLNVOWUzS4rGaWtH6Xgy9ba8MicR7Fjk7L1YeCh/NrD/13f7f9bJWf/ZdhvW
aHTf/gtY1X8dX9vlNa51WpFs+Qtctf73f5hwreCTxC2DTQW7orsaav/lwbXcT9gb1oFROMHxaK18
zX+ZwN1PgmQCbXfyF/jXbLxi3Z/cKvGJBIHw4Mj4DAtZ3bn/wARuO+sz8VefnWFB3jpcgvDD+uhg
6V29GL/02aehatxSk8SiP03JkE5OZDA0u/AvLHNBEAiqpvtKw4no0MJCyJzNdhkkx86YPFU/9WO2
zzD3LpCJh/Fb3I/WQ5d4OttG80LPmfN7m+2mZfTiXa9dK2Yh76cKLHih/JNGFuOwFXoKpu3UlegI
LBRde+maUxVtg242f5hWAeGp17AddgOklCSUeG4eDbdDosegHC+bykVOIjoZ2Kee6E13lwYieAwM
J/3cxkl+3gYDZwGr8N27cUwkP89dKUf1MpUnUUE3eBe5HgfPOhbW0UqhpG9VFZin/kw74KIPYMzT
tOzaM1+PtkGgjHUo9ob2LHWK4M4s4T6zqiMTSzpcoV35+nIcouwyndfzyJAxyhfcNjnCUA6LOvTg
lOA7RPmXKI7bs6KsaXkqSXIU7CkJzdBk6mdN28cinW/YmbptQd/96JKqjM4KEp4YnCjsCBkznSbd
2mPR+px3OhKyi0OK6zxv85T1GHP1zlImhj+gCQjrXhOkTyPWQR2OvRdcgS9BXlI9+kqY6CK+MLJO
Phlt6dMg9Cr9HU6h991wmoW0b5Wrs574SEFGPvWOMfUVOptPMh98TZQ84Llz23D0qsnbajPPL0sa
Vped6Ez6OL5eI55JxFOW+P2o6dNY4lzmTfQEbyTCoVil4lG0hkm7qiGpaM1FeywxJrUbLj64xiWv
BhlapZM+6CIrGKPp+81D5pXxc5XIkVkTQEP8UJXl8rkkAUgLKW5KY+fNzs+PNsnCgmuCEoNb3r1e
KHWsbd1gAoKBUnjTHrOtiM6kHEj5Iz1T6viRtM6yeSZu3bTU6VTWGUdVGpz9nV4cvhoHVcR3VKcT
QGt1dtLMangusnK8hJmRP6eT2V9OUnIIIytsnS/ELAWQJRnd9UEbr0nXrrPA4mf061tVpMSOsCh8
GbU7VzujNCgvfFkd4qhermePm7i189F76pA1EJThhC3UteVsbRa/S+6ofrHiDdjEvqeZNj77rAI2
JwBtfOMrzTcVPG99dIFnFSHqomsAChnzsybKG+uCACunKzAPZkbEvo2D7USB9ugqT0I+0V1/L8ak
XCuLhRywSzXRnbZCDuZGwWanwMsJ715CvmL46Ix98cUssjrfYDdYrjnnV5/TqRDfmfbYvlajraxd
1pRctjm/6apx/FK61vilMEV+a4+JzViCDjlt0yFUj4da5zA6gL34t5HGoxRGntU5nI2nuEQMmGW5
h+LRBhB1SSjysBX0Z1NCBxSSpQ0rSsIlGJrPRgdLKWHMCgKvmcKMmS2z8UJ0wPg+mFxMKz2i1CkS
AWlYX1XOC/Qd56vV68XedvQBFv7u0XM3rcb0mSrK+BXHgA+TJktw03W2wErQjHaDpaYCKAosy1aH
wBpQe1InujVZwrgrEd35SUdoOobKaUUUMwSWXTv1ZIt5W13ea6+ZXhdSuTfLGM1F6JoGQB/GHchz
ryauykxQBe85W/LxO7uEUW1dziNIKKagvxQsNaIpOna6ETRosIX41vS5qwXsT6x6JklJsAdLiM85
rc+zOpk5Pk325G6MKTOwvS1mX16WcVt9x5+VcRnHcbiJgoQTLKdd91Z4ynztptxeU9CLlW1JXLAX
LP0i4NMECyiutAMdferhv6VBxknO2HBs5SRXmYslQh9EAvSjJnBZ0XFGHDtvascNHZIZUwFu7Efi
UYV3IFwvnWNlx/4dbcUW1plsCndvYNC85MHCtIWHJmtuVEonakv0OG1hSMfWDwwFosCDW7rZHTjG
ojgl3WcYDzIw+NcTtqtgsw6tsXae8Hr/LA7cuCG3bAXGbmDLfgro1nehNaYE83Oy6d7eGAxxaYKn
vq1B4ll48pPBQ5uX0zO+8uIzXQqCUnUdeWeRYxU9lJFu+N4n6XiluXvqzK08rCo6uEpMOP671uB1
CtOOmZHbaEiSp1/OI9d/7N+/xlzeOijXXR0inQ8mEze2ZxP/e7urO9Xoso6n9SboOXKWFNkn7Nre
1qCq34kMHhsVdHU2Z9r73zMheNQ/YKTYbv/zofAa5CjT4otfj4HEdv91DjTkJ8sX0g8ksU/HN501
MvxnGMu2OO5ZQAQDMlnrge+vg6D4RJOHsKhL8vftQdA2P5Et5CTDqDOcsvKfHQTXB+KvYyCfYPHt
TB/TZbCGQMx3Nk9QCgxWMjNvE3e5d5lkS3qjOwZw+zpOT8sqZRNrHBQQVeXphTnI5AM3/08f6Zsv
gKWaFzeQ66ALQV7t7RPLfB2sH6DvUHkt44HFGjbDIBw+tZpONDA2LM4zrA6n79JLtzQwDE7gmnb0
4UBOcIRazujNNI+MrvwapQ10AjXZ4z0ONForBusG3Ris+NUku4/Mqu+sqkQy8UmviQ7CM0Sjftp8
fzlCc3SrqcVY0qQEeI5sl1py36UNTJEZSNqXWdE42weIjvymaBHpSW1PVn42IwpHm1+euQ9ffO4j
RTMaAeUB0fQ1Yvz2MlKvdoUSE71j14X2E1eDJY8cQaS/aeocpFFOtDtjmWSw4RZtAkzC33+Bn1Go
tzfSx81LqscJSEWQ4n77DdQ8d2WMm3RT59O47AI9gFxw5iE30XOS7Bm0oLsnkJj5OLvLpd5XndbR
sQ3K3jxMTZkmpzVkgXkvDDeaN4VhZgWd9RhQnZN2aXcmTHylH4Tn3rHV1+tGCcRrieOXDh656bff
GsReLq0+GzeKgCB9db1U+GqpS+iIFhp0nKqDLDk1I0cb16UzB7iN9ECbokf1lNFtjnut2/X0UED7
UmowygvRuX/84OKuoZY3F3f9oo6ExA8Pgakp70IvfpDK1IyWYcOblE+gbvzhzmzrfN/gZ45Xw3Bv
bVox1OKYLYZILnFOJvig4wb+CEY/NeHrbS17KytFmDdFhhEfjDR7Nwp9vZTsy4T3fcfEG+St8dE3
FaVhCZoNgr2nduP2qlAYSzeMt1yJYvMol63bzPW+1IEDKmEufQXetoDgZvjCo3HVwFWJoaafLnU0
YHYZ1R4KWj7SJS6eM5Uxe0lOeXtbuz2DtZleo40t0r2BudZgHg+OyyCmjyqzUl+BH4xcHMRCRg/T
0I0PHkgoNzQHDgtbOZR+/NFz9Lac5sdT5gOrILgA2IfRyO9ukIcRppoHD1xjnDUU1b6ggVwSV8TB
ZJYx2MFIFWIzjk62G2dhfk58zfBSvFuQW2toKxsl6OB98LXY8t89OB4rK+oaDw+yAr72dzdF0ZaD
rzUzvbStC+/Eqkd1MvboVzQfalU9Z2JVvL0orQYq0h5f6VBnO3w0IMJ6/zqozAhml57GEw/Rn7a6
sWeyQ/s4YIe8n+3gS1C59kmB7gT8tRwsdOWy8Xbd2qULeo6eaTWFvieqq9SitxmmAu9gS414sE0E
AuCl5n2tq5eqimC5e8VDES/ycm7bFGTSPGc7IyJT7hIKYabNuJvxZqF04Tn07HHfFvMPupScPpvq
aTLbGUQGnviz0Wi7aFc2jnkUbcLcW68tz1qfnphvmOa+Uv2Sb3hckpe8BakbasX35VH1/F1nTmuP
N1XuRYD8uJ+XOea4Nwyn8zTdLhy7DrFtOselmZo7S8Z32OWtkM6oeaRpuFxQdirk3KjK92WsmkOD
IP7NUKsLKbaTi6gk6yHaSD6xlJ52dutg65HBcSZacHQrgdlEQcrTsZdTLWDHRMV0Y02hFQv3s5LQ
ZnPPuKMFvPpL++qksGZ8Zjh99mXqtVs1FwOlzzjekgx4CCKVX4nGo2zGS0xNCL+rLcFuptX5DJ38
S1tOxlOL6SjhWc3oljOOZTFP3VGO7inC7/A6DUq9lH2JxazDNN7lh66YimsDMWen/Ki8a5L+KRXB
tOd4+2pPgsxzQG7Ix5aE1zKcTbncAJTMns3WwvA6gT114TNF2Y+u77wXhT52HTiD/NxOkf/a0N/C
WizRCmSfECPMZHpougvOHcIphxPpLdURq+RIcVSdmW4HOAwOFTwa7sPOYWYHkDykt21GtIC6IU5v
xr4fieO10QlWrbI+jFndXmoN4QfhrgUpFoCc1WN9YuNA3Bq4fw9Cy+TRnsG3VYt9lsXRuAuC0TmN
88Tww7EsnMOgk+qk13FxXGY6eNggwSQ3Sn/X2MUGblrVfvMtt30Wo72WRyOdJ9ID1Z3bg17qwQzJ
kI4Dpf5qePsWVAAIh4SeSIpYHPpd03+GHi8oucuUKti02Hd8YZj1BnbJeO0HA1Z+ojtoHwTAUZhy
Z8h4k/Kq2+cTXpWTpJtofmaOEw5l+iU2XPuO/ne0M/SsnllY8+PoCPWUjHVxrTTION8EuIKFRm+5
6JTFJVTlnAX2nniBCKfZk2CTfIem0iLw/BgiFw9uqscwaWPWcolvOAzghZ6UasjP51wtFzEOdpQP
M9+IJL0oXNxlQeIERFSkeWZrfDWIJc5BjcNzYy7DA3YdLJ/0EafTMZXtXvtgCMvSKU6LaLwGAvy1
Hxy9n0y/PYGOlrgbWDLubhHWCLEiT28CHUVAaXPrhjhMcosx1jgReiR2K0FR4SYLjt2YtPeTcnGL
lF7uHDnUXPP/0sfMrLJj7mmMwJU2vBNoqvF9gSf/WQMI+9LPwI42VVdmYek19eWsreXIrDv+mBIQ
/200ty9WnXcpYKes+trnsz7SdqeOT/V8pPMK1YmpGVDs7KotHvJlurFRja4mQ87PwTrOUs39c+m4
r4FSuMUb20jO7NYs7spW5ZeDyPSPKVUmZ187q88NJw4OlNjJsaPddUTm5/YhFPnjFgxnhfg3lA9l
t7wgYg1fMBLUt6VVjlj3bP80NbCwJst6ESau43d8fsuJV5bJJiehF2y9yip3UwZoC9tkt+4e9ABj
K1mdEOiNljDSKURNG9WuU331KHLfvkJWXA1h5XRu1508kpDJT0XUfLMI5NxAE85OXbJWB/Cz3l4y
gf2ynSSN7hEXyFC13WNUNdF5MbbiZPazGRq07q9V0eVXXc+njfzb8U4zvzKH8h62epp3HmzYQ9xB
DOcENn5OGbB0mbeldg8yrlt3T/NVLvs5T9WVD7kZV+dIarZ04/gVqw6qUWOy7udlSjaGQmKUfbAz
OEPxz2A/LcUrEwn0RelX1S4tZXuNpkt4BPb7ppNZRqN4fgSTvOowPRaDbpJfcJYHe0BzsLtyFXXo
k9FYbzrGRxthPrtMCdL6Jm5FfgFNNrm1RtGeZHXEJHarLHAfgqxMT6CIm4+KwuycMcTyHKKft0mi
BHomHy0OBbjwXesixxJeN763nn5Ng1qcRKnwTznxzxM5BP7wIla0MLKwzgXYTUD+Uge0irREDkV3
j6tU3DeTZSxhNTgvRmcHhJjLAVx2P+irlKDEynnNjGZ4IFtkHVxtyntcWGLfT81wsuS1eCLSte98
Dy960i/Wq4vWHHq0D68jJ24PHEKnrxOD7i4BFQ6XqYsJq4jT7kQ2sHxD1eTMkCia6cxOl5nEyayO
ulcrnxq5iBXAPkuRUB/0hL15CYJTg2GpDWozBOEmclbHOgIktrr8LC2ouhaekwOY9OrUqWx9LCdt
MDK7qFuOHeK1kc54Z+ix2Dvr2uLrMtv4avLv1+5NjLxXyMM4CWtf+k59x5tdnC2q7Wnqt3m88TmB
04e351AZi7Oba9d47N3ZvEzr3Ps62SXiuMI1tsNtEmzmaIIbp3MKIQUU896M6vZRxab9xRgnVnnP
zsZXi8L0Wla4VcOuHAiUT30dYy9fvgnt3CHjwFllE5q8PriLoCY80QeJ7zSosB8EC/LXOGiSmzSN
8r3sDXn0CTsQS2BMRAjXHRMM4LfpREpypWmTvPRySU7y3G35hoiBwAGabd0m+UW/3jPhxMaaZ2Gv
ytMGc7T0vDAnCIzQbaq7Oq07KguH08WE/nTIpsXaABvFm2nrNL4RgmATL1aevlhoF2dCdAAAm8pw
vzdmCg/Txoe+65E1H0fdGDeQWBIs+Es5ArIMZvcLaGZ3gzE8v9O2qz6rOp3XYbv+SyKY7LT1bYcV
wEmAvjNKbb5266aj1C4b+5Rmi48RAMIf5NoESh0vVrENyL2k+2Gak/NS5/XtwDAL1Dtzfhlqt0rD
iagJtr5UeV9FjN4XmhZEu5Djn//gwLzGx2gHWbTlYR1CWhxZvw8MLPuncAIz/5FpEwBk8DizY9LQ
420fQZsFLNpt6Yx7ynFSXRFjLuKwnSCO35D2mZHll5447VHFDGsIIyUaeQRoOl/zdOQY39I5HveZ
kjLYjuas3b2AKY6LXfj1cej64MEisvoi7L45aoq9HxhVOKwOY9lfrO6663KxcvwbwwCSl9kBA+tO
MODx9CSQRuTKi8Qb6mqD6ekFzRwjc2Zrjjyxp76y8ybnDbbao5lmAdapCWvZgfxTNG/NrmffEI4j
D5GRNuxidpOcZ4GlDJKYg7PJe843W3ae+iv9QW/a4TuIHmTrdwN59WVh/pQo8JFrrNo8+4ZUYh8H
unjpScs+FIpZI9PY8hcPK7WWv7M2vtFuStFymVOQh5nvxfc5Hcpv5uJjwZptozxAw57qTcFoh4eR
/lmF0avwvlY0wbrNZNh9f7CCOWi3KcdyqB9p4n0LMljP8ME5EconCQoaZ7HXk58w6y6/NIYEZ95s
uBUsWYYo+HsJlPF24rDNmQTRFWQ04ZBqOyowimGTiuS8qLVxqWs3KRhGbPDnPKbjeIp1zn/AljS5
DEYAZnGG0bsxNvmQB9lTxbyOc17lyjg1TWPoDxwPhuWQwU7AfM3HDJAY27Y4I3NK1I2EmM+w+DYy
H/1uzboA5fQBdsUGz6uoIIZxdlduvcGeZrShUzVE8WzOLcApzNJ7hEbdZ0RtuaM7vxncce8pn8Nx
hf2k3UR1H3AqNwvvxiGsd4noz1CGIONukYfBU9/gKqRrq6oLY5j8rxgLjQnl2rd3lazkLc3U01gm
8lqZkThtRGZ8E4lVAtvE/1aGWUHMHWsNzdc6GZODhvp6B4GTraGUdOus1gk+ww6jvVxLvEuYx9uz
YYjtb9gqjMu6YGQ1IdnY4TUyagYgOD1LXtI6XZiVJTXn0IqROLHsaRbOyQLZdcG16+756rbcT45u
qo1B8g//euKW3Qch+bUf/0aX8fDQUlR4qB4rptF5p7cruJkdXuEu9FQDrBuD1i5IY4ygxO+aQ1Bm
EDoL+M20QIZMftPZQvekp3NL+AMoKO69AjPYVR0thrMmSmlt2dbi9hB7BUBqQrXD10FMhdwY+bgG
aeOGGQmJJg6HvapmyLoherxzpipOx6JwjANLSzBTqQ24j81kCSC39SCt1/MCfpm0LMgE/b04hV3h
7TVYMQZBANuQphNA8VUa+UUGLePaYGomyUQjDfAtkSA9VSVG0T7Qzsnff9S/yXXgKFDR0Td5xGny
y3csHVWlXm1SrtOrzeLvMGlKqCck4pn0CrifXz0yF7axbhgnRG3B2QELjlws7G9ubl3Aac+uLJpy
vCCpM31AkXg3Cwz5EC1+Res5aHSB67z/cqbyx75RHDC7UmUPMXlDH8beEjAdpVSlPh9jPzsUzmSm
u37J3PrgFbTvN4ajKAP//kK9cwShvplgLPyAbBbW6X8bSxY3QiSZ1lgJ5xmirG7PSqjWULPsniRs
5n7wHvz2EfD5ybDmAE+a726LUwXdSLahDKPZ+dYbU/PYy46Jrr0Mvv38Yf/IenRfl/zvPUXyzai8
/0ilXD/o+y+j9/784JXw+P9qOh737j93l/5v8fwNz9GvzSX+/T8sRsL6hOPYtkwLap8HAQ7x74/O
EuYjWqQQTSR9ooDuCXLkvyxG4pOUIGx5Phz+SYfpfyxGNpYlBzgkMDm03J8Iyn9gMXr7TNCK9Pnr
ARYRA8VfBO/v7bKgBpWqauUDRFmib6jMcG/gDzJ2LOoYgX65KL9pf9BfeLMK8XGgCXnpqE4ll4J2
2ruPcxkUFc85+mNbO19Y99JnEyoU9o9uqC98wxn6/ehXaRvWpRifOxsRmE1U6Eus4NI+lhVYjzAd
3OwKgzdzWmIOm8E2GIjSOQMvO/R4NHhmvwblWef0Zb0pq2YE/8ycqQ1c4JycnjT9L3lEfIPGR+RO
oZYQlTesBJy/PJGVj27Slg27Xmbf5ERNroOx1HwXxiKFcZ7i6Xb6guCy4fjplzZqYkSIgdi66xKK
33QOVTpTjFanjNlWItj0eSSeAtsg+jPPXvLY0TS0NlinmDEFPYXNh26QQXrV6G2mUUuocgD+G30Z
t0X9uSMAhTm/yW7jymuzY2bPjt6Qm8BB2o+Kk6OpHWGE8NvVtdaeoPrv6cW9Zl6uMLdaS/8U4428
ojYlHTpPrfuFI99aR0ABZJ5rIUY2rqVSj+ZIOvVoYPXSxH/j+cbL+6rcEkOkEeU3hvoqGPL2OcVo
VG9N1y/AzTMyGV4HvYt5Y9P6eXLMFNsMpwv/s5j1hMdl6svnspzTNXE39xwGVIdhtKM9oTdTHFg3
Iy5p++j0bscgssUabhC2OYqgN5X9xh5w0OK/dbRJ3ScHHMcj4VCe2sbE7TYH9xTbScPz4rsLHbWm
QpQk+/OEqxUOS9kL55tRdobYFJij453MmZi2ryhir+ex189ZOw6Ib8HSA4xPB4wWRJe0wvvviwdm
OGLjQQPy91ox8+XQxyMJnXoc54e+GUkKuZWTNaF0JDAT5ugsYafRgTZRUrug28EnVHg+p4PdO+1r
2ph1tXMEUwVyMXrFuU8CLdjAMZEv0O4ztF/8q/e0ALt0a3K4XHaolp2JRtN2u8QqNArR6OYyFHMC
U9tmdKjYUVuPT8TkJhVGk8QY0dYtqmOsvJRk0zALF/PdGJQn5dw5xQlkIOz6PCbGs0/5CCLboJ27
PnURpVyfJtzZJMr6be7PHTldqwB4g+ap7uzWZXGwW9K5e8uenGInwI7ASPCqeAw7NU7P/hg44NVU
3lNjufhsd9hzFJNajLQDG9PMOdUDWS/O6IEcfwQDRqNw9AveZr7GvWszhegoU3xAO5pszMetUXqT
DWUWxzavLHprD0NpuEcYwWrE0gWOHT5jfuFRatohFHn/spwqI9mhmqkXbH3MKbEQNSSoi6Ced62X
9t/go2O/Gc0YjEnij8UTqHqGfImhYdBNlKaYIR2s1q+j7VKzZc3sMRK7abv6sCRWiuRuYEpKirFh
DCP8HkYOpar/XiRg5DeDLk37Yh00QSph0pj1ijZhnoENVYFjvyzkE4mTtgcq1Yor3P3zo5d25n1T
6Oo2DhLKIhO/9rUbFIxOxDYt1JoMwcT1z3fo/7j9/rr7/px0e/f/ERQad8Ivu9K/QaHvxteX1zdz
b3/+B3/u1QyrxQcK/ZEtV7hYb/9nrzY/4ejFwOb6HtxPGtH/s1dLZtWSq2FDc9jkOe/+tVe77ice
Pww+vstMNh/W7D+xA7+1DZGF4AtgH4ct6HOQMK13XcKhsJMq4A1jZhqqat8M3g0vf7d1kkUcYS9F
P0RWS5pjzDD5YOd+u2//8dEMdsWFwihNGtvvjo6CLlnQ5Q1KfkttWwqnuUg1q5TfWNUHw8Z//1Hs
gEw7pcHwHqYP7j6xxGpOpjegtsyoZPqOakhBMkXig1+1njb+6tf/8at+miHw91iC8ujtacSK8a3Z
Hb/KShPndBzA2TnKmT+oOH532wLbdqg4hM/x553lYijjOIsQZBnsSA+xp2O117PZnA5DpU4i7Ld1
iFuUSn3IJuuDX/i2sfznLwTBsZoS1r7au/PWoIQssky5G2X0HcNxnLY6Kc2i3uvSNtjHUm8Tjf7w
QV3zu1tIieWuuD6OfO67pyVYl8ZW8qlpX3CwMmfid4ynOjLxtfug1lxv0btbKEwmPHg2YrNFD/3t
LfR7wDpWSeJHsSeWYTvY9l7KxLuRLWwXqFhkxf0iguHVThdR09m7XxaP3xxpf/MI8eCs64Hg57rv
OaNVmmSWX3BzQahlZ6IOernhZvYf1W5vS8WfN5LPcX9WjKtN4N1DpM1hChhT5TIgoFhOmt42Q8OX
3XlTJVBa6sQ//v3v+s0t/Fl68BLihfPd99fVmPJoyIiRI8jazGGk1QvSaH5g5Ok/Uyb+/GlY7oBo
+pLpoO/MPdDyEAP80t2w+X8v2sY7xH7R3wDx+Yjx+7uHhbY/1EzPFC437O3DEuks6FBYuIiz3+xQ
94mPyzK2Lii2uvtyQlbejG6TPJp5xIxPgmnbv7+qv3kdgQtjDbIw0iGMvLuLnkFWFt+Pu0kaYdwH
EXgnDzbfierL6WHQHRJ6FHyEj/7N+sMTygEOs6nFNvRuDUCsa6ZYcH1rnG8hSINkU0Jh38fTaJzm
jTEchhZ6aDOk7Y+//7m/e4iYR8wSAEUzACP59nqXOp0Ghvc4G1GJhRm5A0JrkTNjjOGeH1zZ3/5I
CJgEZfDWOu+fV6tbJ3MzkmyDmFFvLbVkJ5OcrOem0/ICtFp6rQsD5R/fHy2of/wzWX1suZb5lAU/
5cdfpLV05QCajctQwyQrjp0g4NZZQb5LrTr54LV8x8v++bLgMSOrRL/CJBn07r2k++flSMjOJm5J
uQeqGEKjWoY9Wylx4Lk4x+QjDmOn5J1d1iYIL+/FMJP6g2X3nYr25/fgOmPL+2/OzmtHbiRZw09E
gN7cFsmqdvLSyNwQGo2G3ns+/fmyd3G2ySKKaAGzswKE3ahMpomM+A2nA6C39afFFQhdkYjfEVE+
F23PL+AEHD8GIH5aqhq3Sgq59EmTH8h/4Lfby79vT/rOgUiKxg8B8U1NUyRdL+uZHVo9oRzpOva/
Xe1NkpE+amkfnU0d04BUw4f6drydtUwVBrFTNO3FLtoMuEIaaNCNkQVWTvWZvjR0dwM7oVCW7IO1
vHNMURViv4JLFQnfZmjLIDWygY+XmwXIh5bWQCNBV+bxkzn2zT1uYuZdbQ3Vb6sas3fNAOH01UOl
Gmmh4yNgorK1OSbnQZXbArlBUAUo0vTI0EC+jWbcG+f6cjvUzlBtTAo00LmUJEmj11+xortf0K7R
XYsr6J2QVfWsgIZPMkYIdoWwiWkshn6q42kNWbf2b4cXR98me3gZ3tzsJnBMMHFnCQHTRixZZIzP
dTuXB99zvVSfM3VYyiCPRQsCAtNm6cjmPFbRrFV+kSnxSVNRncXwU/NKBw5YkJrpAcZzNx5dDm4Y
gI6KvIlXZUUHpNlBCBu8huc07eg1VcHnHOOfTnSIqlx/w+fhYWZk2byaLchD9uZSk9WQTvWzOkqF
9EGiImi4LOrPtNKDczvIyqPuVCV4zj70IvLsgxNxfaX+Nzq3m4KFBw+trYeH1CtyC6yggyVIAwF6
EmUA1Wwfeko3fpyNCj2VVnt/e93sBRWPRFYuZVNApetlq/S04VUlafxRSVAxK+jGydT9fEde0n8t
O0k/WEs/HnzW9RX3PFJYoDgUcJMib761DQjo0tlpWjUwk6h0pXFp3NGuNl25XizoUbD6T06I0Vu4
VNrBJO+sKIfdCX6NxInCl/hpL264PoCEAU6j8fMupHaLN/0TeASHyqOFqHy9yPe353dvqPiWiHyQ
AduiMP4yHm57SaKqY4OYR1+5UxxaD5YxoncwmSbdXFRFUA6Vmo9VSlvtdujdoYLQ5b1GPkp5fB06
iyTk5SI+LQKLySMGicYp6rrpL6xcLfQYp6OpVVT+D/93Bv3ns6LgzgGHqRSH/uYIlAfVRCZUuIlU
mnMucpBy9IYX4KrGUn1BLBkcdaVaMuanuKb+jgrbeZ9QX7zXgLn4ykAh8eBrb5KM//wkqiJUGQRR
gZrHeg4oo2X4DbcN1PTxC/vLPuPX0HphYtCic9T0NMEuRCVG03xbBq+bjKN2BnPYHxyc6zv3P78D
TjS1QO4Hkb2ufwcm3Jo+ZHrrTz1lRayBl4eU9hzFyjI+2Fzrm+A/oeC2UNnBWImkYvPZJSDU0Tgk
nZ+HlvNGH9XygnBp9+31iwtjHA35R5NS+bYUoHDTRYgAdL7TKLmnxk6GjsSsfIGy03sTyMbXpab/
HRZdb/gT+nPnbz2DXRBRBpbrzp+arDj3izw9YHo23o9aEl1ePzaT5AgLJxhCLOZ1qFoLixmYSYs7
aF37KC8Vd6CE5xPi144Xzl19vh1vb3FAhVJkleHRKtucSW0z5yNaTRjHN8N47i2ju6tMp3IDNTjq
0+4dR2R99At0kB2UUdZDoxdM9SSKOr8roSS3xlJ8LlsbXR0dyG1Kvu4myF4hrTxBJLg9yuei3vZ4
oEOISRgGVdSPNntxqWwL3/IYWHdu2vetA6oN4fXena0BpRRJ6j/HSHv/mima39F/cGQUIOMUUfgS
EE8UZMG7LpJbyDKhZT+aGch7dAWj4B4pr8aFXD3bBztpJx0QagXPBkImO2pzdgewpmoVd3R/LGjm
O/b0NNGKhqNQRO+mcOrfybGk/YzbuThrxeQcnV3Xx6kjQ9+jpW5o5K/bZZEZyUwhM+DsilI0WBC7
M/2hTozQQ5GRthvquVB8paB1flaNZHqIYSEWaEN4ujg4tnxJjEX76/Y3vJ4RLk/e3SKjF6IQm2MM
W7F66Ky08gMbDXYr6u1TlFjdw2KM6o9anrUv8JPsD3nTzh/wejK/3w5/vXrF3Y3vNrIjFLCfn3Iv
Lu9BR9TVKVsKHgYdSKNOHZcZ0i5onkkPEKXtuwUFFzAIdDJuR968EsXxg7YGpzdgQkGR3PLdFuoo
lt5LhEYp9K4y2uXChSVrFwRaqn8taTHvW3MMHyeMBtAeoxH7Tonl8cvtn3F9UjgKJ5OOiaKBr6Mg
cL7MJhDZUZayQI1KkyrL01ETZKcqyTsAqvP9n4TiCEWdhjncrj52cQnIWAhfLXr3dyM1ho9iRot6
hRWZBxtt77sCACDtpiEAr2mz0ZC8MzSggahryyraIEkwFpmr0VI6IS+7/FryBf58PQH0U2sI3wcH
096i5rrkBHbAsJATrid1SpDzSZ2oEq7E6mNgRrYbY7xB5x2wT6oG0h2vWOkutYHH447wdHuexXW8
PhUdisvkwHxUcZluthSWJyjXq0iFJr2NuU81ADJbIlN9BCxf3ilZ+vq0UECnaOYw04TbPlRR2+rQ
iZFyPzGb8C6u0XHL2slQ3A7V18c4VODY3x7i9RuDiA52QuIkhZq8+byBVlljHDi5P1Bc8nou7Deo
J1rU6drgMakoAA9Omv7BjlVZSpSYicubbnPdDGWV2CpQXN/quuCiZUb6ZtLa8DwZTvNBMnrroQYS
qnhjiNRZUnbpWxhA4z+3h76zYbnpcJUROBeFQu16bbW2ClQp7Eq/0Qflb7AM+UXDc/isGk3z5Xao
nYXE/Qwvl94apcNnKNuLw3GRFbFMmxpD7T783apO8VCgoEVvXW48o02W+uCz7p2JIsfkXSNqPFfe
1G2mAsOz8SWnBjwYHkIHuHjYARathoTYigyy5EfNWYoMLjWgS4siCd3iMLAy//bQd2ZZE1UmfKQp
XGKVvZ5l/gY9eFrXPmc3zsOZ09ADAxCPPhXQU+92sJ3VzFCRvzKe6fWWOMxezrOtDXXZD7Wfzp3x
ps9z7f1ijsYdEOwPHP5QRqRYPsgFxA7ZHBLgPmmaOBq7Fij8OiagGjQiZgaI4J7yHuEWRItsLf91
e2Q7xzBlHWKIZzk17s3IErDFsTEblQ/MHHmVTksfghRSAKY7GdYRI393SiboX5fFjpI/WL6kv5wQ
dJ8Ep3U9xEJDO8iYLPJtLWif8gploSEakLss9Em5mFG5mAfrd+dDkkWITia1dlbwdrjdYJWNhqeD
bSH3ikJq7YJTRrm9Cv6RW1gGp3CQ1NcvVbamQ++XejNK25vLJkNCXc5nyn9olE/3eerYb7txKT5W
gDy/3f6cOwcCiZIAlwgZCOZ2PaNa1SqVlGLmYWlF6lY1gLEiyKVHJbYh7JtlcZAx7NyjuoX9tIGd
KAWlbU+Kb2Ultp1hwpNElZvobAweo7PlxpgWep1Zjk+Ngp+ry3k8+QsAsoNa1v4PsHnVUDJkHW0G
bAwWHESDH4DPR/EDvH7/pNa8Y+yiz58qaOAnYwKE1xdW+Q3MytfXTzdGvxQ/aKKSqGyiJz2WE2Pf
tj4ZBjKLeIBEp7aiLT2g1f3AgZ9fbge8rreIviZyAgLIwB9sMR8vTiIrp8JmIN3p2Utq3cUpPPBw
mhRPlqbPBV6k90PUT0hcIvs1SXny19xLMUQLeDi1ZA/vbv+aqyOKH0NPV8BD8YIGi7n+MahW12jA
dvj61GP3BpcSw8N6Sz+/PgrPRI5B5J54MW9O+sBJizkdTRvV8Gw5JwhJYhDQHPWmru4TVbhPA66m
I0wjfnuflIxRXUJVxfIwymEJNfm90mBnhLRQeHd7QNehNKqCKjhSuhTM3ObYq0KLow3/Wg96ePF9
ZGd8Aa1muWMNG/bVocj2wMaKTBv07ubocaa8o+Q2q14dYDNzqqS4R8Y4CSFAg+yH+n47nFjvqzuL
gj1tH9EzNUHlWpsFYTS2DTdF17xmNv+WsPTxjRE/yWZAP63KR+lgIq82P5HononXOiUUTqD1+lNw
TtAWa1LpukSRFxdm/RZWLAK3ozG8gW/TPgD8ySMPvhqGAk0j6UfbUUTYDBhoisVBjbEjWa7YIS+3
Y1VWRqz3qofvCZ6ZoRKYs2tBzPsKg7OHV6w32lcdUhudsLweUOGrE6xQILXl8ANS+LoHF5y4wK5+
EE8qRYYkQWdz88HHql5wico1z0bl+YcNWebUdGH9Xg2zj7PUwpKr2u53NOFo++pPTyqKZSsqO/zX
Fo2Ut7Bbu5o+VAatDp6IZnq1HHaPCa5r52RpzYOz57rMy5HvsH/oo4Ito6WwnnqnX7R+6pH8oIxG
waRRQMu4+dKwe7Osh4GCSQzPS5Ry1cGb6fG0cAXRUHHlJGj+HWSV6t7tKdjZ1/wikCBIaKo62eL6
F81Kr+aIPsueiqjEfVlblVuB/fTZ5f9VRwW6GP4u3//ng77U4LrOwwWchmuez0z5nftvHUtVC6UJ
ZXv2NLpzfmJHgz+W6fA4D9jnYVAcYZc0FP6yjLMXD1C8grltX//JyU7B8jsCnXX1BTBpKayh0LAo
tJT6vgyQw1YDhFeqmof1CDno4HTZ2e5UEmnZawYoCXLx9ZjjNoOui5WJp+lRh050VL9RpFp6aO0C
065W02pfx5TgA0CRaUTzYMA77/YX3jnfAC2IdIeKNOU5bf0LkgBGD2BxbCzZyw+q3KFZELTLF6h8
y+8RZ8H4YIp3trNQ9KJGQT1GwRN5HXDElHN2gkDB4Use8bdD3+NByyVYVpJpIIRMI8iuT0WZpyDT
9aA/qsDvTDlPD24QmRyHIYvf9+J8ixIEqmNMhz3JXpKznCHEd5obSMyV2cMQQNu0+ZRVSLLXKvZt
YLP/4K4kwdCZcBRprycAI9gGZGKzeAgFqqcE+DWGK+EE+Qxu7+2Pu5Nb6TIlX4EZ42zRtrnkFA5Z
6lS27iFc24ReWi2aP7L2YawLxfYEDnZbaI1no9Bxl8J/0MmxFAMlGVRRRqOL3tz+QdcfnysNwS1Q
iAbZwrb0iea3oqAdDhRfD6s3YWzir+TozakfluwBw/nK7aNmuFCbPpqK68SOypTQGQKUyOGyrTmm
Gjk1+lQGwrl6fGchcPYAXUQ/wMpe7yZSIAE7FqvLkLeS0rCvW62KdQPUuq5+ssNavSR1pHuJBj0/
TQW78PaEXh/QhCNlReKRtgvspfVqliJUBFQtxB5xSSGGBNPiaxpaGnzp6iBp3Q1FbY9CH0RCMr11
qDHrbQm3WdPjMsa0vLfZN2gXu/YEPv/2qHankeyDA8lBhWnLSlrCJpaUKDC8MtWeph5P3VjLNH+w
g8Gt4uR1BtpUxUXiaggmFM0yUTVYj0xWpXExFV536lxXnwEEZ2e2boX4f5t8rBaEB3Isti7oTSUH
h+HuQJG15uqjPg0kcB15oZuK5MLInMYK7ksVfifTGMlvsF7J7uiXHHVjduPRj0G4DQW+q2a6gp7q
HFIHQ9kiGe/w/c0/O5glPahZUNybcdX8c/tDXh+2FNbEZgfVg1frVkcLc5k4U1LijSYTqIbIkCCg
2jyNS67DZYc5I/WVif6qk953inH0ztobLo1Pylyc99RINikFehs4fGRMr1rNzl0QGNoFSFNIUd7R
H5YpPOqPi8+1TlV1mcYGwpUIG4K+2ezGah5TPRwa00uDpHmT0cP+JLWmRu7YBZ7WIowamuFRfrwb
lKccPAeFlvy23qUtDlVheOAeiEv9wQm10o3gDvoVLqQo6QxYT1Sden79h0WDU4AyePmp9vadMiUa
vnoIo7ZIDTRuj1LWuQWTgtJwNJj/pnKI/LGs4Ncg1XGBc0tjRZ9v/4S9jwsAkFIptyh3+SaR6KJ5
XDp0Ljw56IyHctIGf1GkwKukpfP6vjt6Ge3Fow7Fq4xrhGL45pRwJhu3NkqLnqRq8y8ZB98zaM/y
uwKyXsPzrkz/vj3AnQOXshc4AVEjMEGPrQ+HNJMrHJw0fBBbReNixDHZIOUVYuq/bkfaGRqlAuwQ
2CcaF8lm3SZdmmdKuVgeejNPSVv8LBcj9uM4yV10NY669zvRwFyDuCYrAbS1FY8s00yalli2PLlH
OaLXKElYvaYg0z41XgtN/yDpuI7HCQRFRmWE1A2EyOzLjK+pgyg3pRgt/VnJzhYXtDsm+InkeFK5
yCUNB0nAMx50fQxA3KUJBmOYEqIlbwJCHbMRLOCx0MDU/DXpsf3LXtr8A0pc8lt50fQfOQoNOEQn
4T3WZ3V6CSwnOst5PD7RipCFnXGLRkcAZRPA2xG+X3zN7c/jdaNDmyIR50us5wPiKz3xIgo8U83M
O3Zm5apzNt6/dk0JRA3lIIF2Efn+OkqLJS1cjDnwYswwL1VbItCUW5/REmvvO6k7WMHXhyAtOS4Y
B8yQAmZos1c0en9kjm3gpVM7uCrQchxVSg1DpmI6R6hrYaRVHOFIrzcoJSHyBr4yFxy7Zz1EXUva
JDIX2IlyJqMbhA5Ykob6mTTj1e0aUjuyZlIUkHCi0LYOVQ7Ootio/+BVGU0PXWjhRmnWpb9k6L+k
o1w/Ym90dLPsjM/gbcjxAzlCAILXQREDnOi6mTEwOwNsi4zESjha/ae867qD/vFeKHqLENKZS0Ai
m1A1tPIIVnZEQV3R/q0CE1VFE64AW0Gf0svtpbm3QQ1uaOLwEuQPmx3Ay88cx7FAUBXrxN+VOTTv
xnHpkSGlR3WRc63iotah5U622vxCorHEgSIs0bBBVPnUdVw1CBv2XxAeit7U4Gv82z9wI+8sMlKQ
EaDpOf95wFHqXM98mWVaEKJ45eOSk6E+pmjxQ6xW0rskNrCub8cMdaopV98vo1q9DZoxftPqRXyp
MbJ+U2vl/A5j1xB8BZjUSW5QVEuKpn+noor/XTUkTUW/UaOXWUvTwYPk+fTenC6i+QUZglI6DbDN
Tqx0UD150EU+DP9PZSVn9wp6L4ImFbmFBQQoytvukvYVUmXQ2S8SlyrkhN5+mxVQ5cGMVAezeXX+
c9bBJaQXSCedf29e/AIjViAKpLvJaEX3YZG2WHroVBBRf9Y+4vuRn29/vr2AbBcuABpXorCz/npB
V5So/kg6JqMKSolRqz1UvTrhbFqU99UQHa3nq80D140w4HMpnuFJI/7+RUnDqpdeNwJoVDoqSuca
ugrwBPAIeDZO3u2hXT3gRcNPRIGOoIGA28wlSa+UDHDs3WGsDSRbqBL9qygwCymM9vTsU/nOyaXR
K0qnPQi9M0qEWXhF8OAFD7rNvyQeY21eYXA94anuQ9PCo56+tavrff/x9iivni1EYP9RBkSiCKUi
cdu8mFCtSxpKURAuzBgpOimoMcGgMehVubVAjx8xvMrn8mOkSoNn45Z9ACS6LgQTHwlithCMAfpE
mwUUERHcUEJ8KD1eG8h9fHLaIbmrLBNz4Ir+OVbTeRu051gZlc/oyMxvUquq78I0GN3bkyGCrTa0
+DGAeqBUUtigrb2ejAoUhGKFsF9C1cndulIsr2iLI02onT1DssCysjGFpPW4OfHkOhrUwCp1Fyz/
cMYFGzMfQIu4XwyOl5ZYBf7BqHirobBCx4X38HpUMwQRawLG7Gp0FO7HIiyeeryOD+buKi0Rc8ej
QYDcOBG3qacy5sBExlZHkFYL/sFglGdgbBZ/I62Jywdgef39DOLogOC8N5eCxKNQWRC2V5uXEeK1
dHhmS3NjpTO/4SuIn59hVvJ50Wu8QTutOaoN7Udks1Dbo5i9hdk1aj2g9g9vpx6W8ZTrZerLYY2T
j7aAUE+C7mBer9ekxrXIW4wiMrSPbWsTH890UQviqb0qXQxE8u9pNxoHa+T66xGFHiNIFeSArC2R
BmmVMKI8DRlqCVGEbuzE1xpnfjtWPU5Vxiw5CJTLrXGw/a8nk6RL43XEThCmBJutwCuIPd2zFXTo
hHd9gMaMLo82zu+B/IjIy3QwzOsznXg6FRrsW7i4jc31Qdc9dyr8sNyk05FDsabivndUy3cQn0Er
lpppaWBKUKKxe5QsiKGszxZCQyrBAwFrNzxYNrsw1KURHLXmGmqKamQ3Wu7UGarftAhszGCST6Ey
NOe8n0YPO+TpLJmS9lE2wO7ePg6uLxdNZlOQ6kL8IMveHAfdAOYJDXykHJQh9YO6Rt1Q6awHEweo
g0HvfV7WFWV5sjsEHDah2jgcJTVANSLsO/R1KuwdG2WW7lTDwm+r7caDbHc3nsHcCsaxeJiu57jN
NGUEM8pyYmH5oZQzgb2ZPaHoacOQbeeD5+/eVAIcYWfifosQwOab9uZo8lxAxAEjKtzg8aPwZmT7
/V5Rj5rze8eA4G1T+oYJCtZhPbS4lVJTw5HPbayw9x0SOw8/uSOE1d4Egl2ggEhKS3V4sz/CcQ6j
oG4Md4Tje0JUyDxFCFXhW5X8bQ1ozd9einunDgAk8FU0iJhE8XNeJB8IH6cqkqIQW9u2JsNKlAte
bBJszware5jdbqsU5sEiuc54KOMxNnYBVBG6UuugSjXT/LU6jFpDBXS0hBHx+2me+jvZGnmAFOXU
vLelOv9LT6XqYUrl6dvtUYtPtT0JIA6TYnBfwt4Ws/Ji1Ki5zE4KBsyd4znyMrmHFI8W2kWRHOcz
792Kx0zheBISyB9uR977vNRqSXC4Li2Gv46sTW1RmiPzbWdVfW71rkblF8dTJ+xwK2m1wbsd75ll
vx0qLV9kHBQsfACxrAMWmJalphyyIVtnjHDaxfTbD8Le/mfERa/GjAFXDARCAjP3TC005NOcx8Vb
eRrKb0pQJNMJ69IKPfSpwCCynCq8bbH7RvZr6kuUwhykkNClB5n3tY1N5d+MonOHX7eat3cg/oWi
EWJdVElMM/mtWd30MzWRTcJarwDCYSQLFmzVMlQH8IadJSa4QWDaOBdIuzbruisj+tcLBPF6gh8U
paZ50pys8+MwgieKibY7O2btoqiLw2xXHOGGrt/UJESU53W0RwWueLuNHa11KiOwNWRf5Pj7rKGJ
itVBI/8aM0UY5iZN/6lTAKWedCNlOvJYUz/Xymwim9nF+rfS1kPa5FFTG5e064P3RtzX2MRQ3p5O
MRaWI7KkCzr3Ia0XuEdRPh4lJDtHK61hME/P4gY8DdYrJ5mXHCk8EjtLwrYWod7s0zjhtsODfPZv
r9K9UAYdY1AJ9PzA3axDaVlfVQobknUD7JJPR6tGaRdujaw7qM/uHHiCG/T/oTYXYqGL0y5mVOj1
KY+DWmXfFvE0OvEKjDLkqevpbjLK5Xx7hLthDQsCGW9nTF42k6nrIXIqMSO0a3MoTrreIpadjH0Z
I4zWV98cJ5b8QG/sg7g7M0v3lEIX1SeyjW0nOrLbYor4PeiKafillzGK351dPwWq/Ov2CHcjIZrF
U4bTm7Nm/Q2xSm27aU55MUdWASB4ss6OXjeI8Flm/eN2rJ2rmJvxf7E2WcZUYEcT9uTKUZvJnwa0
cH5Uoi99O8ruiIRZFhbA9Hy2lGtdLpGHUyuUPZQQS8epdj5i3lQ8xGVwxJXaC6XwkVQepIJ9sVmV
cYmRSwCi0NUq/A9RK8rPQHXSO7XPo/vbo9pZieQVNEJo4fFM3IJOh9yaRjUKeM3MWLePaFng2oiV
BZKT4SVNauUjRmnG99tB9z4Y2DaxMGhq8QZeL47Y7h2rHPhg2YzvpxwP0HhVUPO3o+zNIs9rEgoK
mny0zTFC+bQ355qhtU2jfscl83dVqNZHs07/YK0zFJIUxKeocG0+l2YNAFSRt3TLaIjflEbNLaKG
+FQuSyAdfK+9QZFOQ6XjLOb9solVCcWIzBk1N1LHzjNkYHddT1GznOcjEu/eVyKZFiZU8L7p16y/
UjQro1Fjr+kqbTKdlzKMLlYXvBrpSC1PcHZhWjNLLPp1lKow7NFEEcO1uuZvsr7az1N1OWPSh5cx
Xu93txfF7qBEbZS8XTw7N4MyJWfWK7unPkGp9KnoW15bQWYFsnc7zt6+gsH//3HEd3yRU4obR9Uk
4mgjPC1FMaqTqtc96B9nQRLDwR+HvX1QO9xJJ4XbHOgVYMMoNGyCwmoJzQwDJFdrIZqegqCNvw7x
3J3ryLLeZJ1dHvnY700n7xOqPYYjTNA3iVWCfmfSyyz9xqhwV1qqn0Uoqwevuv0gLBLBboH8v7kt
Z3w/RtVsqfDkQ/fg1AlQfTWd3Nd/MUEwkymbUbe6anMpSZGjoaq5AJniJ5RnsKjJ4gbF2yiGI2w/
jk7w7+2Q1wOj0qJS3AH/iI7zln6QKJ1aKSNrP+N94DlGZX5UBs3+fDvK9fNG1HPQ+IacKUosm3MQ
BV81iiDawiKxMsy02uVRTWL7bVEHlYsif30q0Z1wixKj49uRrzcBkRHJpKDMYQVzbL0JUIuoRmDl
fDi7yN9rkhZ/BdTcP5Zd3dxrelD4WEN3ry5hUUgSlUeBoYWIJSb9xc6jutlmEZsP+hWeSrVk2PDo
LMnTje5bwS16kFJd7zkRDjgnDKHnutk6nBKHJqo9IlxpNq7mxJi4c4F6U9L9mqXgCC+2F47T0oGq
h3g/u2EdrjMSuqILWzwdethWwPI8M0qjEzah6Ze0z6WDeu7eEhWnieBFkohskdGxYsHJwUqDgiCO
O3Q0xzsZS7GDFuzeQgGPQWHquXCzLYElDWJ4UBBBmjh4xvLwHS8Sri2uvIydG8e17UGdK7zbq3Nn
aHSREBQRhEeQEpvVCYzS6SBk8+WkcHzMVAy4nYFT5naU6wsb7BdPT1DOBjG2ibBeW2beZUTp8xmg
rVVgGKeb7TsEv9JXP2bIc0QJhf8t1dRtLw4/hX4wkRx21UQOPEmbsKWL7MVzFiS7Fb3ACcgIj6jJ
OwvSpE0vulUskasGYFEvsV4VXHSR3n9X0tB+oKlVfJWkUcJUMU8P8h/xUdYFDMGXBWlBj4oe5xbF
a+EnnOXLjBaYPY/vkVeffEjHlosyTOhmdTW6Ui7lD1MY5R/tSD0Sbbz+mpAjyB1kejRQWI1NtpJF
QyY7swU0Pw/HH7YZyLVXQI7zl3IO+4Nq7W4wUbTgg+KisaUD5uMyyf2C6Lpdp82ljmf9qVlm88Ir
VbncXqXXDAgUaLCBEhR6yqfINKzPlUKy8Pvp59yLxmyA/DNMvsyW8J2knx/DbkqfjAkNpCkyIAZL
05M+2M3727/hej8Sl26VuKXQjtkCD0DRSKa2oIWDFu90jzVz5YfxEp3/IIq4a0k4Sf90Mekvrgde
46zRzM69Ue27u5gsF2QFtb/bUa53hUhUoNKI4h6jUtdRtA7zm7SgiKa1lLvxShvuVbwnH2JzxHZF
Kbsja+u9yeMM0+j8G3Ant+jvUG8RSgZO4C211nzslNR8M1R2e5A97w3LAhMCfkUV+pabycsTC33b
JSrAy+HDGE1IAGRLOaF1NuWnTgmP4l3fC8zgi3ji97z4WHNJTxlmSuFZs4QZpeF8RZh1vouNMoGy
af/onMg52HRXQ4RSTO9LAOgo111xROQAX+M8RO11UrEaHZLecUfdau50gTxX4vIItn+1yYkHJYAq
FH5U4sm/HqIVFUvbYVLoYUYVn6OmovGjAW/gV3YHF95ze2d1eIpYmmgjsEjgTm8ywYnjsUTIN/fa
ZpgdVx+n8BtraXpnLf2AdF2cFzTdZjyx8t7x68rRfuItpiKlnMrJU7dE6pdF1dAVnRMkcdMsp440
DfSV9SL/ieoHvx+/1q886ts7xWzmD1Sw8XWItXo6SWVzkOjtzhxnFg0Ybli6peuZKypknie2kxfn
k/k0ylbvGwOPHbttpYNFcbUOxcQRBkCGUBnd4hD6ydKmkae3hx/RDwNTkp9jkM+XIukiUPN1m2AD
ksVHynd7UQVCDFAa/7kiARZORE6pTblXSsrsO8tUwX8wJGzoqvCcd5IMTF9V/Nsn196sUiyBgIx6
I2C/zcmF1VAf1KaUefjd9l6TqLOH/ypsv644AnLvhqLhA9YMLUHed+sPOC7tbIUgBLwORNjJiIza
TeMx8CIq3689j/mAKOoh8A5GQBSe1qEQuhz10dYzrxtz+2LRVfMGoxt8KY2iM/4wwV+3Z/H6PhUB
gS3iUS+UPrfoC2mi1KYCXfGUKUywHNRL5wzQOXvoG6nEV2ppHzF4a9HkTct/YqdRfUtOyoMbdWcB
EQXoB7w1Gg9bARcnBz1YFnbqocVgeU2sld4y6dXJQArjrRM49cnM9eIg6M5X5egkJ6SszsW3Rbe0
eQdZ0dZTDw3D2A+QIvqMiWBL6wWkxO1Z3g1FfQrRYfgd5GXrr1oXPC7nkVBhI4eXts3C82Cr/dvW
wIvvD0KRlDxDPsiQxP374iZCfXDQtUIi1ICRN+5v9llCUMkti+ao3HGV4pL9CC07YL2IO/OEW4cK
80TAlIIUIZjc8eQwNS4VWuW4ZDrOL9OoJ39QkE5tBGIBUamjZ9HepALMFlJdPCUoTKzD12REphyE
mdfgMnMaegnl1krGm7QK+oPCzs5dC8wU4IPoEHAIbE7wxUqiOjf6zMOcRYZB1lSfsHSymN6muFNy
Lbvc/oh7+4HCKdkfzm/YrG1mVuspkpjplHlpqFYPuWXUflmpONhIwtlHyXE/jJL64OgRg9hcugiC
/y/o5tKN53wZGlQ0vQlLVSSU82zGnJU0vixS6z7VtOjspJaC8YOupt9vD3g3NuUssBfgqIFNrr+l
rUxzN6gLz5Wp0x4XLERPZIYgJlstcpui/5k6hfLQT+YRcG9vEVE5FnK4KLaCN1kHduaisCXsQD25
W8K7mbfvl0SmgMBxdQQL3Q1FtvZ8TQrZpnUoKlsZ9k9FBqVA+bDksvWpHCwIy70cHFQp9iJpeLMh
3vcs278ZFJM26bD1Ug9sXewu7SL541RkfjJZzfn1H463GLR3kj0QiZudUVAXTEyZ4waJ0OJ+zpOm
xpwr/1jXjXTRcPika61INAGa6cvtyHs3F7VI+i2Et2DOiePpxUkH7BSBQpylvHCRFE91Eu1cN3J7
b8+mMDXFn/dkxfbXoY5waVZFK32gxnaQqu7tVGHUSY9UaP1siWVzEKeibpJ6nZ44970aodWnF5Fb
Z8VPxUYvm1bOkazb1ROKc1cgTegWkfcz8vXAcYfFfRJbKq+LoX9Oett/QPfHPiio7W1JSClIF4k6
BpzPdZQuD+cpap2U47Wf3hU63xP77+DMbfkD261qcevOqt7OJnIWB5O6d7EI2wd4c4AlrS2KeSwG
ZIyaPPP0QW0qV+/i0Z/aNLwzjLT5mnSV/dN2wgmndjuf3Xax5SNnhr0DXzDwwWEg70FWshl8n9b4
PVupZ3LJuTyfwYZEfYJ3MtWbpNCPCP97O1bcoGTvAKqp7K/jxRmOtZ1EPCMxMteencVTajM5R06T
HezYvaFB/+HRT3WIbbsJlTST1calRtrjxOrJKW0TKn/Q3mVmMftju+gH6+h6aJyvQsSTrhnVxW0r
39QbZQnCMPWGafwYNm3/0MkkmhkonlcndEAwKMmIs4jeyDYfyYTIl6O3qZcnVX8Z8frzgMoP57wZ
9IMVei0aIOAe/EM3WtyY23PPabHQa6ScjFWKp+9qmw647/UxwlMo1y+fZpp6/4xTNrmt08c0xY3+
w1AWmOCh1nHOx7E8OA2vzyF+jNBJfbbZ5DxcL6BMliy9W1LOYSnOPpeFMaZuZrT6nTlSrjoFedV+
CfuqCA+Sht24VFhQGrbBGmzbvL0a5k03JKmHDuqvSZJiH+iB9dQblMJ5bc9e3hvap9sn/96Kgs2B
KYEQAbwC2zv0vvS8LlNPH5UMruCYnq1klN/MGn4afxCKWw2tPE4B3knraV1G/KKNlM/cgG48G3a8
sGNqEyOT5sh/6npfqmA1WMAY7Qhw/+YLtm3UGb1OqFFXy9OQwnXvyHG9OgzlO/Bm6v3rhyZuLRA2
wEKBbq6H1sRmrxZZzW4psNm0m9LlLi/OdhctB5H2RsZDgdUhwJpX99VcxJotjYwsM2OhTQRtYanz
8DTFcfupy8biAER3fT8KiAhZM4QMXpXbj6arcyhZpZV4plLX58GS2ne13agHkMi9VQjsRcj9Cy77
tkGvqCU1/rxKPKRNBzwfFdM3UlpdPWeOf/tT7Q3oZSjxU15kOkWsd0XUEcouU+Vd2gXJBQHv4Q+2
Mu8oGpHg+WGsb3LwiatQCTG/QTQsnR6dorPfBA3SosYwBX9bdCTdqjvsy++sDWEzItRXoDaynddD
C9sil7nuY48u2j9BQOkmXzQLDwz4ZzOcntfP5LPGNpBSHv3Iy6zDBahS2SXiJugA1O25jczpPRyp
1/mewUwETPZcCCPbp1mxXYCNo+Z6VBOlz6uhASgclG7dVMmPKZKmt8BLjzoSO2sRXgJ1BTJRdtq2
FoYCn01ETazFqXGhgBmuGUVoKieHsiN7objwKCxQz+T22xxTfS9XE+0PvF61uDqFAc4sQ6h0nMUU
jm4v+71LVtQxYVSRq5Dtbl5MWpTC9ubQ9bIxkE9Ylyi/lEDSC4yKhbpKhh+ajTmBF02OfAlRTXJR
QMkuRY9t8pib/c/bv2dv6AKWILNMeVptW086XPPx/0g7j125kSCLfhEBerNlsaqekX3yvSHakknv
3dfPSS1mRBZRxNMA3b0RWlnJjIwMc+8NS2kEouyKeK8tWfgWp4dGkRod4R93nlWHFindSlqVUEQ3
16Jl+JWdL5UImJWS+YZTN5e06sFax6IZkCjSwnOZesvDazfI6wM4ALgRygMomq1vR6zTxnPVFNJV
I7yzPvWNn044BCsRyUGKenvvDajFwMPgvtMJtjcVDiD9TqWmQgT5NGa+aOvhDGCNWS0lrH5PQ1v3
/tZuXSjoPVlZpdjHJrd5GkxhUGIdgvpMtI2/UevNz/AGlev9VW4tBOkkh1yJy0GLeQvp6NOJWbnc
vGDqRiPI64Txxugxnz2Gv/j3l9rbEFxWEjM0q25F28cCsblCU6KAiF0B9AZTeaTMH9xfRd7mdU2I
FagKM/8DK8Sa1xaB5ihtwSGeggJJqo9q4yUX20J3qiE3vKb8b74TKcXHtp7d1xsIjzjVRaIh2XLa
pCkwz53JY3JswAvMKJfO6y+t0c7/FkvCtIginQ9sf8cgiYYku0F2UCAdrHfK0KWwtTrWC5t8BkJV
Zqdc7aNHT6/nq53B6T04wNsrTvJApEf/VZMqMZsbkFUd+kI5EXKb1OG1grSLyOmin0LRWE80q8wn
Q/TJQdCytygcVXwYmT0iY9KAf4kkhtQgMp+mKYA5XzAKu3fOTsuMK83ulTe2HpUfBbPNDgKLnVsB
OPj/FpWf/pdFVb0BIwEAgk6oHZ7KenGfaUKNp6bLopf79rq7P8J0RP65GTek5C7NmnGosFeG485/
adrI2AxXKMVF6LMStDmmVJTOq9lj5IEQEbny1KKReN0cpYmoUDnF2RSkFiwVum5zMKFJ/kQM6lHf
s9zXuxnWI0RjmIBM5DenWPWLx9CsYgoSZ65PhDrd2USB8jQ6iXPwBu84AFK7n0KA9L14i9ZnF4ZK
O5R9NQUtvZvnBb2FcxMakIySJNG0B7RwlGuoqcXb0hjDg7V3XBztPdkNowxDUWRjN6k+JX3tLQye
r8ZPLZOU3k+1mXy+bzE7xskcZZjH6DMRa2zLIURNWsEM1zHoY0PKK/biyvNeBamY64O8ZMc4IfvR
s5SODRmCTTjjiTSdSw/v6RZ055t0WKhIqsVTbtHvy6qk/arkQ3aw6M7+ED2ghCf9qMaDuz7AWVUW
SjNiDGxv8vy4yNQArfX2IXHG1r//KeV5rB8LmNzQxCGoU35BaWG9lG21oeaN0P2xSPGHAhDuZEKR
eqGKlwcJhf+DytLueqA2QeIAPqL6sV5vBnFRjQ3xkDlb7lOeTeJtnEUVfOMpyv+qvT4/WPDWINkg
vVmp00bSvO04tW5cj5O2DIHWMCMlqofuWbRTd/AS7ayC8pwEGElJICQy1tuK4yU19FrpAwwWajMw
iCfmExUHTnnn41G0gcoIFAer3BaMlsFoe41XNRhiYzSIqMfhGo5R+k1pevG8aE14UAXY2ZakSUml
CBgIvLPrbZXWWAqaun3glaZ6rZxBOcfHJPvbO0bYSiMCWXK5zhapvLh6Wnv20ged1YoPUdOFT0oz
CzzzqFFO7p0PSJs0Bye29y1RoCBMQcxJppbrrQmh9MQrVg+mKXf/Qvc3O0XJND3EM7LbyTAdSd/c
3mkyMOqOUqQTesAWqtl6NZyvKh+YA5UzKCcW9VNjYjBUb49gvDunRn8FZBP1NqiYW9TP3Cfe0nYF
Jl8M9VOdGNo1jUlJ7nuOnQ1xi4GDSW1n9rQx+cVKlMbV2NAUZtkHPWm6c2KWTBeMj8RVb1cCLwLe
GkI9MBlz6zNoVsVOl5TEIq7avDdb1frs5fmiQ06svfhgWz9p42uPyGo/TwmhZFzw5vVEbmsQDM2b
gl7E5YAWeCEh+otwHR9dC9KrhS7LQx/l83C1iGlQ/5mFhYJUkaiksJVqZX7IZOK/u0Wx2lPqdeWX
cZznvxW3FZ/n2Bz+Jm71AOrVKKE9zJSYDT8bdWMJ7h/Q7bWCA0iBAakMqZmxRYkMEBtSIxJdICLq
NX485eWXlLZRBE3ONXxE1iFheePBvbrVeCEkpzoEqQCBVkx+83h5eNw2j6suGCB4fZvCRUH1eLAW
7Vz1/dxdRT/aF1PO2L00I+Rzew6N/xSnqWx/SWPTO3Bht/cc2W1yRwnhQGN9O697iqOsHekwoD3e
iueWTPk8Rxnzq4a0e06FEx28N3vr0ZMGNUJrHJuVl/OXwNlk1HuqJR3BV27ppxxt3LNXw72NwU76
PfOzDt6E28tOmZt55GQlOJibB7UdaKtkJXGlcEQN1qHhBhbpUbS8t4p0lXRs6bnjqte7YgAoMG3A
mMFQJN61ZATuhZZUc2CxtxddyhJJUUMebOKRTXAwLI1WRoyXDSLdFWfqbs1HM6xTX+UOvhodIpci
RoUMTiN4iyFIZsDsmVcT/jNezLeWfPwjdxjGSkg+PdhhGX29fxn3toZMBfJL6F1KZfT1B6zQXoPJ
RFxcmZN7ahAlT3y9KNEvM+zs79evJQMRzI/iPSWb9VqtUvUYDGJVc2vGz7x+4ZniU/p2UObiaMrU
jpPBIIhV5ewmAoXNvpppKvAEEcmb2qsPyuQ5Pmp3pV8BQnqsZ2s66aTp5/sblBtYu2jETIiNkaPm
XQBYvt5gqNWT16nSRU91D1hRxJ/ydOzlMAH304xi2GMVDs6lnQft+/2V5d+8XRnlZnBFAP1o+m4s
dPIib1kyjrGvKaqitob0CP5/dP+6v86euRAdo9UlKWmI5a136GaO0yPRRdqxUCHO6SP6WeVWzIut
poOPueewEBpiHd5WctPNUjQQ5lGZQ6TNuHx+gqrcpUqQL0jc5tlOx+HH/Z3tnB2hJDoxMtozwA+u
d7ZMqWBWrExOC0tjTigIzV54Ve0Py6I9zB3ziOO49/zBWI6E1nZsVQZepB1ce3a8CflAZ2h63qTE
EdGSwpM0MkYTCLACht4p32kRFv7kVNP1/oZ3jnK16ub7Glk0L8tIocFA/Icxhdn8rEXRdKq8/kjQ
ZX+DsvwsJUMxm/W3ZdNKrc44tUmNxGUy7RkoS0lNo+cNZmb6+Oym2tF8C/mXbq6EbCogViyFt60t
TtIJywkhDg0VwFRFIDpqonfhuLwej82TSidSRlRkCFtJ0mwaVQRkBc+cF33vssR5yRYnvDRGrx/R
Tn8yB7c7or5HsZsAioGI8jP/8oQjXBAuXQlCxm7d/L0VZ/3jEIUm0GFRvtOmSfmnm5su0FunfUIP
unwxxrRbTjiH9GWxLDx7l9kWAzbsf6LYDE9EGu1/9FqpvmbWzGi4qD/qNu7dKph0pGg0vhnytamE
htG4lFnFy6nHixSYQho8awBXloCMAnScy3PUF8uZvr5y8JDe2hwlZlyiijum87G1udHurC51HGSs
1ErMfu2m1Ue1UOvRp2AvPmjL7GqPPXSf6GDh23tFOUYle6MkyiSILYphGAwgIzPF32627cvS1d4z
2X3mL0MYvtpFspTk8SHqTBdpK1htd2poTxM+K5mVAg6vM1SB0oz2e0sp69ZPW+NItmh3czJPBBwC
OGYrQ64qdYNkS8+z2lljIIRnX3LGaPhCb7SH+/7p1nTYHH1VlHuAlGM8G2sPez0x0UEK8s4xL52+
pP+mSuG+Z2Bve64GyH5WBxFUVdMjiP7ty8PKeCqacxRPqJ2sVzYio65tjzs9V8t08tIpfFPmvHRx
OCJyUKRV8+n+VncXZNgSrWsqXkBW1wsSutazJ2Ss7Dr1swOFz8/KpDzlzaRfYgE4+P568i1bOxIX
LVE6WDQpZAa7+bSRqTHopcIf54xBfxKNMT55Ggo8M5OfAvSZsk8lYI5rOVSLby7Nn69e3XRkPd3g
B9Ah2SSykZ7VPT1B8j/bpK8cCYq2vpG7+DCv6U4p/I4LFLPibSL67qzp9RFqbceIVz9g+96OtaLl
o9MFXU0Tj/YIGJIuH9601nREdLp9hAgqaF3xewG00n1en+ykpY6Xe0UfMO+6DZCDNE+qi3Dr/S+6
tyG8HReSSiJasVuDHUfLroa6D2qbln0442jmsGcSfOK9eoAGRQiq6LQmCFek2Pp6Q4I/rDSz7wM1
ZWRqqJmpX4zoFFZzrp5i5VBFam9rUAkJHNgZMd8mLBuKZqqsSu0DK42KB1fBkcZdubytQGqe7n9F
becaypob2hz0ARlKtbULQ3ZBG70H8wdlmeiLHrafzorzFy0tb/GZBWxdmLo8F9dZh+Z/jtHeee/2
sZXTaetRGAItofVnKszlp3QO7TdOKZIYCQJrPpJ93v0ucoIjInwGNXL557/EAvTdqAZlXR/oomse
+gF5qqmJP4so8w6c007hhDiRUWEw/sEEUqpeLzUNbuTVGp9FLav20rQlQ+oUSrpVk1Tnuok/JfCl
rkx8mbi7qntyvaV7grLVHJzPzvHwOwgiqLeREGzfnnqGhtsjVBeUfeYxZVUslo9wm30itTXgK0bO
q5Md3jmbD0w2QOi67arGTIOr8iQagykW/aPjDtQrh4GimxUqB3vb8cgQB8Cf4y7IG7ftDjUvAeXN
4xAUtsEkAjhij0uSJwGjRroAaiEQmU4dHuolXgIjF0fIyx1ros5NNY61ZVa3sfzehkorSpdui4jU
Jzcz/soZvvN1aA4v2Y5DJJ0DBMktoxK8hWPXSLQUqgiRcS4q49x3afV5CWtxIAqwux+A5hSZmZ9E
R3htsladmTG56RCgIrU8Jcs4nuNMaBRNlerg5HbCFGo1SGHAdwHkvY3BascrcjowQ2DZcf6lX9ri
KQs940XTU90fKkZTFUKb/LwzX1+VAuRNKYW6lAbUztu4AEfBokCcD0Ge1VoA5YZYty6T8xx3xkHA
sOsDpJofvTjgPHj+9QdF3Bi9JYvOX9N59UXV8uiaF0l5ntL4U1da6YfB0rs3+KI8GOwl9XvPLa89
udHB197zAYTVEMzhKoOV3PgirXfd2i2zMShn1PH8bGnpN6laNn2LCxPAdDwjlX7/WdhJJEBDwx+G
RUlv19jcDXPW7WxJaOp6dSfo+A8Gg6ls59mdGbMzMYHspIToRd1fdO+ayIOlEY7cKonz+nvPUAl7
3er53uRPfmZPyosxl8mH+6vsXRMia2lAhGIwyderOIkhLLNhCp7RRdY5DIfSX+a0fjfp5RHDfPcr
Yjc8IxSOADasl/KiOemZ7DUETDhGQFELodiKfijPaEH+20358CVTzaMSwN7+eK9AUmAxLm/XelEz
16zeLssxQJhjwij7tgzU3tbf9Zl19CDvbZBCt4p1yi7Dtm+XNUuoj/GMy9GG2H20rU6IlxoFaeuL
MclXKipRy7X0MTvqDO3dCdCnlAVwabwemxhzXGbT7BBaCCoVffqIID6ohra/9EIbz2AKjxQ6jtbb
xO+hFk5GlbCeqLokUOshPmd1U17U2XMv0WAcqYrtnaLFZHnZKQfZuxWvkHpCQz+XQ6CAYfvGyD0m
ZPeh2Z+ZCi4OuiRHa23M1Jig/6c6MAAgKPp5nC3vqZiph5VzfITR312KYjGtZUSqaCGujTPqjBqF
SAAARpVbX7q+E6d4yNUziNjXc/jo8ILYoO0mc+ptSSIdPGUsdWyzVBrvirqde9UbUAAe1+Ny36Xs
OS70cBiQKLFvNBbWu+IBcgtLH4YAIpWpnQu+5yBZCEdeec8IyQawduSZAF9vXFecCkrtpktQatri
o6lkNl0FK3mqHDNqURFeju733nHJwa1wIcldITytN+YyJB7BmgjALBHaRbV781IXzGMLp14/qHzs
LiXxDQxs3SGK0NmNCn0JCXTVuTinDA39jGH01ASs5GCpveMCnUuLhCIpmePmMzahqzMDWAyBFw7t
Y0Fu90lRDqcV7G4ILLnNM0rXdwtWQqFrcWNkhIISFsU1sXMGYNlDX/qirNKDN23PD4My+9+1NufU
GaXhJg4ABtQGsitUJvfZUSb3zy6D2KmosRMkUMt+w+rp16GyALyceqcMEn/JxrKk6uo+wUVR2ij/
zbUGBlfUueFBVLD7HX/ScCWxGbjNehkry5K+GDF6GM5J8qhlkfkUR23bXNUUjOn9m7y7GDwsidWQ
GOTNs9IA8SqjuSInGFoz9I3Kip/mrlFI9TS8vP8bqwEIQJ8SjSJGcq+3piFgpQ5p8hOGUr6zw5Hp
IJPxFGWH2l17++LbMVYHzJOkBKxXCrXE0RQ4dmCHsihQl7B5ZCTIl3golQPY8V5qQO5BCkmWzhCf
TfhhL3VjF4IvWDHq6psyoSzglHoqla/Feeg61S8mJTstU/bt/sfcq2QwphEVavRb5OTRzSWIbE9J
85EsCx3t5dkeGfJdWnN5TfoBhfdesa5Zbk4f6moQ39FPCp8bxBGXE2rd6bmMy/ZqJ5Hxhxr2uf0m
s+Pi394Y5v/u/8jdc5C9AXw4UiFbY0Z/vEo0j/fPU0frUxKPoGszJfrHG5Kj6SV7jwU9GlAWACZl
L2J95FYBMbV2eJSK0EOgFv9wsdsZhX8d7ANTvY5I1Xtbk9AWIl2QCUBO1+t1hSZ4Siae9nRGTayw
k2+m1EAvO/d3kkAYhbTQZO6J5OV6Ka5uTKuSrdl1wkgGxkA135DUHuyTqBgn8hs+QT4VLnJA0Lu2
6VcpBwzCwiD005LwARGC7qHQhXFisGF8vm8ee2cGCk7mXaBWwJuuNzYMThyZI1XiQTbwI50Z1lNh
UkfLo5TB2t6Q/XF/wb1Do7JJ1QC4FgnDxt8NZt25hkh61MtM5THKdAShiyFeuKRdePBI7T27SM+h
ckDhQKYm682RzDvlbLJWOZjDS5ranRKQDg7OwXntrCM7rlDHoDDSk9q8S47ezkWOWG1gjUb8aOVz
fc7COv9x/8vtrgImABgOedZNpxVGTz4weJhaZN625WUoY/0xEvroXf9/62xsnQoOyESewABo1uTP
7lQB3YrFQf/udlwECABk0H7aOA3dbb5hmZ4YNAbBBpVuxPOTnZWT5pdVhlsa6iz9rnai/HOcy6Z/
MMpMIxnpY9j2JqiSP5lrpRtndbbaR02NlDjI6Tn3fiEyB/emO90fTaFpiq8asfjUiSLTg7AqKC40
GoKm74YmLaQbnI3BH8LCWE49PNqUMkNiProtqcS5KdPlczNnzZFI9M6Fk3Q/VGJISKiabUo8oz0C
HTMZ5Ru5LrIBuZg/GXY5PJhlUiDTPx/xm/ashnAQu/kJJ992EtKwML0KPYgAcdwk98dRbXynq6qj
9HgnIKQ0B7OWUJqC2LbyoLd1ngyVSrenaSCi6aD+idbUoKxy7bo0BRp+pEUHprrjTCSrggY0BUjy
u80LsNBZXIyOj6mi6fEwJlP60rKeDz/AfH0ITznck40fFBGIQte+pM+oqjAFu8NcU4sCWJ5+M+gL
H8Qye6clWwBSl1Oy+aT1/BLhVoo+6EpU0LSrVeU7yNIx8Ueq48H9K75XaJRhC617qefNI7pex/K6
1Gx1t0OBWvRqYLtT9GHImGp+Kgph/123I1yYummj8e3YFN0nhrfPfyW2rWhnU0uZc3L/9+ydI+Eb
ZR2mHcFD2FwKEItVAmwUl2NQu1oiTX8AEftfoXVH4Oi9ldCDA7wluRVw5NYbr0d1UsOFCekuFbEf
g0a3C4nZdPJDBo0eBNt7V0KeJTkEpTHYxeu10ilKs9ZQ2kBrFUd7q0eOA5hxSJTyZCJtm754ieJm
PuJ/01/3v+eek6GEipeho8JjsQlM5zZrWo0pt0FsqYwambuMkTvM53mveZF9gpk+/8YB0hCFZOvQ
HIUuv95qbCmuqSgDYUSmp77iKA7Syij7V7ZeHdju7t4IMCWBn2rcVnQhY+a1mY5WF5Sd2T0yxsk+
hVY8XAe76h8tqYF8/1vuWgxAXpTgQA7Q6lhvraEqTGSLjzHbIXyOS8VghI6nPRmxdtTk2NsaDWY5
HJ0iEnCa9VIDWkXdgHIAFOLWuvbDnJziyhEXpw27rwrrH8QtP+/VBqEAo5dagSwZEFHKH/SLuyH6
G1E5hQWR0+Q55UPven43Tc/VVCyRP+bt9KVYzPlvQ6l5WGncxi+2kRZHF2XvE//6MzaXkvpca0bU
4YOBz4IyPsRN9IIt1FDi6DdeDNwdSJefsglbDEgcGwNjceDQINjWn4RZaKA4k/ZSN5N5vm84e74c
KWB5/+Tgr+1Lr6ljgkYaGXA8K+kp1fXxDaVX9fv9VX56rO0ZMgSYqggFFYmI2pyhazbtpEw9LNjS
sc/JqM0XQ7h1AOofqrHtjm8sIynfxAX4vDKfzEcjjborRNMm9yl/Td2lSXsHTgNFlyvY7/JzEVrW
Y0f+fBCP/0S/3/xWS8rLo/6JoW/eax0VxQK5sR5qWdP9m0bOcG2XQlPp93QmhNqWmcl56rTDVdfT
5jP4fO97bBrphdm8yZ+iMrSc+ZRuWwVNNRYH57VnhTQxSSc1joukcv0hiwrdII0aONDUxhGnegzd
BzCb1h8tdNsDp7JTs2ABQEh0FJB/2Mqpl9Q02yicuXiOQYI85dE5ZVbJaRFAcxBM+qeDn/1QTeLI
e+5sEroTsGIECiDG3dz4plwWAjgKukMTleeunrjoVkJQF2jG5KYHHmZnnyhHQ/fGw9C23XJRTfRe
x8GFi5SErunbPeLqhTk6/lhXxVtgv/pFpOoPfRrbg/Rid59S4o06PK/9FqvjtCX80Qx6EmXKEaSJ
lZ9rpC2v6uAeSTDseVGq8BJDTXKGwLn8Lb940QLm0mxoNRe9MMRDPfe6XzhV73sJo46VznVOWtiO
HyMFF6OMgtEDxvzqsU6sTAsT1i/ibyQQW08egoCKO1pfDKOrnhe3q9/odK79oj9s9+3vl5QNxIYc
S7Gdw+u4SQ0qnzLssGjKe6uIrBc4YO6TNzI9RY2b1F+W2QlypOR9x5ids5uER0/GTmxFVPW/v2GL
eHUhcJCOICdf6W3zfVJpStvMHPmE3kHxNE7C+9gmefr6HIDYlOY094Y8Z3tr29CLlTwHPjK0w+ij
uKE/h4StB6vsRAGS2kDLimKCnOGyNqcIkVYAxKyiMdXhcxQnZXKqzc55t4yzeg5jKjUH3mjnpYL7
K9uq1LZkv3+9oqqKtg9blY9pxvPi516jlr4ee+a/99+qvUv56zqb+AbKYMxAZWqRdECqyzjl4bmu
QN6M+VgfqIDtbkkH5cMwE5LDbUCaadESqVbPfUAVMUgYoXCCc31UgdyzQvRXUZfBFBkysikw2Qbq
lVXCUfUmYX6khzL2NadzPzd1EONrH/LZPiJj7X5FlHykxhn/3bZ5XLtErbP/WdEtiyd1RtC6sxhF
xhCF+MB975qiLByAe0a8cptfawuwia6jb2WXaKEXTFPW/MXFv0G4y4KoaNtPv2EhUqLIgI8C4H9j
iaOLjnQ0ETMZtZGjLDuYpySfuheD8ZmPv7MU8RkJCxDkLSVLmxdXmWVPTmsZfxfPcxnUbuKendI4
Im7vnRgDrFBa519K1fKV/OWBMBuU5DVFOqu6rL/29RL9wUgP681YaOHn+7vas3sZyUuOOAIl2weX
PL5z+lG2k9TE/QyFOvuqoF1wYBe7G6IMRlaLOBx5+3pDnapANel48ajiKReme9T+mDbVw1io4YFv
2jNB2CWgmNF6QL9xYxERU0omzeUhr7I+uqC1rjxkTZJ+Xoy+uSDTFR44jr0rDUyATUkNGz7jemsN
VPSIaQUkCOZUB1Wveu/jaJp8l6rHWcRGzKzeJfzr/qntfU/Oi2ooKCQilk1cbCdKVU3MSAmiPHU/
Q/MfGRDeV8/hiKL6/aX2IrJfltpmJeTOaZ1WlFpUN86ni4iF8i4rHaXy7TH2Tk5n5W8npwAeibvz
gvuL7x0m7yZSpsQOlMw3drNUiTArBZy2nB30lmzzfWY1aqDq8/JW6PHRHPa9ywCoC5aBrPSAb1+f
pc60RFRhR2DhpgpZyLSmi9Kqr5d1Ysga6Z3kluEpt+FfFw6E7qPSBX0Ua4+aWzHUJj2UddqzS+xR
StNRhgBKtt5LHKLhxOwv7HLpZzA683xOMkrGXWPpFyM1mOoRI019/7x2PyDANTolwJ4Aza4XTfVc
T6KWMiHQvfRadYyhgBJy1FzbWwUXjNlTkgT1sbGKEAEQwxYZjY0pr4ARMF9m7sL8fH8ve3eMcBXN
EtDnpMrSNn9xwtMCB9caMPwEjc5vIikmH1LPHPlOav9OQCVpajBFeVm0G2As4vtZb1PQcCrXuiRW
mcOscY9YX3u3iVgUz2hAYyYAWe9ITnVP4l6FIKR0HUrrpgwErPxa5Wn+6DhldHB796rGRAEgZiRY
gTU37xjtPBXgBQxKxiaD0RSLd80UYb8xlSU+jyEwfmOprEu9JIrfpXbBtDozvC76fDRLfm/ndJrl
eA8k4mghrXfejcOoZ844BrSV+n8MM0tOOVAXpp8xhkKLEvPH620HPTM5SYQJx/AB1utNDiM2+o71
Cr0rHxwzLs+2WTXfBmMeDzDVe5eBzqiETqCgcDtFXYSz643w2uKp8S6R16ZfRoaoXl+/IUSoiLIQ
DiSQ3GxIy7LY0CaoUFWoK36hJVEwKy7Rq+L9BpcNag5cNixHip9sfEjZjDHIO/S9ErsL/cQKS7/W
wuFzNo/zQfdkx0fSQqBvDmwHGc9twb1NW8pjnpQSiy37YiRt4c9ZNV5QSWugMzjuibbskUzhzoMq
R3uSPjG7Qo4lWNvGEPYic7VuRHxBSf7QE9d4KJuhPxltk/43G80CU1R89MLeOLCUHYdGWw+kId1t
Uv9tJ70C/kA3D37goAj9Quf+n3ZorAc1iQ6ikxuTpFgkyY+SrWNKqt56h/bA0HQhYopucdae5hag
QEnT9eW+Sd7cabkKrxsHBzSJZtB6lTitC6r3GasM/fhkg6x5VzAq5EJw+BIPyqs1zuVyCDLAQcde
SN/Wy0WZMTZDRX2tjF33qqh9EyiDmTCcVTNee9loHBIaIEKFA+FN2IYhMx3MsOyqoPam/sn08iVo
5yR/Rm3rKDCXf9WqwMpSxP40KhHmBfOwWUrtotzJo6oG5jDKWRKV5TuNnV7mQvEeQhC+Puot9WNF
8dsfvenVWn5yeXJCRFAhk1FgXH/UHHmvUrSAf3IEj85UyuqXKpfcUkKxoClqGl/NfBSk3NwDuSjN
Uonf5ynY7rlSG8aK5VEdyHlHpxZG+qVUmO1piDC63LfR3aXIuQG0UQjHfNb7sxee3NYyqsBZnOXa
Jjq+xSZYrxpnPnhsb3wZuyJ4QGuSUrkcyrNeSs6vsgF3VIHqRbJlb4TtDz0u+smPKlP5WBqd9RFa
Rvzl/g537jqgI4kXkFkkyNj1sjU/pRkjrQomrUSuYB6ILqKy+43vKLdFssPzDVx6vcrIaF5SX+yk
GLrialiKHrjC1fxujLzzb2xIYgRwYZRIt0Nto9lRPDNkQ7rqVC9GziWlmmYjN3R/nT3ToN4EhpPH
Dt307ZY6St1xZlYIfIn87NbJf1PvAUwZvKO+0t5KkpyHaB8bopa//njoDHsKZZIysLXFfXABrfh1
4qlvhsSqXvvEYIT0rzgjcA8SNLpeKsJIlNGhMmJVYmSU86he3WXiLW3N7PH+99tx/zREILxjFHBk
tkxLTEAMiJgXQVTafe23c6Ymb3VivMeUFqY4VY5b/Xj9kjQHQHxJCeCb/jwD4gzBBpmB2o7iDH3U
9JN2WnyN2dnXwnWPmuR7V/rX9TaRwpSFHObAeFCr18xTWXXKKZn0+dHtQwO9hji+VnV6pHQkj2j7
IlDKwPg1XrybMSUFz7XVqnUR6EpRnKmJq6eMispzky0NQqd69SZCkeJkTLZ+cPNutwuPVI4PIX2E
Be9stusIq7GrBg9WIDX2mEWLEYwdnI8hyrpPajrWj47OVbl/preXQ5JXKTGQIsOj24rfeTrAlXpA
oIH/GvQhCuVpIo/wdRQiXu3EsFb+oZyByBLLrS9HXxKZYcs0WrPJ+toO0+xPVph/yhunOrgcP0Xu
16eIECjcEvp2gCygIq/XSiw7UxZ2BiJz6QSjJlo38QulTH9kU1HCCGRQ8Klu86g79ZPWvgVuzmOb
Qj3Teasi8cMOU0QVXBNo7IHju30xSKoJC3EUUF/c7cWth7LOU9PmMyhG8imhOHdSGbXy5f653roH
Ok1gIxC2pkSAptT6AzAvsstil8AmUXXY4kKxfLrH3uc+rb7rY+cetA/3NsWC5OlUCoBNSzP7pViw
zHZj1lQ4A9fuzEsDBbx+z2xy+0jbcG9bkkAL1xMRk5vqJvXtYsFwasjHNcJjXZylPjjTyC+8NnrX
9spRRf9W3xAWD0k8Gt1ggzDdjdUi66RScsNq3SSOHqdoKt+Z5Vw+2JjXeTYtJfX1SVfewh4xPztz
CIsQMa32bdh7/Y/U9togTL3yW1K49nPbRe5z1yb2f2ZeWl+qOjaZpptEL1mlCdpX9SEY59ab8esZ
oCuLs8g8bBkgTkjKbJiigYfbFY6veKn6sV707Mlg+OY7z+nUN4U1G99nTfEOksu9owK4INFpBH/I
vK5NYkZ/a3IHg9C6M//rp8h75y11cRau+bUB/3tUVdxbDsgR9Fs6jhLAvF7OKIQXqo1og5lJRf8U
ijU99EzBQAvCcP0+N4+KOzuO86eomYPXJIjZlvRFYZtFNygNQh368C7uGs2nemo+Vu54JDq88zCw
lMzyyADIvTaXSzXjTk0ZlhO0VjMsF7fuq3OhkiM8RYDDnzKjdYM2EuKgsr9jO8BrqGLiRalpbrsw
2kjFgW5tGyRZFH5pTZh6V4h67fRsGbNbUT9t0x+iSbqrVoEQvNx3YPK8Nh6cCJMasWwA8S5sipxF
G2ZuW+pNoI59/z3pTcTU3Xx602hjjOJab3xFk6BgRoQ+ipe5SI/W39s9vAWgeZRZ6a1Je/vFo3nt
EkK8btugieb0e8W8Dd+JRfxYO0p0ckWyfJ6rfnyoSueo47BjWXLqOukon56XeZNSQCC0tG7q26By
FSeo7TH6oKtR/AxkIft4/yPvLkU1hia2rFBuITwdzGj6JiUSMAUTjPMlMv0e+N4pF2C87y+1cz+p
9Ui9GVeWRLet0bLX4OijvhH0KuNorovSjB0vsgXEU+vm/Nzq8VGie39JAFTrI3QTg2lMSHwyOdmh
O2q7oSAbtGzlJBZlfjO01vRani5Kef+3SdAI6xVrx54TRQkbwOrLEkR2Q1eom5c3VmocOYXdzcm7
Sdf3p/LVeqlRaTURmilCrelgfBNen71ZhkphNPUsQEhlnv3h/gHuXQgGi1DMJgnFE232VsV2pS4C
EdNY74UflkX56A3iX6GL5gMU6PnJaS3vHSoIR+yendiCUgVIUjmfg+7UJi5G46BtDdE0QdinNpTC
vDkhrvX6LBFWGhUYiQaSrfSNk53rvDds0uwgUqs/yyJb3hqaFkLXnLvz/Q+5c+mY3kerlAoX8hzb
AmjbVuUSDaRRdsiESbT56mAcmRWB7O0R6mfHiRL9sC16eVCStz17c9b0FlRlHjSG0benSUvq56aH
/ocwkNI+uShpfY2HsXgqzCJ9k/QA7O7v9Rb7JFtUrE+Bi4yYy78208V1BqeQ2AT+8omRvuM/w0AV
r1ZK89oYFGq02HbPEfGPX3S2dyVaPxpkuHNToFOSshKE8BtuZMUSdZ46weh2Mx+zi52Y4/ux9oAn
T2eRe9nD/R3vWOvPqiVkc64K2Mj1hpFDb6cwZcOIV8TPWWnHX4a+FQer7FxGVvlZdFItEu3NG5H1
WuwQcrAnRgj/GNTU9j0jr996TlU9pww+eCFmqYj6liO/s2dShHTwzXEGSF9tw7rJneOxUSkCRJr1
EDeVGxQJraRIJONDK1qFnpqmB9NilBfHnbKv9z/v3mFCNaaZJftpFDDXn1dP0iysTGoCiWYsuBzn
+/9Qdh3Ldeta9otYxQSGKXiCcrJkyZ6gHAGCIIlAgCC/vtd5o/a9Xc/VM1dJ1glE2HvtFQzKihOc
bH+nicj/0qv9X1sV4x6cdyArooz9x8MEk6cUU49DYceyiXR2k7vJp6F/2IH6/2Wr/PuRYuqOV8HE
JUfd9U9x7Ny0VgYDO7Z2ZduzqAjrRkRpULD2yBnW7frAewYFFMMb+e/fafbvj3npqNDWlzALAu/0
H8/UMO684NodasIR9DcI0h9zn1gctMgBVzTd8vKq3ldyrJPQmGNab8PZhYkNp2EWJU0XYyVNqrGA
Q2ACzU8o1+XbX97k5bv+syAE7xcABYLQgRiiPPrzyTcVl3O/wkjURr7d5vvlJvLDTP0SJxhgNcvd
Xr1gpH9oebkKmsaKXPWF/X9T2NBggMcDi6OLBh2jkD/fBqwlKs25h/3VXFTXSxK+cIcory2U6pTB
BvUo2f43rPTfix5S7Yta5OJPBSHO5ef/qxblez73nDmonJBII4/JHkNGFXw00zPY63CEbBe7yfN/
/8L/vShQ+5YY04HWg6nZP/s3kMrqQnm02h4JJB2Gj7yLoWKPTiryF/TgP4yFP59tjea0xHGJCxiT
kH88W79hS7QjrKhYspRIMjJs3KljRZvTTIv1ZunhSn5GPqSZabGCC9OFqYrfd5uE4tgWEuYu6U6a
+8ZbO3ZJ7cOXNbdIpkiarfkMN1y9nRA+zBfqptQ9zkEh0++/f13/fkZ4NgRfGIwkLpPNf1QpYPbO
TEksSi9V2pVrVXdgRSW/+SwU5JJhfP3vr/d/PB50JyghAHIBd/lnd4bkZPz5erCHWpa8gh+mbp93
WB6+WrLia/vLi/37cAJpDb0gZjg4ePGPP1egHqQkm62Rcq7S2dwPecHIl3VYkV8PC42xeQDrhaw0
QR7vckhUguRJMnrJTjXm5vKk1otR9WaVfs8xP3R0nqtc0CadxT0feyDkPggGuCTZHwo/BsQvtLp9
MxoqbgocDSEMbG3qJ7lP4nX3u85pWsOA/sQkEY81a/zd2iQpP8wz6iFqlMAYeVAF7BLBIHTzESwj
gvRiBm5ftyaeEKSXI/bvKkD5tXVRr1t/2sUkEfcIAS2/GQflCzrMMC/vWhVTaMLgB9feIt+FS4Rl
9zKclsQ0/jagwhMfFnxPJBfkC8/hPdjC+7bgKXsq4pDpK7iUIRNjypStAYpVzdddwwTp/91fgQQB
qAVsa6BVmD/8+YRAMM1FXgG35nXfUo5c9o4EPsI+uW2PahP18S9LAn/vzy0LBRKchP9DiLhIFv58
PQSmVJkDvRuEYSU+XGn0cYHx0tO0wln+v7/Uv7cWelP0qPBRQgOAjvjPl0IOADcQeZpDvprxzJpM
3NYb8jjRO263kJ38rQH/z4zrz8+GQR5WFQ6+y03zT2ynWLYC3CcweDdGkGa65XZ/z6Xv/XnAf7ib
ioJ9d3Di5QdUsIw/qW0ux24GMLN3dcVa9jY3cX3DVd3PdMD0l92W1mY/Z22sobhczLtfSvnUxxk4
iuj53jzA8hmNvgl8vR4TCfs4dFt57OxQmZQued8KuNq15HPtCv5BkLP9ajI7MUqqkejjyFXkdPeS
fLZi9HMHUoz+MRXr+CmVU/JlCWDIwVNibT4L4I8jtT1315jcqv3QT94+c5mkv8A1h423bpncab1N
KNgvT+M996X/DOO36ka5If+1BUSWHKpy77+jvrP6mEVkvFCtEN37uItmxHREmvpZBOU+I6JoB46e
MDd22kFafjsOWfO2Q2DHHyYnUkJHrFP9afdiFU81K8oFBgdO7uqQ83QiT2yEj3jXouzCxoNfwI1q
2vi5WARZuqQw4SOxY++gzLL9dpqxBeDBCfsg+DIgqnI4eJDJRqAabHhWwyV2usyYf1jh05RSP8G9
jmYBGOlpBjbx6hOJ9nVCbsjSVazcJPWQ/dzuvp3XJx/35Mg5pmB/Wd//PMovxumoZDElx96FSOMf
63vFNgMbGKSvWFl9ky2tuoMyRNad3fCDv7zY5Rz432v78mI1rloUL5C+gBr552ZaFuglNk8yBKCm
qovK16eG+b+RfP5FfbtMNi65fbiZLgAeKf58GYzfSwM1X9plchLJcWp4vAXSxI6E49ylNm/jJ8aJ
v62CcTDPVU25UtWkieyyKTN/Y7Yi2/Xyin9+cJRtSErBt3nxCP8nNxMOgnkftxr5ExPKutfaqySA
L0ZaC5/yqifvK0fGbenKixQwM7BR4CuZ9is4qUhYnE4mLqAS5Any3vVi9eeI6PcCfKlVgETBp1Uc
8tYONXXaW3nFENsAZEsvad6BULKwZ03kUBxnl4+Cstiz7DiMFVI3HAQXx0ww/2SD4/htJS5HTqsc
bdZm5icQFffQIU5ym6gnof69pr2Zzm0RenWUSZs946Sop6NaYvtocxe/joyXOzU9I/3ZzHz5IL3W
T4037bdQJtjigjl86SuvXOxENZffjA4gdfbG+QemoKin3BWZf7Vh2F9ZrpMvw8yrhxqmYilUaZav
XUY4TEvNqIe7pG1hQzeoCfngpcnnWylEDHdl6puP2ZpyQyKNHa+d2B3vhl2Y9JTaJn7B4G+53myU
IIQMLHv1ZbMQmvgZVo8Dnx8xRJrlIfId8XCmaQZGvW/mouN5Le8hBcfqwjBte4UYvr5BdADKO/hL
Y4Yyzsw3FKFJSHRYIGjxZ7RWcOAc1LbfcjVOoIwjEKWr4bnzFfsB7zAHGeDGp55w6GlHxA5plczr
yfBygzCtifJTBX1MdggDMejJBGIbqa3toA8sjOKJT6haXnxj7FchU7hBcyQSvmHCNzU0snz9MsFq
MgEdMk4/09Tt1dUM6+K9G5Kx+Yg9twkqHseHDvQH8gGwdvsU1NI8iAY5sN2WLO2PHW/+U7QaAQ7w
4Ki+LHMmxy5NyvYtjTsTR1cJpg/btGc1aEMsh01vX2jkGaycLd1WM/7os0nkXVygIqJILuYSnJwi
9nSsttZ9nsfG/QyJSrcjGPH6AfwyDB2KPiN3427y4dB6MxbUGoh/QUxM0uTQulme7JjAL8rCC6I4
YbZY/5wWtf1CE1/jT5vcF8u1agjE2bvK/G80FZM9iibubwSqle2tLjgiTBHGnriun+ya3K2bJaar
RSPlIfR19Qz/lv6ThxqS3JIB3x5F/3yRzVnXw4Z0qvrxjH3EX2wRGuSJTXZfJO7EJdzBm3lsbwgv
57ULfazi8aK1E3RdpJqOk6nwzsW0heJ6cnH6QByui9TUdXIWckGCAHxqxPc+TuxhXhujEH2k0w8C
WmtNx6Lgz35F2jLEDnl5wIZAW5isxD2VCVF5V4mt+BWsqhdaeih1aIRby0MuGoslOgT1iUOKnJ9h
NKVuh8AacldnDMRIvpU6vUZSRkk6KYeeSMqneso7gojZu6I1CF9KYo79Ggf5MrELvBaHPb4yJKgx
kHp5penIhjV0bQTvKha5NqhDshIBOTM0ZQ8VGiJ+xUKvH6HKr77paa0tXXbEuXSXtCp7gpeND7Sw
WFQ3pSyGJ56UHGV54XX97gaen8e1RxNF+Fh0oq+4f/QsV/1zjoBf0zlpZwVrWoxwKVqjrDkkS4gv
dZHb5gAHmmaBpauOn2oMHqZuKQQDKYc3aqYVQs0DzaLs1Smxk4CgqWFiv3XlatXNuJfyR8LQtl4r
yeftiMAfkZ5MA//SDkTmuj0wfGU7bWLkSIvakvUF+acX5W7ZDw/wJgeTJIenjbmB5LTS/VkyPQs6
870d7wOv+G9MKur6CCL/VpyS0sNYoFZb+i2umOpSOJqs5GCzofiJjhu10LzJ4rx7wI7dxcjwCY4k
I+uMZgs4OfVag+KdSwWksSRLepMkc8uxFfdi7eQOmc59jmWn8dOmfdEirx9DnZVfed+u/dWu9Vo9
QQ7s1cnMrRhPkzLp8zaQfbt4V06P9SrwTJAOJBCT0qsdyzpX+lrmZPyWXuxlOiSU+ucyjI04I812
ijdbiJOnyTxmn/fRLjia8yhuAiw+CeYV+fwBzK4MMJea1s/DBnNzuu71siAEDkHRqy2wXWZoUMxp
LIfmOdgM8S0xW2pyAJF4b47Kg5hDVU8iXtxNzW8bPbHgHpjpM7ZlGihyXxJ1veYs/SHL3eib3Y/Z
M1I1Cn+Ubq5uBjjs6bNWyjX4kmb7wqoK1WNq82p/Xq3ktwlKVFQWDI+FO3hpX9dcq9ekT1KHC9GN
3/oY5pxqo9Pv0Nf2OWVsW+4twzI/rBH+XjcwtXIzmP8l6U9EtO1VFcMOwRLSai11KkVYjliX0HYa
xJ+Dn6AfOYAXZ8vbVtgFlvJSRwOGlxku8Fi7fTXhwgdvs2V5Bz9geVQi23BXWgt/x8GzVN/MmcaN
iaSx/guqzBLB81k7z10dQFa+Wfsg+q5EHrhGdZAlNyhTCWRUWPW7OiOCbx4g2O19CX/AbYbDPJG6
RAT0Uny21uAs7Hff/wRvl+c0MaXi18b3W07nIqjpiRkHPeC8h9zcywb2Jm87Su/+bsZERVBMV/YW
wZeTvJBfRPY47NnY0qoYmT9u2Nah4yFTBTqDpYGOV+2bpVXYMPzxaz4fQUXbHdAO57YrVspNHFQ9
j59TJSWjg5n1o0uG+psvR/yarDiBH1C026OWUEd0nOOkOum+lS0Fj0C+94nUz5gol8sxDFkdT/BT
XXNE1gyL7HA5MZje1xpikblac9mhFbcnpfkGEILnIqWhiVgd1pH1XmdmD2DxxGy9y7KITvEiPyk7
og17QWg3YPOMa/aSJJmfOg5GzbfIZVscgkkZfOB1ise0pdY+ZGZO6/Pa297eaALxxHvf96jkaunJ
u5NpsnTItqw/mh3oxyEnCt5Rde4ZfNp6xe/h9c4aChDZr/dElL6mO/4qKIIz8It2yRNF45wXAD54
n5Tbwc/NimtFpxLNO9I7cY9afPKOj3l8rP0mEfvF0uoJjVVz7XK/Jt2EV/uJ9FIO22MOhw5XqEKd
SpljJ5oeEdDngfu8P6VAzlvKtGU/QCGA2BclXCo+1YN2xVFXhX6XWa1GKsuQ3bVV2PFYxqz4LAAw
wN4sGZIrWBIlzcHnoSzOOMvNXX0xSaBmy9JfAAwI8imjRymwNuxgokLZlBZMsKvYrH3aSUOE7TRZ
iTzAuyL7CYVCcnkaPMPSzYrhMLCi8Sd4ukwvxUw4MkS3fNO0aHuz0xyK9a9QxOLeGFwJdnSmkH6A
W2KaRTdz2ay3BQ4oedsEGWfsZQeuCSz06pt9BBObbqux7IQtaU03Vst+X04uZ4fGc7XRHiQ53Kt1
aQFsgGC2dip4Lc4eMmUPHYbBrFw6ghxh7ptw1edJVp+yecrfyQQY+AzDH2wCE9P0Ge1RPxzrbGra
OzEgk5GmTK33qiDDcK0yXFZUFz3cZxmmJp9SZ7PlKPyefkPmmk1PjOfWnqVazXudRoyS0EPwJ7Ki
keqMgBEcJe2qEazqNowMlhRBS7yamhtU1gXE6IBKxzOAq6Q6GExMU5i1F9i7k8B9c8K8JhG0upi1
IeAHmdlo5uYK2Yomd7REzwG0CnkIFkUeRCgdojXcK2sJvh8Hi6EPx+Hwg8UptqZLvWhQUE7k6+Dy
xXQKKUE4jLCscZUDPrmz0cA7zaUOJK0cw6oEKEVtNjrki7ufohoCNWO9g6NXOaW7xmLddtWuSHEq
ORAEykgLxjiePYRbeGUeqF61/+5kX004esb2s6x8k6GCtCXrKXJzKnlm1QrCHyY7ukEZhjxOOoDW
/IbCuUShVlahoWblxQ89wT+M5siPcqcmMVq+NlNsMdGAI1pNCQkxQMGnAe2Pba2Ovi4Gd5zBLSQU
RHStuxEyHhxnbYv4Ebsnozurvi9v9iJKfAz4TWXnkQxj2RWzRGzRXkzD3kGZGLOumHx4IrtY4TIH
vsUvw3ml0BH09Z2dDZJT8qmZalyBsKR6YjjGv3iy4AaRWJc7HfZqv8PJgLK6mC1KEyT85r+mQbBn
O07mw+1jMt4VQ9gSuMuReFxFAeuai2KFdbKth7c0bJvpAlvzClOlpr2VfCPPeCJZ0Vm0ASdoLvL6
2E8hfuZyA89lAGMt68rACtlFwuvbHIYrFTZXqu/JuuFyt30z9dCyYTJ6YGtVKhRbOjlIm/ita52t
fldkJ+0t0Yv4LBA8gqfvQ/zwHtOpw7Ak9udctoC1slDW19lchrxrXFE8xSLbJiB+Rt3FIXUgcw5C
v5YzR5kZuMRjXheEJ3WVQQY9tUU+Lt0UNbvNDYzouhUC0+LQRzGqLnAjPgX4CBvwXS0oL33be3Gr
hV8ZcmuqdabANZdPdo5kPwYnyvkG3vLkl6j7cjj0i0Y7XmUrr682CMHmg+urZaV2aJO3fcrt3BEA
hvM5H7U/VbkfG0qmCjJa/AZQsTFFJ+DCOHu61yFKbLtW9wcsz/I7rj72TSQS5lE2ao/4cJznI8Le
2fKTmMXn9/W4K3cs2qX6FTElQXLorhU6aRSm1A2yl4e1lUDcBiQDaVzbI35lLxBL9jNL9vyHNxzL
OJXyYkwADYDDhKTffm2sFzdcLpWGPQlsYLoATOzdJiXolUiDH7HR0inBweh8+QaTyOZ3nW0EuRbZ
0oiDDNHVd+tYLs+Tr8QXmLVV6tCH1A0UwK3bb3Zk7f1CFsBy3aDiapE8mqofWTqkK+7fHpiCt43/
lOu151dLCrHdVcOKFRswjdPvcc1XeRxQmA0AQqfiI04qfPO1nJMOESepBggztgBh1Grj1UXrpinR
e2koCWUwnW98/ZxYgikJHKNLEGEZzOxwc7P5TqGuwuEy2/wMFQvSWCfDi5rCg6j/rRApIChUAvDl
nsA+/7kg2Oi7l04MaKOGSR1AmvID2hmJuwjLH/lzcb10PCKKYA6oypQErujNw1qzEk8DQXjAhOqQ
Y5yAr3w9pSaQj1QHDAmqVoaFFv1cz1TinJmONqbkt6kq9BOhv4w84bmAvlv2oDVjfeF9j5NbP0N4
wvuOo4D6lESdLCgMYnJlMKBpKDRvFpdz8JjODjCtoAVbkWnrUOJ/NqMpEN0eg/+ZTNw8KNPzH+Mw
s/e49f1Xj2oZWDVcoN9MBrvmjk18f9uQYY7PVyZQsqqy2WgB3xDe5QrcwBq9WU+znuf3dkOPA7Ep
ZJvHLWb8HJC5/GK3eXnZmh5wi9NODmimDa5FCwDaHxKBG6KDs7d+bWpErNKSz/EZ5zUwBBmT9ZtO
yvm30eusIVfqa9uFvRwmusO67xmGXsUn5tlwjW7A/yb7UrwI7KBfUc8g7ilAJzNa/hTQbSuKCvIg
k1YrZfDQbWiKHhS59uXWvBl0hoEKwA3fsszN4gBWSy2PRlcov+F37DBZIbt9Ao6zKdTWiwwdhjKT
fSZoQfubot2hDZD5WHyxopqefJ6Hb+2gh3BnNtWsGE2uNaGpqbi+661opiPab/hhx3adD70z7Xw9
YHTwswfUf9siC3K6galk/QyvsovBHMaOuoP1V+OOqF/Ghz3q8MyGIL9DZb7ewvuOia5cRPHWL0O7
0WmaACB7jHLva7fPHOlNFayDQeAaHHV+Iu/jGD3DCVrhyFm3KjxurQL6n5XJZK9wFOvTUo4ioVXO
cJhH3GcYkaVzknYjzuznPcO1DWXzAmwSzDgCT6c0mwGUSj69ZJX12w3QjfLTjmoZU7+AxvkYMyQr
UQ4IfgfiqOJ1GIGZdqpPHZaPTQDjjyMi8Ki025R1okladdyWIo6d9Qq+ZzlIdo/KFnD84m07NA8l
Roi/FRJx32aDhhd78VJJi21orjkbV4mSLTXrM3YDwCHE5fgHx+Vk4UVdrWOnWvjkdsNgizdSzphe
LMiKuMxfkim7M6JYbgSADEZXC7nuebN8N0fWT7VCS51FDD3XXf9Yt9i/gZQ7mwP8+Lg8MEGQJOCs
L1EYYI7+m61rvNtM2H+qAWfqfTpnK3YotN/LGaVwuCH7nLurzajkqtpS7jEYqjw7jWvbTmeH+uVb
GyN62ULv+UmzwoyHsTTyGTmyyWNZ6/KTwyy1p95U9TMUy+MX069Jf5yGmmjqkhx/Mm7IJe8qEia0
hmvJAAXEDVeHRd9IugIH+XAQC7twjd1ySZWctuUrilr5LnyDi7FmiebY/w3mWKD++itgI7uHxrXA
BhkGiW6r3lING8Z0gkHGYFAotKT/wYpAHF0CCFrwFYtcYSKTu5FCsz5HCip9/obypHopVaxd51UT
b/iss5bqmiTXKmxLebtWZr0OfvT9ldpy8TbuAJLuBHwezYnDordHrR/QopSFJl92NC7iSAB043qQ
AKyulrphbbdh9P8GOyAiT1CfzeTg1WbECUNc/gzGlEKuSgZwSs9ZewZ33n8hJtb3NiYDhmxDnl6D
3C9nTJgsNsIwtsNdhnnWQvMw9E9JnuFutz44eZyWiX3j4P9paoLFwYgkZ2jCGrWXI01RTn1iW8hQ
RqppWI5VYO59VxM4sFbj1KCwXLRvEC4mPyQWwI8FzAbRYWbBPsohl49uQQXR7aspMB+HqcvZ7xYY
n+j15I+h4g6ph2FUN2ryCT9lqUtuGhx81REOKeV0cKFm09Xg1D52FcITRqr7ChePcyS7K8vF10e4
E6D2QhcMCXNe9+LU2pzPnbAmu94B1GO+MBt/lpiMEepFROlajWFtALKbZQJ+VpW4qHHaotrgYPe1
OH42DItbeV/buUV5RPb85whOxve5hPFrN2QqQ02wwNGi5T0ObQ/n+A7jN1fTdmb2cR33PjtgZ4w1
XDw2RP2Vrd/Kc5WplKOJEPv7UpA17YatmovDkgDzQTWRednVcyzfZwVO961A/FJOLYgm91uytVln
2jF7DPulzcThQ8QtuKbzK0M0yIVUkmcvBIW0oxipYaw7quEmXIqeDqZjyafawEgERlkyf1TodqZn
lo/7zxGkh+Z6Lif/1vQ9f6pMc+q5Tt1VTDJhgbbbHLhAuQ0l6AZte7+02/qBkUWjr6CRGm/REJmf
ieI4GWzM8T+GMcmf9nV3LWrLsIArinbgUeMqQlJVswO7ZSgiAOrUpULLORTieGm4w4HroTngYOUt
wJvVm6sZZC+gR1rB/GJDJry6s6oQOCzLVT5sJYtfDK7tlwIPpweXa8l/z41A1Xtxy7tbinaOZ3zG
+bGUUqOMlZEBKS/ws7RHeBaFFTHoX7tqFdrRGsucIuqihC52DOAE4sE+FysDtg9on3ytYo0KIres
/wFuBOyeFjh/SlrDoqO9x4AXoF8zlQCokG9D0sOGFUpwfKsEgibwTOyjmPiY0rmCZxiS36uFH+fJ
LK9li8ywW4/BhjtuCvI5tMMV1Lm62jUSQ5CM/Q1skkGftgQ99jFdJS6b3Aq+n1uA7m+QRxcX2Jig
c9kCRk5XG1ArTxc3QEsmbMbBMeL1WNJBNg0woAR3B66Hik/Hcp9gKoiiL1Onfh9AhTymjW9TQwuz
buQUimVMHkZgzwi21YNa9C8trBUPkTcrsgtcP6DgQY5lseEU7fMhPyoVExBQAgel0z74HuPpratc
Yfyb8cbsZxQwmidUsgLcpjaCvAljulwkn/Illg3c6PMBFCnKxwrn4LE22SRfCl6ZwGgKe1EFC9HN
FK8lwnenBzMlMQUQg0unvHJpBVkVYjVzVNlTmiTvqRjX8VrG1dSX/zf2862AX4X/VGVhR6mVNHsz
/0LAaI7SBmM/vMaiWygZqJ8TsqLN39c0uyJxyNd7UwJEx8RAh+k3jKzDPncYJ6MRO1ldcfabtXuN
/OhSOnXrJsTjvg9IXll+Nhnuzoe0mVnVRRjPx88Yt9j0dQwVaqGOtdWYfZkTTdLqpBRmhFcsCwFD
ZVfszf4zifOF0INyTnybQJ0dzngZi2kiv8Rxb7gSEU7wUZRJis2d1TwHXjbAUhgG+Y0tHayeZhAU
gMBgogKXhwHfDsQTztfkKpDdJ59Gks+oNPyqCYYlLNgNFOclNdhSBLyL5ntliqr+7qtmqJdzjzkp
F7SMldQOCFRfjh+6wS3zs0Xryo6xiUV/G/teLY9kMzDH7qB7g+W3qCOrb6OFZOPcFyGMdyk69PLc
IGFjPSpA5/tzpfH+Z5o2GBXAwh8Jfj95z6N6rUSaxK9si7g2MCvZ2iuL9Y2PVmVDewYs7sN1tgRc
mSLNMUoBvLbamy3xMHWuXD2EKzeuyBJZJtWvuCq9kw8gRAlzmtfazzd2T3d5DGQshq9w9mAGfa5r
7BGoZ5leWVBNdiqnbc8ORbKNNWYZAFu6jZRT8zFgx7zAE1DGO7cRdDN7ivv1uMQFtgjwe96+eB7F
Lxv3zF5XOASGQywH9iXhdk4pT8L6BpdNnp9i2g4v/TwWnkI9rxCyhOuvPMLFbJi/cjewGr1W0cYr
rvFLHe6NjV1zbJefnhhJDim4ztsZxMzsDQIkYEwEmH1LfQscjkJUkzxhksrVYWjk/nUz9fwCPXT2
ujU8rdEwuf7ojOgnDBFQI1JhILelGKGI+wm991MD9w4QmUs3EsoqJr4ujrusC8QugY5abx9jvm8r
CtmQpofM5+bHBlPyj9UP8SZBsa9Ai5mra+9geI8mrTomBfYFQi6H60JKA87Ast9hDBTUceahvJ2x
e1a65x7jG70xBPSW/TrcqRohmSvaBrSRhdYjDSLXyAjAYByTeYBA38c9i6961jXg01qF6WAU6O2H
XWDy+yJxIr6miXXApOFhinAIUosNc40CJASVVSB9CHy7r70hIE0Pc7Af4B01L2wYs+HEJ1bXLzOS
v98NAi1B2Ckj+dnOYdgAxhC3HdhGxqkjaxyOlrfx4u0w1HBqhmmY6taIFNw7t2Qr7DqUGa9Duoqr
FWTm+Z5AytSjpSa4vls7AcuAnRzmNTCbBPaz5qm4g2idqE57JjmwZ4f8Xlz8EwafhtUlNaS2Xw3H
3XSM2wg+h0Trjtt4aJF863e2XQHW4uXBNW4Ut2BTJSOSDftRHXu2+7cdNAF3RBu5fR+rTPyAkX3T
0FWQeDvC+CmcNmP6r3ZZQVduhJBPiy57jC7zZgZvcdsXTFmW3N6iX0L7Chv+9v4ib+BdNlZi6cD0
wRwGw1VMe5cwIflAj8hdpQgcdbisgioTati+fBICnTFFFhfM82tUOvZQxi0+LbIIGl9JJCkVOIF2
ym2tcOJlLQhXPDgc520La/VzBkjzHYN9MB/CAFPqDssSwLXce33LI0qsY4B0J+Bwu4QSkr03XwZT
lK9pG5miOPaxbnK3Lfldoq3taYpJ0AfnrlLo8Rwo3bOzsjnhMGrECWGq4uRTnfiu/h/Ozms5ciRL
06/SVvfogXKItem+iAAiGMliJlOWuIGlKmitcb9Pti+2n3N6dhggLLDsvqi2NGbS4fr4Ob+geKWd
Ms1t34s2XCT2T+gPZdhYj0jrIPOalxziB2VJndmP4nl+jIHmfjTius7vG9cqIz8whyQ81oAOOj8Q
QehQ6yHIODkNVXGZQiCtP4g+rMhlaqI+aXqe5Ke+Ml3yPzwAScJ203DsZ63/s+DuNY+Zhg7Ob1As
isWrVbBv5N0iO/TVyI1RSbeN9p5Kylz+riWLE/uLqThf7bJ1jGNdF9Pgs7lRT0jyIsfffWpd81Kr
ZfcwTLhcHVFCIsvu5HnxRi8VUtiRxkvuRICgf6nF0PzkDKW4lcaqTBaR2VZ5fk6ac2wSzKA/J0mz
3CVAKTJysAqlWeBB6ecmasQnbUKY+F7jvnu/5JpFPHAbpPkCVwZaHFklB9UjlZhuLXpUZN3cE1SR
h62S5pRPkbgMyW4rayosIr/IHaEAjjKdi+bRCgnPI6W28qVwjlVFDtrOmH1RamCfUjAd02yExxg1
8p2uvcDnyUaf4KAwMskoyp8/g9/3ocZNFCBLbeIyfI9OcvmxxGLgnFPCf31TuCYD1kU9iltlTdhC
gUfL5rSyj5UGrsBw4u4cWml/jrS62NEqWaNqpV6ydGl/MoVAiW6F0IvGqmDbDc4xSKrikAa4JaR2
Hp/nJLEOVb/skRg2FogEDONJjbwZyMDV1KVztQRASFzwA7N+yZZhujgcpDsDuNUrEM1wWnXkT18s
EMjsuZ1OiXsEwofh7AgC3Ai01MsGQdk3acQOnHJjbWj4uOsE8rAlqNRfrw0dhHjbwvA/ulb9LTbV
1AtHMOZxX+7Jg2yNH9KIqFVxsLMaVyhRKHJ1VSuxeyQD0nwEEGA/ZIS9O+P3grAnl4ULT48VYaGv
sObpVqIRvA6ZJqUjiV+mlf4AakPzGkcx3g21MxyTLAo+1NakfaGy2Ps6GJmPrz5L4PiA+Ta5M2HU
yKF4tuF42tnQNBjUtgE6f4xdoCqgtAzjtV4lGuQuuSQdMne4PxurhvQkgsmN4SksXXswD1gMgCcb
1Ur/bRmrPdnOl0vFQASSmhbQW85Jd7XhlEhrKZ3whFeidPpG/YTi5owmwu8Q7eI9j+k1YUP2THJ1
LUPKztPD6yFMklYLKHOQ8LI156Gyi681VeoTUc13sl/5EX6F6aXhMO5QeV4e0LQrFTrYfxLSvGrX
mpxGIaBnP4hBnCrsuo51b9qn3K0qTwmt+ahquXa6vV42O4tjMWsGsDEEnOvOAiaZzDqlrtSRzIDL
DtQdjN98mjAcPHRmWvu6VoMkRdz/1duf7kojEcmvtWEAXbdcmDUGQfnkHgNjyb9kSl58mI2MVOo4
jfm72718eQBA4UXxWN5/3Edr4ZjYaJNqqF3aKkLnrI5zfdYW6gi3W9lapYIXLdQi9r+2Vh/gWR6Q
RrU5QCfRwBguqVv1RX4/g4/fuYG21orQYX5BJrVlLeh68JbUbWsbBaajC1rr7dTNwVsT7M8fGnoM
qr8UZjAeCAIS4d/u4tZAon+HCxqOitBo5RA8O16URCX/2fOyXUY9/zPTQ5F7mdsZo3e7nTVVVu5B
iJU2hE6B9pixuhtaRcP7YLZcqARQBZGAZcclneZRkYA+CYAB85le/GgAQb4dDee1VpWyeY5xYVO5
RBd1bf3eDzrlWYrLxwCR7KOJWPsh0W0M58YEbUO121Pg21o5aDZKLVaDvP1aXzNChCOZobEenV4d
TnjAvA8wDfLwR3N2Lqm9llYDi4LoEs81AxtapfCzXMPwIUkDL68r83J7Djebkh6tOrIVyI2tNjjp
rCBsAtM9mkpsfkOoAid0I66+VHG051H+MnSR1tr/09TqMiLAsHoKTe5xiFzEqnX8REPyZz4e3wJA
Jt6St7u2PjV1QeAiFR3UJ4VnsWqPxw1ibn3a+6MyamfYRxPQrNk9pdI7wDCm4WSHpHCMOWt3TrL1
oD61jDAQnEJ56665i4new2nU9d532tT5Ky9L95JS/UUYXyt39uBWUygmqpzNqA0Kc3XGWAjvZ3On
9pBmB+cvIPXmEVrEp25olL1nwnr+ZK+gi0l9YOnGsN5vWdY3ehyCYlWM6YGKi/alycfmQHHC+pA5
2R4rbn160pwk56IUA2YRwctVz7Sux/jEcQd/UmIwkpZzFk+kCTgUFE3Lku+gerczc+sjTTbKcUJc
ZsqHnrsKQmMx1J1dgsx0KHJKx5z0bkCK5HMDV/hExCF8kjzlm6ivna/RPI0fX71kCWmYRZ5HBn1e
bfwhpIjWzHnn53PTnbv0VJYfjDzsH/PIET6l1hLISLnX6Y01BDPfRdrMRfcQ1tT1fTH0BPM00vlp
k1CnsXRlORKhWn+FTQyW4HYXt6ZVsvFNRwrgspiuG6t7gCHEZh1EKSM+urk1vi2bqH0MtDk6dTVg
M6Uq1Z1p1TbWLpQpZFqRH8TcY61UnsV2qIZp1YFEb/S3Omlbqi6O1X3LutK9q4dx/GRHS/om6Vr9
PS+87DeSwoZfw9it8b+hVBa4eUxmCrqGH5SBcdAwF9+LoDe/EoSaFBAEY7pe8hOPdFylE0DJKgS9
unOWA6tE3DWZ0t41lsi+356LrdVuQ3WBkA52QV1Hd5A9i9ywxt43QEUrYBCVLPANEE2AZabiHi/V
2IO9FNyncdbeBWheDKfbX/Ck+vCctSY3HLGRhdM9oshAKK6XQ0OSU5cORn5aWfk9abf8ZON/fmeH
cepV7bwcy7YTD626VL7ISmDczLBf931KKQWA0+3P2VqcWM04xNmIRZhrKR4A/GFQ6pSYlzHK7/O5
m98PKuQKJRLf0iq0qTFN9c7a3GoTyQdiX0Riua1W19SYqeqijGHnwwxKjuasD7IU1dnvk9kZ0gPF
O7IJeWDaOzfHZruYBUilSmAJa0c0jSr4EpFmw7zcsKgfdIUUju3xIaWaEkGbVdTolKS1uTPlm+0i
bihPOYjc6xkvu2iKe1F0vqpnxp2dpJYFrLhL7gNY395QzhpFEchkO+eOHMb1QmNrcYUhiI2Ao9wL
z4LiEXhvrxswPRDMHD7H8dR6em+Jz7cX0MaOwtgH2jgbGL3ItY4AWNJMdO7S+lZTJr6L6tAFWgAg
ijb8C9rycGz1ST8SGhjo+ffG5XbrG0MLW1PFwNPUQO2t4w7ihLlJtYillCXWfWKBmnfwZDoTobZ+
V+joB9TtnmDOxqFFo2RTiAoki321frnJUJp1ubP6nhoyyinczjNJ9dQO4qMtxuH1exSpI11e0rgu
q+s70mml4LLldL6Zzcp9a7XN+whkb3lS4UbGRzXrwtPs2vPj68eWlz8hHQOrY8V8vX46GBMCNH3n
K/3SnedSy+86Uak+LFvnUQevDkGwmd//G42apDd0pFFk7HzdaJW3sZoJbmYrjcr7ySTv3ThC+R5W
1XRWC/0txrpzurNTNsIBwgCWsM446ijwXzc6B4ltZWbQ+WWQtyS5jf5jh8dmxv3QQEG93cONIB1j
C9jUrFoaWz/6hw4EYT+MBFwz3GID+tgbMS7GR4U65qGDvX000Og+denS/H675Rfmo1w9FEJxkJXC
WdLy9rqfarFwxc8ueCIyBdQn5vptTRHyLwgY8ymqDOxRjaoR350qqOCug1EGzKHo6psM4+/PVGMA
JOpjEXmgmuAL3P66rV3FvczGIknJI2I1CWIYVYWTm3vRAazm4JUOeSi0HqiMq4cgHF6r7Pc0GOSu
ycASk+GVcT0Yc+Rodl3zZIl6ctaiQ71AJzl5jvVOf/0FIPWBwY0KqV68NsOhVmS0EXwwPwBjfibk
/VKwy88cMLxd3Ea8c/U89V8/nBjionuHhD7+O6uNBKWttABx977IS3IFWtG/G+Ni9t0AYImJ19uH
2+1tncRo7DmuQTDn4AJ1PZxOoeK7OReDP5iBejdFvQaHvu0+w37U0J7Og7dWWaZ7eYOtRYOQKT4u
SF5K1cTrVoc4cscQToFf9MI4Wm4NsiyLFQ9goCIlCYydmdw4KQwQwqbBfGIGsm6vcjiBKTuPvpjD
9KEScfNbo5vzmXxa+sftAd3oGplypODoHylfS/782fUtFnKdy5KMlCGBX9pObUMjtiAgKj3gb6Ti
l52wbKNBE5Y1lzi1Pqntd91gUZowUCBL+GkdBqfCGn/mZqzfYZVWoX5UVjsLdGMokdNE15cKL5oS
62cRhfSeuq86+i2Hlg+yLz2DazBBl1t74uFPqm6rUEjGQTigIfNFNnl18FkR0DErnia/S6L5Thio
FtSx0r9P+kTzrLFreX6qxWPct+qbtoJfI1p3eaeOffhnjBL2N1jdJgoHRnM3SEMW2xDBxzBo+rcO
j743rIfkroDEcheGabcnT7b1YICnwCOVpKN4aXK1aAYWmuDffNG0JRChACKW0Cdxj0Vd8VsJkoMo
dp7C313u40tZx+iOABVSfnZGGUMKQRCg9W6vzY07jGoAZTKNWMemgHW9VFSlRBi1YaloVqcANsod
qb40oMoCoqvSzPRuUdwWcmVp7DzgtlomN08im1oESkXrY0b0+MFH4eQnqv0DwwmTgH3p3sIoF77W
6dlvVjvEh7F1+51Ic2O5UgKhrsSTjeWq69ddDmF/FV2lTT6i6BHwMis94BFo+KIe9my4N45SVLZl
O+TC0TdZ9dHostDgOpzQbAgkON8c8zNInYka7gS4cV6aO7vWh50Obmx/edJgQUFgoOrrHPqsib5J
S4jt1YzCiQoiFqw2ch13yzgVnABIe1TH28voxZiymgkwhaxNkM5bv1Ao/Zfa5PQzuy9u37ZaVJz1
0hzPQClfWxfUaYoFi0IFUYzzwo+uSrLBSmx0MCTo8g3cu/iQDg44IzLaO4HMVq9QmjKYQQfRmvVt
X2jVnDiWMvtQgcnQ543ZHwWglQiY0pj5t4dQXuNXJxsigiQmUUknwQrwdrUTHWgyIGGRTYiBS78F
gU2pf1lKBFhut7PRKc4eHjw648f/3Ovlr4WIHoS1MfvZgA6CCecL/gs+v6Fb1l9vN/Vi+UtdRIvQ
mBObp8eTtuWzi89KXSQIZMIc2mp91/Vt5bewK72uV+YTqe/5N1XLxtPtRrf6R3rOkHKyvATWZlgR
GnmQVTVAR8DX0M3Q4w/FTM7O7gDH/jtNGVgQyM4RK10PpQXvTQO1KPFNHS61ogW1hP4ckHjX/q96
3H98n/5X+LN8/K+F0P7zP/nz97KakfiKutUf//kQf2/Ktvyr+0/5z/7fX7v+R/98V/0sPnbNz5/d
w9dq/Tev/iG//1/te1+7r1d/gAIBL+h9/7OZP/xsYe48NcKXyr/5//vDv/18+i2Irf/8xy/fy77o
5G8L47L45V8/uvz4xy8UZkkYS1gIkm4qb2OHFfkfz9v7119++zXn9/yf/519LX787dLK/2t3f9HP
r233j1907e+aNDdxeKeRJOds/OVv40/5E839O28o0vQ8F1mirlQgLsqmi/7xi6X+nVsC2wKMSsip
Ya72y9/aspc/Eu7fHbAY4ElVNiyJWeOX//7gq6n8n6n9GyJDj2VcdC2/eLXzUbEj3UL7HNhY063f
kWaTAhAdYsz1SvjeXY90fdtZiD40wyEwrWlng2w1J6iG8IwBkUgscr1qO6umhIAgiAfRNPKr0oHR
An0SnhEe5viA2TsHjjxQnh9ssntSpx9/P0YL08nr9pBCFW4tMtWzkS/yxlHrHsSc9Y9qNs3ejNhV
jmL53F3cKAtPrr5od8/Wx7+G+/nwrg9W2T6q4XSXL6B0LgORZ6cQOJgYiclc9ayosgD01egxJCI7
325lfezQCiAjXi6kk0AcvGilAQSkDxqTWI2Fl+hteeoLCxK6Gs87N8XGgHKpIxoJiIq3i9wvzzvU
wM90jGpGRROuz13nKoufi9oFQV5md1oMDZy3svC7UVk8SKXlTk+fPP5WE0rawyCOBV7BFlk9SBEh
WIqaTIdXL0h4oBqSaR8sPglRzp7NdohE3pzrpk8S2JRV8pCb0RLIOUaXq1Dq6ONkjQaiZKmZfl7G
MkoAtA5q7OXwoR4XHmE/4qC3v6sgVPbW4ks5ZWnELoM+8kOS/r/KTSTuEvVILrD488r1rQjwUt1D
TnETR3nMJxVJMFV5CIpA80D9SimVRFxY3MVdWyrZO/ZNfKej+uMpQaBcbi+hdUQsl5CUEEahFmo0
l/T1vE4xgmJVECweTKT2AIujOod92yEDMACdtBuvju3Aa2p92gEGbZwINEy5EjIEWRRnFXqUZlwE
s20sXlDZ/cnGFeFSD+OMo930Qx32EGQvdgp9Q5QUKNtToLN2D2nzcnSVdDK9JR7FCVK++5gHyF66
+rBnIfli68umgBUD60ImA33B6xHVAquFk7GYXlmV5yJwlnf9UOcfb0/bOsoha81hSg0KDAK1wacn
67PzZUHz3GqiwPSmDlPYWetqPzGbH65oyCFXzXJcFpI3t9t8MWOyTYoQUr6R+rkhf/6sTSRxWqR1
YEEMZTA+johPPZCtiTw3bULPKbT20+32XmhGPnVSJmaotYK3WGfK87QHxmXRYAwhCY4ayndNHmKM
ZDqx183pHy0F4PveqruPOZvqDvq74SuiSHcO8+0PYfEgx0mxi6m97rmAFQwUXUEpZFGWOxj/9UOY
2YY/ZgiM5FqVv1F6pTuFLXpli5jqS5OOhd/jw7rzJS+nnfQK4D2As7Lmtt6tVlVVEW5hwqsQWjxY
sRqcn4rvZmYeEESBgdrp4d7R++KIIJGIZYPFi4RKDbCX695bBcTqFFsxT0fP7pg6ASqhJUJhhQ7t
LEugFo5mge6P/AYH3Hs+cSgDMTkZCDyCdUoKMAG16kW28dZAK/DetUIDAqHodhbMxujwRJPgOzJQ
L0vlfW0WFnlw1ev77INlZcv70AjyD1ll/VF2KDWhA+1EO22+uBd5a5P3AurB4IDIWb220YVAPULV
VJCxdX0/tKpy4JSNvZJT9ZMaTd9LhYXiOnVwQnMwP+5skY25QQCSk4Y1QTlp7WWJQBswq9ZhcNXW
Zpid+rPAeAxlX3Rt2szoT3GmaJhspQjh6WXudYlZnmfVbQ8Ui4QvplaH3ZBbXjNykadl1ftgtbuD
W425d/tjN4fKRrWZDUQKRsjpe3Z+kDSuYkj5qoepnnvIR6V5u5Sd7kHFgzRXxhcE/455m/0kVExf
7V3FNIGKkThUIJNitYORwI61sWWaug5J0zSAPE0kiHRXK7VNtRDeERfhp0lUezYOL2+e65ZXu4d8
YI8OksWiHJvUp5heHftiQLS/mF/58iXhDw4S0jZPeUD8ayeCuhQS496r3gR/xK+binACRq0falp0
Froevwn0ZQ/wujWpzxtddc8dLRcjORqNHSM/a2Zl3xVB8X1RzUeohiZKmDgGINJk3y9R9doQQnYY
zCbPK8gRZBSvF1Tf24iGBOz3soJIVnO0/Ao4qrikhTmcCjUWO4toayrBOcEj4AVDal2OxfMF3I5W
VlPLxjgGHSY7DdJzkFrfZIZq5/mycePQNfk6xGtE5m1X7xdFMWFrcv17RZ5j8wAw2ysKNGTm1szP
rpRYqGEwnzHUK7wJkrqfuHD0CzXSd8b4RdXvaVVRSwV6AEDvBYECVEJeIhKrAvhvmwMMMYH6DE7w
RZFCLS8r5x0U0OrY5b0JRFcNDu5cw3eY2+gdpEr1ZOrdhNShpl5unyYvEtvyw/DeYN5lNQUWxPVs
RDNkRaT5kOAV0FGjSL80TvVenxfJ5odMGs/5eImgDOJiEgRHSH6N7zYcgYVmjP7tj9m6eUDWAqoD
u8wBt5ouPUPmSFtgRYy2BkxSs0K/Qkz0Dr1RqfDkhu8ChGN3FsnW1pO8GbwGsb4EwHw9AMiiRrY9
aOCHE4sXhTk4d1Y+PyidK1FvGUIfYoR03CAbpdXUR253+QVETI4/6VCJ+iEgfKFS7sQLTxIS3hgO
F9YFYlH1q6Yq1skcnfygBBlqGxkMXimejtwnXOHOCKa3/DU8rnJ39CqopSek1KyL1SKGVPBq27kd
t/Yrnqp8HDlOmcG9HqA8tZopCoEcJwW6MQhExSezS6ZTC+TkldUvORiQRsi70xhnhPyUZ0cDnBLU
6lJsRwotFT8HF8uPzM7ApA2IRiOSZO0suJf3vixbEpjZbEpZNr1ub+T0nzES0LwpioJj1lHjU5ti
uiAChNhfrT24eHplrRZ+uT3rcsiunuGcSRQTCTlAQvFuk9/1rJ9moFtwT3moipkcZ+iq5XHAK2Zn
bb1c2bSCdTtVb2B9zN51K3oNVd9EdtjrOfcfnQrvFNcAwYZCS3cJkPNAayTK7yoR/HAmx9k55uVv
f9FHljYhLbcppeHr1vsBhRXEPTXPVSKXqFXoXpQ64eesIDgI62QPafXy8KBwgisrMBwZ3K/ZTaOW
CbeKWt3LS4LpuqZyIlBwIMqGxg1ZOfSXNjbvXj+RZB7lY4KEHGZC1500Ar3JE9moWpjjQ0jU5rV4
nLx6B3I0aPDgXPYGt+ZqmVJVD5226HU8rEz0H0Rp+2gI95cEkZKd6PLlZpdN2Tq4CxkPrG9MIxnj
QK/pUFQlM9651XCeFrVDOfX1yUw2ASkoCGkyA4+/4/XYteHQR4CpdG9Ql+U0Zum3iMKuF1sdCbB5
CP+dQQRSA8gZcgw2Z9fNLRac7QGJca9O2uTY1jxBdRcSs57yn9urYiPuAJsmpwsuLTHkei3qS502
VA/RZin69DQG5YAyu0JIiaEjSqn55C2Oaz+m6N95oYv2plXNOvITiprv3G67n7LahrpSocTTlbrX
jmrvDQ6Sjsg55CejU+cjaq+Th3WFdeB6jH8H+aZ5VT6VR63ZpXRu7U9bI4lIEo/DaH3WDlxltlOk
mmdPenLnUCKbdOlroh4EGifosGAdfnsatk4gLnYwkbxXON5XXVdCDesckmZeJcG7aYK1fGs4iadW
0ccAQVD/dnNbHQQsJ1DiJWfO5F8vMJBkE96hHOo9Qn8XQ50CP8+CHkW34r2ANs6DIt6rqG5dYMTQ
JEOB0ooX6b8YVZGC/JW8SObQVxBneaMDbD6Xhtm8pzgxHCgUqGekkl4L+oGTC5DWlrcLGDoKQNe9
RcCtN0WFtHVSQTUr+4YC8qgVXh8hD8Bk7u2prYMJqAE5AIlYBqJ23d7YTThMKoyuESADZiA1dopF
ga6Bzdq+PZFPeOvV1cWDgYjAZFgh7a76ZgSqDrQuZs+0yvRQdfWlUxUkL5rYhQyFcJSiVadsLi4u
IgoPc6W6vza681l1KoWoSC0Pczs6761wNA8RVyBqA5jjLqI6GcuU3CEmH5xVLCy9wYg/q0Fo3Kki
0j7Df4ju4wr6hcDvCjC2M56DEgWNFhbdXdeSLFJA/13iJLIvSJg098ilLDBREVsMDW3PqXljwJE0
0inE4rwGLXL1TMNPVEcCiKWFkm7qWZXevifLUfpRHS47O0fb2DrP21pfo2mcq1UY6TxCWkP5NXcR
G1y0FDB4btWXKcHIDHBzd6oMxTwFgYHeUwsCCEeC7EIWEQ2c2ujPiD6hXtkMxT36+iAK6+G1VDLW
PJ9pUVBkUIS9BhVg4YIzScVbaWSdvkFz7hOa0umXjuIZ5/uC2vLthbhxgFH6hMyFYzYSCU/VnGdh
om2HSoquFyEU8kDvc3Xs7loEo09NnyPjXI97cMXNKSczCW6CaIaI/3qPYQbmoICLsj6q2YirzwhH
I1hl+0M7Tzt77OnwXe8xzi2OEAJhQFUyRH7WN8VM4B3INAseNt2XJcLl7xAthvJhAnUTHss0ih/T
ybYfEeH+MKZIIiHwHd8ZgeK+jbO6+h0YENI/+s+kbzWUBF2QwnkLOAORxCxnmSB0ZrwBsAwxPEBy
lJwcIPxUbTxlcpF644k5IRWcT1RpgqAaxXGygkE/dEqxIBNTV/YXtZv0BVXwQLwJFPQKjxq2Msh8
Lu34OLko1iMyiKGiNQBVrm2yJRjpZPbbkJgcadsli95lmQ5uNkOv8KvI0K4+zGAoB28UZQbL2C4K
cYrQeEJk20Wf5QCeMUe+1U67P9wgS//SBgR8vAkZlXNtxu5vCgJ4vzljN34QkP3ewpWSWkb5gDgN
Ou8nxPtLdJ1Rl/sNCXorO7mjaHoOTIRTjmggd3+OSV1/VGehnUawS8Oh1TLzbYVlxx/uHGsfOry4
VJwpAp980KL6BVZT2IhYBs4MeRi1P0LRSyZ/FiCWAlKabdry+DhXIZCOnbW/dSTwNlJ5CyKm8bI0
Qwxh93VLqpGKzF1aWL/XWR/7Rl9rnmOhUDtQnd5pc2v9m+TmeQ9ygdPA9ZoM2f1OLmjTyJfxUrBy
D2CGZ7+dMAS/vbU3m5IEYnjM5BrXfHBR14GjDx1Jt56jpKjU9hwVffn7sjA5t5vaSDFgfM+ZBciX
ohP9u+4W5g0oAVeD6rVuanuIXIt7NY/0uyp0f21Lu3/XIYxzrFSnPrlzqPkN8PSjSeLvzSztAMI4
G32UqZbLuIgOncLePd/+wq25lox1iTKQojDr0NxpJx03adhuuPN4c9rgx8tjC0letJoSfCx+HbBt
u93mRkYOaRHJVhHgCmCRryZ77E19socWJrWBDSd4LUPxkW/E/rYYqu85VBZUwI0k/SycsEdHLp/C
z0PiTF/mOQ8+jjWMm0Oc9uWjNnVasfN1T+DN1fGoY81Ojh+8l0Nl+XrOcr3r6koLVC9d4j48tsOE
f1+pNRM6ysbk3Pejpv2e8po3j7lugItQJkyQIsPATIk0X/x7EVXNX8Iq8l/D2MIqIGxNFWFjxL55
ibV/RAABcQNB2RSNtHD8Viut/XmqYvNHD5vH2unOxkWmU3+U3A5SES/IZsLhCCpy4GO5YtsnO57/
bCtEIyZHjU9uK/TXrydwm5IuQ70T9uIqp8k4Y2IDJNcrWtX0M3vC9QoiJkW0yHpMUzs+6AXb+vaC
2tjRZE8p6OqcWVxp8ufPLrRmcYa6sNEhqFD8Jl+Lc8EC2OTS9Wa909RG0pZHFGkO0FCE4BTqrtuy
wWwOS0wHgcRkINLDyg8crg577DSU8PDdgO4Q+O648NLMnftpVIuTUs/Jn9jzTDuTu5FmenrR8agD
aA3Z/vpjknZ0m0BkBIqFW3PG4IGBd9vypoLpcEjUsbgfHFTzLMgXHm593U7zL3EhFmsLdQRGAiSE
WOtBjChZ6B2CXp7RWPaPXOvjj4u5iPs2GFOUR4XxPu0cUtv4dXzG7q7/iLY/JStwxAcjQq686ooJ
jTV0D8pWnXcO362Vz/Z9gtsAZ1gvxWVysyApyX0pea2dMZ55MJvprCsOhpu4P+xcYFuvfRBxGluN
JxmyB6tjw80bZAFmcipTi2kd9TIdd4mlRgwzb49pZDID5JEOdmccFFIhRa2ZHtnIPddmGbytTi+A
OhIwRr4FuIN+vSR0UeWhSQnBC+UOj0f0lOJx0O9u77iNhQeLmIKVKUAuA4O5bsVCMlHDnUD3RGZp
70vMbDz8ivoD6NjpBGCn8FJ1aC6FGYeXvh6znSt8q3moedRDqetAKF01T6UoQkG7RRlnICsXLNPi
FWqJGCbCICcTRqbn2gNGI1n9qYps5fF257eWvcws8TRDbMIBUnbd+whtNhWuhO4himgdsjqz7hEI
cb3Z0fITkuDznawKkI6cHGQFpuwkbIQdewxwDsloRX5ZZSkuhOKDU43VztDIZbaef24ZrlWy2wRS
qwM4dlEALEND97A3QbseuefHhvDkYrSUlVIjG/B9XvYyBFuNUkUBAMnyl+yE6wGZeh0olBWx6Ga/
b5oUy+tiOcW2gbB5v9j3c7dX1JO/cd1NwlzOPN5nGmnu6xYTvNmGCX858rLowQi3SE66OpXemDf1
rxFy1bK82B90I8rPy6wMuF6406fUbb5mWA6i4LgrhrVx3EgyLMlowIU2Wa/rL8KD0+rLutI9VJqb
j4pt9WdlqD63VWNhnILI5u1FuHHn8RyGIWHxLiZlvErKpCiQo2ReYAGjidxP0OU9aj2xpOX2zt4x
L3/XerDB65KWcYHbgte67hp2RXYWIoDtUT7u7mNRUTOJsC4bJy1BTxqdzXJscXZsFLLV+dJdKqwi
dk7zrSVGRAZukwGWpInrb4hD0eJ0L8WwXHyzl6HEpW6xPxeq2xwaLVGOVVJ+uz3Em02CVJK4FDbU
Ou+VaHE5TebEIbdE3dtCGxGEDxqQJaFTYp0nsBLsRnfvebJ5unCySKAoCGDAqtc9LRszhtMdsJBS
I7jUGTr96dRb93UwL2enhtKUDqXjQ2HL8N3tkBldANIdwq5oPGsuXOTpTcsfDbvGnIMJuj0oW8uc
256Dj5sfELq8f57FWl22OMj7RoZnzhpoEDdDuaFCyWcmw++byeTu7XT5C9eLD9CaLaVKuNTW+CSW
Qmsuqf40C85FS8kLWAkyu4FTVufAqH7GFuLBaZiH76q0bC9BzoFQDU6BF5dAbisID0SH4+X2MGxt
P0oMcL8oDMnK1/UwiGrsCx7FwDEBLS6BDnyszfDmxeZmZ8C3ViHxHSBTG1wMePDrlkK3xWkErJ6H
8ZD9K3L4KTnexT535pR7dSfUe2RV9jA/W42C5JE8T7BZ5vp+T4Aox6HZmZ5iFiOUxPCMdm96cjVN
B0ZRfgKi9On1AwruDWUQMnys/dW6mrQhw8AkMYkjbESQa5N6d4vzeYrd+s7RqclX93pJSTokiquU
RKh6Xw9pbESh0JrRIK+lGn+ixR/fQVq+f7JncCvcFcbcjf2IJ+cZ/WDshUke/4r0kHpyoObfm0m2
gNFWqktFYOtjT4xx0kBuesav7/aobAU6BJQg8FGixW51FegkIZrQaYvRl6PMKA7X4dei15o36OvX
x2BI0ze9wKBEKyPNBxy3R73cHCdejaak/KI1tWodRmzRhyVy0KEzDyeEcwBjtOrwYYKTdCa7qD7g
yfrJcqb539hdLm8rliCFFYqG1xMEu76PRZDRcCRIiqhOeG/jmOTxcOj+naYgIiGEBnfKsVfrziyN
MApqVnob4J/jqJA4s0iHfFUjcHF7Mp9qjy/WHXx7EME2vIf1yR45MKz0ibxiaSTtW63CJKqO28V3
Fe0bzkn1wxS5yZt6qr9L0jARjJiPYnGnc7bo4Ap7X9oUnd22TY+4hsEh4NzFZwJONM958EHZiBd4
Cv7dkiYSUYA7E86pO73YOhqQVeG9CRtANdfc17lRsiVMBlPW3adT1OTAZ1GNfFPbdXPEvBFruqnZ
UxF+IeJK/h+QqgRJkSGUiLnrFYEAZ5/iDcbQ4QJ7n3Jy4QcNZmTCmMFrKKh6RmZ+6XMrPJdll90P
Zant7EV50K5mj8NJoC4qZRbttRBoRLUrwN2AE0oZWwBJefWucuw/4imPdwRPtnuL6BSxFo8cynzX
vSWz605JgAO3Fg5gbzuK9JWY/kqxWTxZadmd7X7qj2o+8/K2FOU4Yd24sy+2Eh087aUwJUPP0bMK
Q4QJ+lsNmGfIHOkFII5xtIPSOQxiHO9Yfc4xsuv4ZJmp8mvZkb7PY+GC9nODN+hm7QkPbH+OXHPI
CAEbWl+4ZT5HSpzyZo7KsToaqNseYw2NjFHvhFcQB+CNNywng4jNH8m5XjIDr4sKZeXjzN26M0Mb
URAYA5ULmTuE71ldyrG2YLcDixL5S6e/x/c6RMmqVB6EMjR+Umo74KytpQcIRZaioAa8ELMoo0yI
EPMCOC62QE5fSS8wRHlSkgPYibM3m6LMJqttSNyv42ys2eZi1BvTa1Sk2HE95egVCFRNtbK3xOTR
ut5QkiL4303JQX4WShYjYhIB3m9eghf4ATax6uvtWHu3T92nfP6LZmRG5gn0oqqrzYRJlt1iZWd6
M9ZfXy0SQUcQP+mhBRJ4aYeUU1LTigtWesUZPaXp4CqkmuMetGXbZdHZ6dNkLwKRr/AX38S6QXOH
U42i+nXX0fdta5wE2FxUiwD+ghyMjIqUgY4RuW7lzfc4mJHDWYrlAemJ8hI1LYbnY7enwb21kMnn
Q8bgmGF7rT5EzPC9mlJuq6TCSCOvkwde1NnBKkCJlFEq9sJ5eVC/6DnPdnSVyM2Za1X9CukIUU+Q
iyr10TSyESfR6c9QGcUZD2iHugN2oNhUpI4fh0n9MDaRe0K6K/0SNWO0s602Ow8zB8DIUzliFQdW
mPoiFNGyALEaP7qBtZzbrMbnsrVLPNQxJ9uZ94278/9Sd15LciPXun6hkxPw5hYoX9We3ezmDaLp
gIQHEgn39Oerkc4OkeImQxH7Yp8LRUhDcVCFSrPWv37DGIjBx1VAcO2kf/zZ23xwy6HraGL7zIjq
ySPhrV2LWDTNG+hgTl7U2P3hmb/a0H8TsE0QQZbTT0eVWMaG6JDR3hh2mp6qsp42CEv72Jfdn27p
v++ln3/cq+gfUg80Nmy5fvx+vrOmkzB7SIagwFsCKbHlbtW85fzqo7FO1cZrwKjDYgg3hL5bcakr
M4YCL3a9MDpSDad0axWmf3KHtj3WdVddAgcBZMB4aFeQ5LRhKE9ylGPVB2JHsGdKJ1JunLLZdzg8
EpBrB7tM+N1diZRyR1KNBVfF/xPI9ovCGK+dq/r6OiX9t56MtLg6185qQ3is5MYCat5YWebtOwCm
TVsOwMxFthx7jMP+cJr9aslSiyNFDRhCcD7/+IaRLYUkNmUOxFJf7XXbqPvUE02krTyhOzH+5KP5
y+cBZuMMgOGI/7MJWjF6vrScjvNB+UtsydmLrCaF39kmZtRI2zv8/rT+1ZvFXfq/nvfTlrRbY3Uz
6NTIj/RM5Etvb3uRXSDjDEflTMWt7vHMb8ylv/39g6+9zM9L94ql8R8fGdLPHW/m5ozJDAgY8IOL
74FL8Hi+UNEG5BU9M64tbqpr7pHs/HSH3fSfOF2/mhQjgAa2v5rg/rveWvRkFhZ0Dps11yHROI18
SyjDT00ZzsesJmkVo9LhUM1OspucwTp0qCne5QLtzK/7S0imB0C/8uNp6svbURb1H36ZX37Cq8qW
XgnQn9f049LLzZw1v3QWkAcsQm+sv9pzR6Pku2rfXQnwrU8ee0LGNpy02doFA7MHxNXGRVmYyk6L
n99MXWvfYh+stiOF9tPvf8JfjWAwGaNdZRTIB/2Z52gq0Zk+T2W4IshbnNfS2TaV9VWu9rKb+nbd
QP4IPpZp4e1sAQyM/Ux5ZyRZv/39J/nVYkLwGTL5x4oaQv2Pr8otBnOYXZRhjknbPkAVjCtROMer
9/bJ0/hf6tF5W6kgd3KZmR7+/vHXf/3Pa/lfH3/d1P9SWFWZ2y9pCIlunhXhf6AUCFsAMSNqy+ff
P+pvsuG/PYspyPVsMHDa/XneMOZYy2UNxKwitTaTtVRbPRkIrh23OWrUK49pYKmL1a5kbHX5sk+N
Oju2AbfeXCfuI93M18rKn0LayRNcTXfjmrP/Sl0IXbcW7i0joOVdlB6U+dxL4sqxVWRNxXDJ9Gq+
GXVpbs1alRSRPsWEWzT7ORxh7VhpfUmYju4wSwh2Hb63F5dR9MnVVrfTJcZ3mBRO8e9fx9/jtZ9f
B4aRYMbsVZwTfvrleRdObWq4klxW+iHLEPsi3POhAKdJjCmAfRlb7Z+saulu8nFtd0HWTudVDl4s
SRe7a/x83DJeagjs8v2NJrbmpZs86y7Vbb23vbxmm+fLt7WAUuuO/p8GK79aOohAzGtNxE3+Mx0Q
LGoiMCrAbSbhoxMR1u/hWxd7Rh79H6qvXxVDqGt4BuSTqwfEj6uUWLEx0CNTtKUqih0zHlIic13d
tiD5kT/rerOg1/1DQsMvvx8nBJ5dfEH/Z2EGVgWV6WimNK5f6p2NLfTLNPnvRFJZf2gRf/UkaBfX
35Qcqn/r4c3Kp4ESPIl8wOEIZ/2UhKN1X/j2n2qCXz6JOTeTUMhmELd+fJGIXTp0uhzM01C2R6uq
my1KrmRr+djB/n59//JRJLAwmQCp5Wz78VFrB1wHkY7fzGmg33kdZnCKEkhmQfeHTuEXywONDjNW
1BBIw7yfrptqcUE5E8YgxIUPxyG1071rNn0MRRXt9TUpj+jGP426fvH9XGZLwDxsfmQ7P73K0FFp
ULehtfGmINy2KQnhjuGSwEyk9h9e5a/QQIY7TPDgrNAG/2zlpjAZCZOFScpIlN9+8SBVSrgjV79D
70ZIu9/O6MF3QvTTpzwjuj4Lrl4FQVZskKqovSgbQOAwhc6IVciGW9vdrZ0ILv6YGo+NlVtQo+3m
W2sNoBNlUu+ZG6V7qdpPv18Uv6oM4MMwmmP8Sc7Xz9ed2VryH0wLVEfNQaK5iFqhUoJ4+/Q0Ji3V
sc7ryFdlvuuKZdl7s1FcnLJq4oQ0xg15tcOGaAH7Ro21R1Kr17z8/iNe1+VPx7IHjsU2hNRF53m9
sP/lRgTJMq9CW2jlCxRqx5/7U54ZyX++5f/lKf+2EYNR5pPRsDt0k4lTlpW4e+MvcCgy8qh//4V+
UWGwbhg4X50sWLH2j1+onEDbBvp5KA9E/aZ+Me5Vp1s4QH64lWTbP1DP5o9hbbdH+LjVHzbnL/YJ
aApzZ8gPV57BT7e+oRfW9YIJwkz6IV9X5qfVGb6IqVf733/RXz6JshzPKOZteEr9+EXNwYZDcmXx
ZE1KSp3tT/teZwDntv1Pj7f/yC3s/zcfMOsaSvPf+349fes/y/d/9fv6+y/809/L/stgU1y3A4cd
41UW2T/9vYK/ru07DnT8GQI767/svRzvr6s1I8g0f0CFfcUH/2nv5Vh/Ac9z1zHdQFjLqPY/sfe6
Hh0/blrcSiwmzbimQAm+Mhh/+umlVDL0UyZdXp+PJ5kVYjuWjXsSftq8242pP1oYCkZEWTOIX+ZP
ZHmLOLOI0Q5UklwkmN/npEOtG+YyOJbZkn3McqB0V6/OZchzWRES7vvEWjZq33JAZmcIq/U97hHl
ZWqU/D6ljvEgSomZ0TqIWzcp+kcBRHlLLzRFhZzw48JW/2b2dPuiVpHG9ZTlW8ZX7gaKq9gSr622
fWiJ53ygiW4HIz0O5oL1ySR7Fa3G3D0ghHWeHLqTvS2K/HPjB5iqZ3I62vZaH+a2Gh6mZVrP8+C5
h3nIrAvZDeu2UWu1c72suDRqurFc4x4S9Tad/cfSxIcd4s9Twg6OEUzZTOeZF4S5nbxzfxBX2pjb
OdFJ5Mgli9fW+poA1dRTKrcSCSW5wqeexHbyV4ZdbgLIEcx5suzyzkufJ6yThVv2B4ao0z3hHhVR
aBOQgJFO08e6HxdGpUHKp9fDt2Bqnb0sIQmYq2VHZdVakbFMy2eT4/fJ0VV3FIvzAWus6a1IQhuu
uyP25BJvpsy+zZlO71ezJ4W+akjta4L2eaoxsYRc4x38RowfUqmqqPdajOgto5xOGcVyPBRKvww2
WbnxlOHomTpdeBfq7Ivuqq1J2mVEhetHJVSBWAR2HkEeTb7obMz2VWcPD7bdhlFNWv2+TfS4aVvn
zhVYFVnNcO+r4VWMggzjzo6nhWA0Y3aOdZVuZqdDXpDp207PL2nrhRG86jgt9Gd4UI9uYcvtXBQ3
RmK1p2DJDRwH1mxnO3mzbdz1PIzzuRNZLCo3Ltv+c2b1dZTqtNjW1fg8WgEDZgUd+kKqryAft2MM
hYoAlYFVew0VUXDEI1m/oBIvzmYWTOck4O1E6USeq1d1OBogXTFGAprTvN/kst5O3VerQ+uuw5UU
Zyudj353SiACxamy1babG7HH5RYz8pXXmyXJqdHZdq7H4qYPJ413N5I+TwX7ILediMT24Is5oRNq
OoiNkUJ0uBlNU98vqLEcJnNeQArj4i9wIkl7wM6OEaZLsEovtgaGFyVEInuwIrNenUh3zXwgX7w7
WWP4re/No8AqNfbz4Wy6+RzN9mLCefHnmysRbNu76W60cC0Yp/w8WrrYrNplw9nZuJ2c4my30jyN
ZUemqjB2bm+qeLBr+ygx3rhVTXurxsB5mAWOfoXffVGif/bHqbnDt+OhtgyJQr0tomUk2FqZzrr1
ffE+t31xUZ7MH3sj11G+oJ73nSa2nFmiffZKL/K9JYgNpwH+aJ3+fR0c79xngbMvFsRpoyvigkbr
bkDUH7V59maVlbEnInh6YbTj7CCU6SdtuTdDIHhXmdjUbX3y1RTD/PqeV/IIFihvvHR2Xgrc7cEe
7wYFFThYiPboAyfb2NP0pSaBJ0o7w35x56rb6D6Q57ATOxvwIRoc8Rp20tjVPbIvo88+JCtEokHi
/bVA7jHZTZugkf4FHkr74ix2HedN/6XM8ge3dvW9VGjtQueGqO6jXIaXxreqCPCeNTm0T0kmv9aL
/46i5NYdy/bWlxlJPGWJZqhJDllJ6eC2g8NS9/qjKIvxpRNVdYMdg4jgbtaIfjp/l8xl8cWmUr7I
lOH2NJfr9z5vCiQESCSa0kuJrLkiooSL2JEyDPjPdZ6QOuuIE7SBcqfyeY5yuJtbjBqmGAR53RNj
T1I0gSs7Ju+chiEFNjxGf1+h9ouLNfUwg7I/r5MDzXNKrLh16nmfgg2fF7tfz+EosscFguwn2Thu
sfGzwbwdGd/cqUSenLR4QNHdEuZbhhL3pPWmLBZK9qC2o9r0sq+eKLyDOYb5a0rS9K3fq/5bWFTu
t5mf7VSs4QNWsE4cBNP82c2JXV7aoot6NznzRVZ/g7wJPX9K7KyctmPnmjiIpOVT5cuvwwDq4DTM
GsRg1i/NsI6PLTzEFwU9P7K8lZESQzAy5esH0YymjJc8tFSUr96rQAgW1WG1Hdr50+LXz0nlQK3M
V2HHHAO3Y1d8mTIjj5QcqrgTfrkxsKHM2Nud9d5mtBixFpZ6kUHmpXzVhGmHtBkKz0X5twSg6x7r
lbT5WE2lCPZqEYBjYhZv9tjWF8qPItgUqKM+OIQiuJGsW/3mC2EdwtWt7wcMW45hWDQXq2nERjk5
HkiWrKw6stOxv8CuSKfYTHrrucVC5H6UCHO3stLjZw3AEURJPSYHs+jaF3Qq7gfHbPB2LtpsvSo+
ay88DE0i3mEa6MfRsmBz2kH9aGFx8EQpEgA/1V5celpFqkrxaDRtdJAGh1YTuvMdE7X1ZuyUPmVF
2e7dZC2eG8d8wZmcJaar5hy2s32Saz+/8z4yLmCva74ta9tEV/nk95T/07IppbKffahXY5SnFifk
mOaSs9JGu75vMPOIZ1WPjyTPbbuAeQ58YLlJk/Apz1GX5cZt1yePglz5o90ksSYjcafD8tlbyuS7
7Cdvt9jioNSyL92vQVBvhHHllI2bQq6fDWs3Jn6BmaN08qigTb2TZZNcoPBjrJhPR8cc34NRzFVU
cVAwFxDt52u5eLYbjTFhqjBJntdExQFTtCjRzXs3JmKzgGJdl++N2+l96LNHJ8n9FQ7jXqyp++yY
eiJumEbQKDmOjWJOdzU52PBC1i0cBfUw5qb33LOdKg7/uXvKfdvaBtCB7zEuVu+y1y5RxVwzKEa7
rQYmi6o8D46Zi6ZI2lR/KVrV3YDt0zfPV5+X0l+fy05PvBz8N1tDO19doAcCsmrFDdpXse4p0lRn
nl2ikZ+QQvo7mXT9pp+9/dSseu9n5mc/N15Ce9CgFW5924S9c2B8yaneJPMbJnsHg3BTi33pivoC
f3RvJT6nZIj+Ae9O40XyG/dRvVjpmUuo/jYSPBkhhev54zbdG4mc7Cgv8/Rrp4p3XwT9nVWZ8H5n
92LbRf3otn4RocrJ7oEmrbeuH8dzLcbmOfVK+27Sgzp46KY3ipjjuJ1mZ9+VQ/5lrMMEkSl+aWth
288TKcyUAnUXfLer0kat43bQl1vK2aZJN67DQM8so8Ib75b0ZKDBgvGxdyd/4tbzDjhSEgEqsvI+
JeLttDZWf0DlGUShytM7Ixh1tZVr1W5RXgrILQnxHNywx9qSD3pd/I+unYW3E+xDRsAN/Fo5ms0z
lk6qiRsIUBgWZEvYcoxLJGNOQ/6nkfLP0Hjkn6alONgCy2ozeQrLiwzWDt8ecg826YAOQ+cB8fFw
zhLMO0bze+EodWir7OxLezj1qbTPZZt2UdfLhY59qY593+rjqn3rYwexP8amFtd0YTUQL9CsFEZU
dSqIglXKrfb7ckGXiSsd6oPkkmoFaWA18jTcAo6Yp96ZSVlwVsdOIqQJBbvUERRn1oL109/rXDZL
+6mfpdi2SP1SWTev4HkO62ORONmx8NONYQwyoooys5i3zKxK1cm5YqPVkS56x6DzyBiYzTClttY0
hVXU+aH4EPYCc1L0Xymk6aUOohxjg0OrumGKSjW3kdOu+uPUY3vVBbasQC36xY18qY0PdXrl3lpK
jtAD8hIFdgm8z4szghdzUMU2y5pum7S2/2HxUmOOhzAtHuccLzUB82KX1muzMRYHqfjiCZtfvsLv
uw3suF1k10aqKZYP5eTjs2jn1R3nf7rLUwo5NfRE5paVvEMBLHd26vbvVj6zoUVeNN8todb3ogH8
GFJvIhi5+zCqpk8jJFFTjPvMrU940hBZuUn8VtLZtyI7uIRZXCqXO8ku+urW6TU4UN2WH1AF2RxM
NHVcIOj6bD7AVKbOJ96OPnZZ4W2ysUQWqcS0a1vfvSRKv7UMATZlMIgiDiEsHq5uGkddJRx5teHV
d4smP4QomCGymSDGQ0+aSWOL8WRyOZ+6Ab4BAcvGJugbcZ5EkMZi8tadVoFxxhVObKukt491nnWH
3HXENsuZgDNm09WrWlr3mDNGYRBMAPfqmShw/Go58I+4UI2epmWvpsL86E3jWmxoWB+NLvxcsX4j
a6mjcJyWaBjw5hFDB7GdAQ3NF/OzKMN9j2PdWe6yANIXfCsRYdouzqNHPt/TmtmPU++cAkWMMaOt
exqGTzpkGJgerVztRz2FR1lJalxTRtKYHhs6vmi0p/AUZrYfzYkjj6yPIh6GaXjlg74lY418YGg+
ikmGUdHl8HQK59uUZ+eRtN14hSdiVusuDOybuZsFytS2ipSffbdddoQwWi92tEXDEMJC9/Pq4xy0
/mV29EuohLUtdIvQu0pu+tLXMe19edvbTs0JVAaHFWfU5IqrujdG5vlRy/+qC3d+Hpami5IAG4iG
xI+NMeMjvFBdznXdRoKqV625fXF0vZe1ifWBVcY2JOmZWdtTv1ZiB7tp3Xem+zYmWfDKQVgcJll8
cjAkRWYv2oAvLU3xYtTLum2tBg6MQlqQWMo9DEnxYRrpEDnaJOVFONAr0NBHFhXSY4OPMtzPFZ1d
hLy33GNklefbzkD1lBpNssHEN9/zF7st/NEnma9fliAdNpkYnCyCvLDJxza573yUtEXnv9iyxnMN
m7n86IS5/pyPpgFLCrpKxNbZ2u28S8O8jUZrFrd4toWPVoj5dNwnwU1HYxTo4UYWFVbPoDZnu5Pe
Dpckb+cNztZ1+yCa/K7dzDbdka2WG3yTyyhEtzJ0w23YhV9yHTDfIz4pqkpF/qt1tiUDjcLrrqqq
7lm74qkXoP9W53ZcQeptGLzpQFPJenX5ObowhDY0euOhc9KAb8iFNKW3CXTS0+gu6505l59Wxxhj
3x79wzDSgNK8GLGumEV38tYSfXqc6ZeRTdF3BpJpA7gSRIM2Blyxtnla7eXVpMddKHgwZqEA4enI
mN/l0GsOVutT7nbBtp5knK82RJBRJzEixBpvw8GmIsZfNhihFQdBh6IYd1dT10+d2R27liNJuEu4
sXOXQ9jB5MRMnQv3bZSI5KmwPgtrGvfMIpadmnv5eU5BiYC5iCbzUZaO54FyvTPNcj/1XMZNYT5x
V6g7Xer2VPkNMEVt0WNNzpmZynr0k/pgeUlKMkeyG/vhvkM4sqD5rqZwOehiJHNs8lDWmBw4aV3j
Q4gqHLnBuDeN0n3oPUfuMSNYcDpol42Xq49T6Oo7VdQQm2TwGjqcKnWT74tEr1eKzw2epQjfk7KP
lxUlnF2p56nKd3afX5qq/9oyYoTg7NKp8r32yyzXU626V9us+4dK+R+GxK0iEkGpY6dw2NdOMN6W
4AXYu4gDSl91pEVHZO03yyZx+jQundTbNbk3REY+LFtdWQ9hL33OUvjWtG+fEZ2gyZ4q69iW16my
why+S5DSAME4lNHbqmjZT2lWx/ZoMJ7pXDfO5hBhDdczvknG0fT4L01myDOBunfFVdgaIgqO+grw
T8p0gxbHuMEWI9m4dv48J9AfVGocgl477DwgnnDsaek9bD5WtLtfpFHUOuphir2j6whRjtZPrTW/
D7ZHLm2F2qmoK95RuhaRbOcuMnNQjH7oj50391FbJyEIhXiExnJKu5B2E4ZuDMv9gOFztzcKS+Ib
RPW6zN3hmpwSpa7xZnLx3DlVcGNQWIfjsskHs4sLozhPdf1RI7A6CA89qYc998UMKpYNKducKLdW
gmrruk7qgz2zyrMqCffLEDxQeBhbT4cLRz9OTKY/wzsLT/MCVXdsaDA1GzSiBPyeUZR9C5bsiy0b
D3OJpYqmNMB+YGxRliGqvYMyd+gCNif1lNx3Gh5YFg6P7tjH3qpVvCTu8FgNUDdl+UpSS3dcraqK
yVDO+GgXxrAPXu3te1t434OEOlkme8S5b/1EOSFHGowVXkG8Aljgwyn7vfCc18G10k9hiBuavyax
bZWXdsy++FyKkbZ5bz4l2atZ8eKxxMFH2sU4Zxwfmjk/W4PaOS2av75wdTzMNpiBjNtsRjGO9cgH
p6iyPdKyMxFxARfHMu3WxX4nfPhUJcPFTD75I+sKJeE3hmQyFtcV6IyAlUO7NfuWGt116+Hsas/f
9IFd4E3rPcwjP1c49dtEZZROVbVPYI5vM7/lqsVqjZaz3lrJTnrVBzTXaKkg6MDP8fdlmbdQfIeF
nt5ivvrsZTYOBqZ5yRbTibrMtXci8/oLwdHiEqhPRje+CmfYhGmOiqbvvvrQkXYtfNlY0wturZWx
Xja18Hqdqf7MPUtGl1vEE6RsHEXmt3mFlJcNc40z/7fesbamN98CQkd+UX7Ran61cteDOROmkYfa
7JD3aX4jp2y9mJ3lfoBnmN7ilM1qcT4Knb831mgfwvEG+aE+dG36pSAYDKs+Y75Mi5o3OkeGC/5N
2aIixMEXUxrnSXOZzGqJ8b3oorX1bqvKu8kIZAqzYuXttVkcTta6g6RrvKGljoLZIpW7TdTBXqp4
Ft9Us8V2Kurme9xNtpMJXaL4vqwv2ngbcceS3I1rUdabyi6+LW69C1qie5C95/feCmlFFwY+1kM1
AmFlH1VeimMqvJX1ePE5zT8Y2OhGtS3Kr5m2vE1V28bJt/r1ATjT3uRiaKLMwLNjbUV9ohxNLhM7
S4r6yc+T20F40360OnlDtjn8LDU/TwkVupudszTl7NeCqMCZ3HhGBq+WUx30mqtts4rs7DBhv+H1
zzuh3UOiHT5ok9Uf+nDmpGo9/arFqxuOO2uZSZ/1vciwqzH2qgRJqGP2T04FmDYF1ik112PBTtxT
knzx8H5LivRs9Fas9fi1TppbuCHJjvboa8gcxmpwTitL4yyYVZdhyhtb821lwfkPva0orSLKzWbj
GNgceKsbxIks7d3qG3s9J+Y5m129bczW+bhQKEVdMOHQM1VTrDLVR81qrDcEPgeHOVHtjnaqpNBu
1YM15uIomRiQ7VSSKTt7A1d34HxTLjwD0BVznr/AREp3fuvMbwWbnQYkj9fpaUndgydZhA3ppXst
i6OZy+3AjeumNLD+W1sMEdfRzteePqVTttysTIp27WhuR6hfg/RjYwFRARa3qH9Z7/pe+zaRtvkT
cSDrpq/T6pMa5DlPBNjX9KgHt8NbaOJW7tUztspYBVM3Iwob4wru3mkeGVvUQQ/cL/0vc+l4sUcp
sRhK7HO/c8+9x00FCNafnaXeppNeItyYC9pFNkLYOecOYNbm1pNNExn+ivs3hKbGiXu3ntzIWy3E
/nr0EdkA/7U389r3ZyT/K7jJxKEygs4RWqpuAEi/Ny3KKpF0HLyYg/iYgZrqbhgNb1tmQkQLA94N
xufpYQmGfkOx9sHXwj4M+DYchDBlGrUmdY9jBhNusdMQeX0T3qgOE8tI5yH7unYzTtY8KePOzP1n
f+aenjTSj4Zy6jj6uVfFa+dl2abydX2TmFfBAXcQXv9kru/zhdbZhJmw4XHhfQ72/hk6ckN1FygR
G03V7vxuAuNfG+PdafRF4DefBLU8hsrOPlpXqt8YcsyPc6d3o9PlR2sOkziZecRijk8D9/I3ftxu
O0LlzCM/GNOoKnLjoyiV8TWjtsENBp/Gb02XQUXXIGIBKpZ45UV+cTGQuWSlb7z3cvX2Xj1Mr40/
zy8F2HNcNnZDXG5bnjIPcL+TsQscKu03HAzMGyAhd5/3FJqag/AuCeUzCu3kMhdh/YB9qvd5NFTX
RyF9wsYNRbtZtJ29DDhnFFEBRe0WEnZxUw6Y45mz6uLcdOXNMun2VftreJpElexApxRVbTlsbJVY
CG/7flOt9Xva9feOZH6QGWBJyu3EMVO5j+8V5GwzZJ7AD2Y0T5R97VnLyn2zmqXCZ8dNp5c5zPOT
rhwTnClx7paWvEywyMk4hc3qnN3CXJ/mnHqEJJ2ZuqMeFq5aK73zS+rhskm9/VBivij8Pvg4OXP/
dXSV3lQIh3dN4i3biUSb3bjmTmTammuRbJ4qrcxHpwiao2W16rW23OWCQqo5N3JNvvYW0AkYUJ2a
Hjhi77Cqq/rr5ANkO7gdbNpVPQ/CNDhuRLp+1bLBSFqayR6o1D4380uuCvHuz0NCZ+QNB6sy9INK
HdJH8AfC5VmW+xlLpNhTYY+LCtT5paO4KNR03TykWOA8PWNJRF1EjddZyb1MxulgIJ0+m6n242V2
salFtfql5QWc1prRKxADLmL+2AzMJ4visafD3/4fhL1uXwWgt2s++lE1hvU5WZULrrmmW7QCwaYU
acYR4/T3f3MQ/ueIFj8Etf23AW7/C2PZ8Ab6LR1jksP6rb+GsP3Aybj+rX9wMkzjLwgUMMFh1F4p
ig7c3X9wMty/8AJwIP7TaF19Xa5/8s/MNcf/KzCuSYsw5Two5Ff3tP9HynD/ImKbDB8EozjhGLgK
/weZa/+w5f5XIhXh2R68P6wHOW751/1EkLOlAiOSlhVZzpq9Fk5YxAbJiF5kOjm5rEZnqDgkujse
YZ1F+Lt3G0bC/n3VlckxWztj22ahETlmqm5DxXwws+dPLVG4xyHR5h0GuOG5EGV6CQEDboi0aErA
x7y5qSkrI04/54YhIJiCT9OWhpRK9ajGE80i4+8iVVtPIPACJDGns2sLvdeJV5zyfhh2pmrWt9kn
8XYe3UAdm7BZzugr3bOZz0/gHxIeh2j3tt8Th1CPAO7Ir/tXzuZ5e82o21lt+4ASj55txmsBDxxE
kKLK0r2/TPm2VGQ4FM7Vpq9fQjPqM+lCQ7Y1CTuynB/y1nAYCGN2RGgkboeoKvZM/+Hvg4Pty7S2
d5Xlj1+mctY74KlvvZIWHbE04gZiG27JiIO9slqiiTH1Vtj9eGNi5Xwyy65ombKZ/hGnH7/aTllA
7WPa6cAYWmWv4EviMx6nw8ZsuZfHCo6Ha8rlNKvKGSLfZPC29qb1udI52MhgM2hqgF7eUoa/J/Dw
9klpO6WuG8vDiMv29zm1Uur4cUdDO1BbaSxvmitKADDlE/Rg70Fv60NQtTA2erUyRHHTm9TGC0Zl
budGTqHGQ5MpxSxSlu65uZYSmtynY1mE4taWBgWNVzX7sDEoKJtcaK60qk6jVUigorLhAl9atdGu
+52cTO889hqEGsTtAVMg98FiphB5bRUcG22H+GaIfh8inT7j3uXSwNFqecVY7nD4rw/+VAHn8KM+
WyUy80ThL2FaprXvakaZYC35BiM1F9KZMD/AVEZiALwRWQhdI88lpq2d/f3SkyGnmBvd/l/Ozmw3
ciZNz7di+Hg44L4A4zkgk7kqU0rt0gkhlVRkkAzuS5BX7yfbHgM9wAC2gUahu+v/VSolGfF97zrL
ZgfY533PHjgXzInDj+5W5ae8N6rO2+1MZ2lUeAnQf956EMWzfa76BJBGN7IQilRuvISoHqhg8mZZ
Tg+ZbId9EzgwGHOwI3dSf7VIr3u23WTYzuQyaFGAkSFGdeDHw+iSel3n9ntdjtm+GzR4DQem95QE
VUa/XE98JLXoax3ZPUtshvJit+TT9AfwG8QgtUwsVzO4f98o4+D3DnSeXolsl5Zdwi/OEM+VJ1jz
LDIBBLhhFCwNMiGzsOKxHvmvC58lWUPEusaDmt0R5EZ9srnoUT9k6rsyM+d5WufPAr9YVBqldTE6
bu10khFpywZaKMe4D+yOckVsorvZve1ITYZMQfIjGibXOLetcmjxkM3eVQGiAh40pLq9k2WAuHQl
IpwPQEkSON44ccZ3zR3WF3Pqmk0y2fO2J4pbV6reVxpRhOB/eoRR4732e3gU20veeFXHO8jD8ioz
9eolgbcHh7Ri17w9jSuBX/fKzh9LUaIMGZTYYlAuHpJxTDY2uWdtWMwKNVBggpUEdT4VYVW3xatr
KrW3/JnwR6DI31ZlxmnxyeSThktaaG4OIrLaZM5YOvThTtq60uI51cyzObIphjKdexppaNe7ZEDl
pyyTTgKH1NGklXSQres3OszlnDX1+tN6NQOLLd1l1zR9FimbMPneRzoEmxX8GkmpEaHUtzutIKSJ
aWE+mQVqjNJYtqRUvRQaUdMbMeedFzraKOejP4opuIetstZIa8fireVVv9SYQ3JIqWq91lp19lMc
xJafmgeuMsJpTNUynM89AdWlZ1NTVLt2c9D1tNplSdE3VD8qwmR0FiapHU0vZdJfxBAODsdd2QIE
bcRklrEvtNdyHNzTWpA8YYIwoz3z79K500J8rOZmMHl0C9oRd2TKbpKaHWQzaQEkuJ2NdylLR5g2
tg2lie84KKY/VjtwY425PFiIWrcEnIyhWniC2CSZtjzIFQd4JBJdvp6FCyg4CeqoZS+2gV39cYvu
o+zlwQumdw9agb30iR2XOtsszcctqBMeTxMRVETTW7NnTP+aEouOk6VO7+A++WZvkIgugL1Ha7Ca
KFWpsW9ovzvla39ZgtF6J3s7jdPSlkdSIkBOVdI8o3ZZPik99uN8cVXUFiPLD3YKds21RkfUvgPj
XYo5uEe9lYTd1P0MFMhsBxMMh4Mx5rSYKQ/31GUFSIlSPtZD6fSnwTMRctj+1SqNdMtG+l0R/v02
9A1ioqKCTa3WlWs7qBBvCPod/GDkMMtG+5CwbYVoJYLHlGC7+9K38ClOhX8tS+GH/VjcjUVatpHD
BVyHPIRyT7au/tRAiH5JWpvzsPRTL1JCJIdprtpdLxzFaTeWb0tCyk/nG0QguUsb6b1gvfK9+h0P
ZIWD1yBbr/Fq92CYjfVNbzgIuluRsbkOlndylt75wUZv3hNYpF87UuHyUONbvUeks0B/9UfTz5fj
7KXJaz0pJz+Jui0fVJIgaZvLY5dwibm1uqYE7aMHMb3drNaaxrzBYWtuvEOABgelnJN9tAtJCCFO
N+2j0FJsrE6iqlivHOR13C6cyz6/OA5bQUCXWO2ok2Mq9x5NGKqjtDSaawo+9lWZ5cOEz23aMlat
RpjJvjrzESdtOODSf5jXZXy1Cv2tr3mjlM+iIBDI+uGq0jAfiemuuyaNDTlaL2ai1fu0nRw8sjcz
V1jY+G3bjiEibAKt3DiUzL03gn0pbazulOhtcnZN9FoZ4tvHLu3VweiLFgapJfhc+ksDqJxzewdK
+8P3CLdh6DeFnpx8gphbsJiU4oUtaPgQ9vYAidKZrBUyQb7qWrusRC9GekNZKJY6rLtjm0DwjdlO
65tqX0/yPPs5WVceINBxsr060qZMN5DZkblXjHYRe0MGjTJ1RRLPAFSfAzk64PnoiOB/sNzhwvZ+
aMpUe3SHy6VOGorrU389qs7onnPcR1whxkKRr+GraDb09mEi1WfYg2Y5G8XL7uyz3LWQTpaJ8Uno
HkhO6htQS6RR72qRAuokvvZUZIqDi51SIxDMbV7XLm8/Ohr+9LvSn5Pf0mpH4ylLCKQKs8ZbtzUN
90m0Cu+zExPyWkMJ29xWqUAQBZK6cyiGfbHr/i+I9d+aFOgnrCL+xpcuYZpc+/AgQyO/Aqshxlgv
83ZX0Ah06WzYzd6S/uvqrlp+kxtrwIXGzvCzkokkq59su+92hNM423Yq1keUlCkgGRFLw4zAcByA
jJabxAm11hDinZQb21HDduADRwPrvtnMklvl6MlWpl4Wr0rlv75Eiuaj0TmMCzep5xbFXh+zJuaT
aPdqWteXSq0DaNdnCxoRwj0VEeb4H0aI4q4KmMTkmjOqOjtDfnhVIZAeiDvbWZ/SDvamGbTpC0Lk
khdD90BLUXpgTrl2drst3ebSddkvoozYX6rHVg9+q3J9FMr+YxXmTqMDYI9Ix7zDwvg8+/OhLL2H
hByeWC3GQa10WnkVIG3fapycmXvoUBPgm0xVzEFIXafDTD/rm9LOduZSrt/ksmQcm/PCiBYgIt8S
bNs/QqYYwT4RZJMc8rGW2rX2Bse7aoX44zHBXk166p89w7bGMBtcFMcIP65aCp7iIVuO0EyWm1VZ
8glNMsKRgETLEWjqWPQlSoR1Xu8DeiZI+gm6mxBDJO7JX10NhWmXosshQOE662MKHVfqkCPI1B7T
kX8kIQGtM5azPjeovRDC78FT2RaA94ZQ6nZ20NJSe/DW2iV8YRzWi11O4lcHsGTlqutIOF19yZJ0
iixPOKDcXRd7DSxRpYxV5zC2MLMy5ShBTFHZe/w8S62PM6TWhNGOHUoqu+QUlk22J1EfLWSST0Ao
fMCO4Pzh7rXaUz6YCPb8VJ0RHkTLLN7d2uYH0VdKO1RI1pi14W+SUUXWKAEquyU3HpqFyzU3/cdy
HapNNb4jwyb6zRufpCBD3RtXuXetpNv6fg1j5njHSg5oxC1rgCYtp2vWmnel3T647bjGvZu2b7rW
WY8ggW2Io77fIMjKzhRGZbE9o44hxlPuuhxNnWNqNJfqARwDI/i9J3zznBm4nlvp2junJLNgAWm9
5pLHe0WLcxh7OTNZqPPkiKvnTMadPczaYW7WEj68lSHFf0EeuyiPiu0gJvm4DupnJExmP4/6vFmM
m3RjIa6KiXtERebw2uG37kleFJkSL54JNFqnafBoLHPxNqKYNeMhmVICcWa9f+78AFGwKwP79gWk
Rzq1zS+FSK8UD1UK0Ltq4qUL1k1mcCJoq+FG6a3rObOr99Syg4uh2TxtU6pNd5R0+P0mbbT3rvYB
6EntDvuk1I++Ua/HdVpZWEtrX/hN9dBOHYYCJG4P65wEMSecfHScdSA9Sifln5rFiPRM9d3dmsDz
gTSMaNGb9qdpZP3mIEKYw0FxDoUpEINdC2LWZiexXhW6rB0Eb/E0tQsl6TcH3LB25UF5a3EWuf3M
w8DwM0JsHVetR/3fNUjYaqXRKzImIvb0peZ+prXKzlBs0hcw2be/S0b/m1L3EiLzqUsbZkJT9P47
Lb7tiYKRAbyjac6j5elIPpbl2V+dJvJGpX0n67JEfYV5xBhc/93VlvwAyaOe/4V2y3YdyHUIhWNk
t7erJx0jsfZOMBuRAN01/Hw+/QsC/hUVru3AqATTHtVOFWLnVpcmdy+5QFNAahNc8yKurJ35xVDG
8v8B0D3Xkv/82z+BbP+Ajv7UzdKJNBv+/b9E5v4Jv9v91pcv+dv/5y/1T1+5//d//Hb6W2++hq9/
+h9xNYhhuY6/3fL424/l8B8A1u2f/L/9zf/2+4+v8rw0v//jv/+px2q4fbVU1NU/AXE4oP5rM1X4
W351Y/+f/4X/BdxZ5r96pKvQmBCYxGPCDf0HcGda/4rlkEZYPKwEExCz83+AOwc3FfcvYBUpCVRW
3ezI/xu4c4x/JbDI9T3STjH5gQj+vwB3WLf/s2PQhq/FKkiCK7b0W1HSPxvpJmXxqiemgzTILOxY
IKIF0G8hf0no3ad9w9zoejvHH41NN2r+wSnT+2luhRVmyVqe2lJ4iC6qT2ZRHn8q4aO1doaIhkjc
UaqMzMbsNsCWwS0k8FqlYELSr8snj9CquJwhMrOpO7ZgGqF/W6B7vfOQ+uQ9GkTUoDRw9Ee/6nYM
A+qFsQoagEoMizZyCkJzFyZWuNjSc4WmJl+3yyAaJDADGgHpGVyrniOvQNfzfpLNR2P31zTJs82E
EpNyg/6eseDVKUiQ61Cj3xm4CkjUXIpQn/0s1r1h67cNqYZWk2GXmvuTxC0SNQGUX80nhH0inU9S
LD8zYRxx7VXPaUnBiSzxXulV/5BPWrvjdPS2ldHVxwo472Blo7Wl0rvYuwGyb56RdNMxy0egodq+
SHqxN2tmPlpPx5MqRnKXCi/Ltj65i7savwHqBWsF2UF8E01dm78aPsO/zjjwXLa1ewITTUJWrxoN
ta8Ok7XKyJ9WRicx/h1Gfz8EYn2swAhtd0A3JY0eV4hxl7crpSu1eUf+4nLMJSt4yNfPYAI95rTC
/21vXgF8URSjjnWDsCKr1Etb2D+sOR07Yl9vg67jamuSZp+swZejrfcVaCQ6hQL1eAVaq61Fe59V
yDgxFNTh7OBEctfaigeje1AWLiLNqz/JWdsjhUDcUVplcFhaaIobSRSpxAv2Yh0PFlVeyKBGQpxr
dqymKJwwrWnIaeFERWd8BlmLalajsxqWB2AjIHcEySw0tva8pPnwkPtB94luaY1E2pb7bG6TU9rS
oYUHLJvDxZ92+uB+5eRggd/SRq/dsYZt7LLdFAWsk+JzdJr+bs5SCCv3LsOFmFbyzdXskIeNz4J4
I3tFpWC8oMrPQ9vJQgYgyE2oNTxt+wlt8L2sxBIZnbHuE0u2se6U1X2lxGiFlHg5vBaBG/B62v3r
wDCMaprR8ViKuT0JSPqXCfF9ueL55tXaAdJU0P7Jqeu6fOOtELFrix56NHdTN/MTbIzIb21/33NR
3/eYL/4gF7it5yYVfOiTY1sfm62N95rNsl2GqDY1pCc61gSIOhsauGs9qHQvjaWuNgxOkaMXN5E5
y9XR7nknevjhc55Y7rUcyGbkIXF/5mK50HoX0zHPhmShD6e+e9PQuLLRnVzfmEkJ7+uukv3GQGda
3xD2Js0fgIoBHSHcjnPRCNJNsw65yKh2BRLsPEQsoFNNPyC0cMSd15vj04p5BdpawzOPvvzdZBSK
+py+rnw8llAbG6Nekp3davgfWn8iNmosnSPhHMAVK0rfcp53WcrqVuog5cS9DkcLo5LbeqdpavU9
24mIzKVT564b8aUtOGm3nt3QtGagM4N80K7CZGoYJqhhPzOrKJupnuuEi4Bm+Vh7QElSG3ZYehJW
Fi8uKlR7LviIWxu3+E5PI87AoQDZkd4WLxIHLAvZnei1PKamPjiiRkPo6qaGc6mbBFVXxnGR5U7y
ABZ68UwOB9jJyBeudiER8G8zLTyQqaDhuPh0Otc6rxPZzJwfZ92bnT2S2dufOzl3iLMh+DXJk6ur
CkB+Gsf7Sbr1HSDOsGegrKKplZd8mEAIg769ZL5TvhjejfMw2LNVMqDl1Zr52AVeEzPKQ51YvXG3
mo6307lvmPoL1nQUj6MXjraXsnXYZERTgxNNi9ezBdT1TRtxg+GT/quX8qbGi4sMIiiQHws9m9m6
PhfcEykTpGr0OMd5YwRTbFMWLbolygMX4fASSZX50cR6PLr9NynD4QIPEQTiLkk7/mzzUir/AfHY
0UFgiHKAt7K+JrnWghiif3GMPN00RjojanAwIY4fUmhoFOCNsyenDKIyX6722A1/6DooQak0J7xl
TtIx8ZB6dWjMKrIp7Jk5nCJ6nX/0nEXQ+CZC+LyY64BHYVhvpVkiuxJOr98HdW3dMfr3EXV0CEot
sN0NUUBzFKi6PCyg/M9N6v/UkpTnQXdI8VHzzkHfzDc7gwIT0qh2i9NOp8lAS5DT3BUPevaXJ8zf
wxMURJy0jbhoFFvGpkJzkAw2dj/eIO0N1inZ5EWX3BvlhPWu5zvvASekhc1lqYYzmC1CZ4PUmn05
FOJstgsgNymCcpctc7bx5tZ/bGo//dLcwnh1fRxW5PN4w87upEA7igXtrCyjOAZV0p5XcoPeh9zC
vrxY35m3pDhMc/e7Kwjz6oEKdha8/rWylOYh/Dcd1IYjp3OhoyVvcC+QdkWXA1rE4LJ4enPf9zmn
RYbIi9fQJdmikWgbp9v/55oMmR1KMhGwzePqwSGADe2hyJ13NDvLQbooGzgPkEs45kc93sLGUiX2
S5bxcpbdeMX4wTqInaoYtPXPuipYHN/ECqSyUd6hPhafM0f/trb8p5oID4DI4TupQEzWKuuRMBcE
002rcUj9pt16uIFizXXl9zRlwZkH67MGQAn5iKBlSNPQDy0WaYH/wH/M5OhdSrz60dKv7h6N9SXx
sw+ZmMNBoVisHLkv1dDxQuCG6bBpYEIu9Oc5V/phKIJyPy5Vta0cVb9JiQip5HLmQ8/aszZTehiW
CBkwtQCaq0wPYq3hSmu8TiOIivWRJyiNm2pY71I0ubt5zXCWuM19HlQyHIpUjzgmZhenZMq7B5GW
O023H2RdvhGnEhbgntLCtuwtX2JK6o+KrjaUkL46JoPblBu/R8LQZwG6WKtP92PglDEtkNTEeNm2
62WxG50+ixm71oOJEGs3GrN8lYY5Rc7A7TVB1MVi6pJN3zb0yHflRuhHRrzu3Kca5h0Gy81sO3SI
L8AoQ/ZC0tzGM52ntgZ9yqanEt+O0L3tMEwPZZ/GKnOThxTH/IEP0YHGxjNrGFKPM315XtfCYZF2
IrmIZRegPf7jtyk6PGesjn2VTQ9179+7JL/yaQI+RlIM3zmgywWNk0bTnW6UsdP4NFln6cPQTcWb
B6HyYkkiYiEnRUiQlGJy1oeQlat+Lvkp3gWpOVCbrLeAm5jwxglEjoMRNOqmt8P8o22GKVE/RYJP
pAVjtVbbCIeMNZkClD+phanXRNRKKfPWK+YL+QObQCWhS9yVKdx97fOQOk3z6Kn1YBfLO6DBwUX1
wzRgA4P4kSCLy8z9d6HU2+w0u87RL2zXDHckwevuZPFmVqhmF8wEKZ1kS1ZPmL+y19x14mUltn1q
x+s8rsxtsj86IjgaLOh+MiebeRLTbl1Hyk/cuHAw5s5a3FZ/9JGUrEw/FcA98LNZ9yk1/3OskQ2U
DZ+8X79MvvzrL+Y2uSU+VLyt5CFfrAat/9pr52pSO8sfjlQeQn7SOV3VT7kmuC7AMRrw8zoxH9GN
yt9ppp2lVp46tuPo3DXFiFw2c/NTr2X1pZ+XhhMeTkEkSJXzkqEJ1J8FI+vPWgrkREDPPVFiH1iQ
yF6WponzC9qp5qzjWxLlnsz0t0p0LUpsTrEVLQMXcn0sjHon0UDgPFgeStWGQpUHwLS4Avphju9T
8oSX8kytqEWFjADhqkS+pySweFBkBYzpfCEp9c5KA+PDmKf6c3DsS6oUKNiszF0iAcQ7UaEmMKz0
UcpZ/5qJBd+uRR7EuT7+WsD3cYWRBXd+Om6MDpQrTLz5fikCVK/4iyIctta9lPbF8serKgcZ1k1u
fHmipOx+RKGWC+GFHDf5dwVBRRoA5xdgZzhNb3qVVy8B5oXZJhigynZGlaFP45u6MeUotubIKxp1
IVvix62MJob7ollj5Sa1dAE/WkxANI77mxkoJEguDSK9cbZza3lnkgT9m1MN9aJjJvhnq/o3GXtv
A+BingMrfenN7iQSLCZi7L/zHD5TjqUVG8AZO2EUZ3PI068g96lkG+Y+X6MaejlKMCDG5eLKL1/X
+xOacrGd/DUmr2GOb+6/aMKke696bzt7Eoifa0/ul87e9059dr2bBHTpri7KXqDk9kpk8lOWZrCB
w9nt0KQTpPbtwNSCQIp41oK9ltdHrjcwJn0UR3BI+4w1kcTqPhWnzEorjB2Du9ElZKXKS6xmTG5B
i1/dhqmIRe5bb0lHZx+ubPerIrHio6Ms1hoIPbC0TT4FiMLHIa7bBYDJeZUSkwRr0N6erX15Y4DG
Lth33D94f3mp5+DWn+nXJ3tOX6a21Y7KX65mKb5dG8BWl36xcyeIy9qAXXZ+faf4Gua5jxqF608U
JoEKDmN0TwevRYgHJmeMU4aQ6o7oOMQaRfmgcU5SXUmHwWDtDe1rklootWnrzNhGBYkYSmoPTuWW
X4Oa8J2YeXnwbSxqEjfsDbt1qZSfir2YHesZiWsSGtiKtq41nDqksWnotUPUNriWXMv8M4ruYHmt
PJmw0hd7JQMk8IoxyqvRP80YugN80bGT9EFYe80nHE2w9yff3SOKLFl1bl6i3OBsDdYHS5MvjlFR
xWo3Z7F404a/zxF70usIFBl12tTtQTfqggA/2Z7WlHBLmxm/2tDE1EYGr2cYYHLBKapDn3fSfvEd
o3zxbipYozS1w9CX/ZtdetWd5iHs7XrkeINH7MswLrim7JVWUHvKkD2Ikg21JPwrqiROX9GksDfU
1JCWwsgxONV0V3PN/waLzPfLgBAK08Zyczy+0JLa7DExyO+ELsPnQiM/kJKP6rfD7Ai/tlRbT9kF
mXsJxglLkjSWjHJjmVbCmWMV29qtCopA8wDboxy/iBVCdiycX+pQ9UOB9hM4yGu3Wg6bQqxQus2k
r6EAIxGst+W48xS3Tj1nzVH3l3qblFaBR2Fdv4us0XatBontLM2Mnb7Umkc+mmlD+zJ8eCIyBNKu
mhCMtxo6lMl7ssccT5xrZ9c5r61HKF6BpQU/Os4uxSo1qopPZunwqTjjgzW1zQPbuH9XV/oc6sHg
4bLOlqhcijIqENoSfqAMVPw9A0hdrxstgzit1m7ZwgWKA7ID/XnyDXHGVp5sqFIszjlGmkUaQ+Qn
eX/Mk9TP+CPl9N5OfAyDCtB067V+WHTnidbcnSAlK0qnYdr6qYsYX80crZWy59NYmfdmh83dmfBl
wzvRroyd7B99huv8bWOd2zHCVEi89GzvYcZ5HLP13dLlOZ2J1dDLxo+tuuDJTD2FJ30wflqiL9F4
QFRdUAzKm2soqdjxVV8+qVJ9N4VGLpJs0ydka7ceQ5rEcHMkHzeWAWo8AUMw2a1vO327azJNxuQK
LmCEPRCMSmbvQgSgtTGL9MMUfsK47U2EdOE1CDQPmhShDHr7Ojc/krHs96k7TJxQDT83W3zYsqHB
M9G/E8x0NwFYe2LezJCCr+JraEq40uUDEctdQKk7wNFE081EOEXqLketsogp6T2LUXTCnJJRin2E
kPb26Lz1N7/QUO/ZyvCR4Wm2OtA+RzgR1B+xDzmZlgZVBohLQC6GSfexQCEusEYj21dCGvzEjPXU
8XCfSE0T90Vqq0dav603v9Tvu7axSYhoEg7mdlW3c1oHkkwrEVMohpqrScy7WV8nnsJ1udAmjPBL
Vdm1rlt51Fe833aqWdssMLkTnQDlcT0Pv6A0yWY11Hq0Nbphk1FDCqzNJze3tJ3emsb9Ir2Lzxja
Vv4Wtz+pAkolz01V/yXmz98kI3NClM/FGnZB5uy61czjcUm1EFCRnCpk/4cO2Xb4D3Q6RGXUQmGn
Fd6XBMYnMFgkFVq0uRa7onLEHInBn+/ILtwmHZmrIINRbvF31kn6EEVpR21gCV6DRj3hHEnvepWY
21FLUnxXN38Le8gHlsC4HKx131VZd5IznmNG3wdXNy5F5pXPjYNWZW0E8Ekz+weXJkEiLTzrnLit
dTLthOtT9fpxGODMRCmW+3phkGQJNW/qHYlkiOyNgobiEWUjosja2zqJxwcspy8SzH6SBWQuE0y4
WBKl3n4gMtPQ0Lm8TYoMmTYzwCUQWbu7fBrbqCwI7EEm9KkIdTKTZ5wHm2TFsVFvJsewe+7i1bja
qj6otofDp90vrPCd7gjLrJn02msgBmDp4b51q7O+NvdzwCS86Glst4j0bilApO7QAeg2Y4zL45VH
mt0xc65ygn1OAv2dxewYzAzhnkPII4NyjUD7LxjGhnLPp0p6KXNrm/4kLh+EX7rbKrMDCnQ7M5w5
wt8MPTgOk/2oOw0RM3bxN8uY/MDcq1eJ8iCEvm83Lj61sLXUt0FCzhYL8WMFv4uJJ5nf3M4sLoPZ
6iXtiT0GCIKtXCP7aIBT5sZ+1HwyVuSx1vITrrqdF5TB39ast2AjkVZQU6OPrhmuWX8iZbtjrW+m
izsY7sbRPXm0ui5afeeOLKs6xGesIVlanpbVGOIlXd7tzqEtXK/+Gl2PRkJPdqLxyrsSiUamzf5u
Bo7ei7xqT6qpCINrsuPiLeN5gVrdW2PGmTKm1akIvA/PnZMfE5RzTtYXA2z7mRwMcbtBLeM0y/6b
1dwIyxycoCfwCVWJMLYtfTv1LWEmsidhP3RJwG93QmTNBjlitdyRQFF0gLd584c1mNh1yxvEvU6+
NO6bxbD6M0xjve2nDntM6RUeQFwxGm28YB2U3yQ3FD1BFjniVVSSlhlB52J8RtLi3QBpJGIoeATO
M8vBJ1WRdY9KpC2bH3cI7EudU0p/xJCej3TOCv/DmKz+Zhsx6j8q6AJ/05pYg4e8UkfzloAzaUa2
AF6b7PRFNbwuDqY1e1WfQ5pjbdaDN92rR4xAnHBHX7MeSTjBgEfGGEcGWJtu23c3Vvqp8to0spWl
7wqt0HlXEZukaS+f5qrITqsUwUBqJ6kpWkZv8pRMY2ThXGPRKXKDFKvFewiQgce+nmYnvRnyXePm
7iEgTcLJcgyVmrAJANHI37M/mwzPVYJMZyWDkB5olLXez2DzKimMX4O+/I4Ch/8IpHzv9XaCjoth
nMZJD2Mdhlo68NpdsJjQPqtGNELHeRZkjR8tTZrt9H7+xKl8HUhWOqwQzHG6zOljgBPOgeFC5Mgx
hIyxeEmSnGGkGQifgiUzmcA4Xed8tzo9Cc3VsSvs8njzH1YG2etjm08bAsGXGE0l6kMTnqOUINz5
gHLHydtHo3XB3LIrqs7gzzT16ovYo/wiVu4/YpecWzMnWXD0Rqcbcx5WqnaqZLzKcXmQlM6HuXUb
Vgr3gk17ju165i2e63JmljN3llizQ5/mL+w3LzykZtSR01Jb+kdmJrHnp8+jvx66KrhW2Wz9BfRq
+cgcA/kQRv1zVhVlPGqSxyJxumd/Ud7B0vWfdF6AjCYfuHu28n1tC/5WiW6GymsuuXJ+KUFY4dFG
676D4rFdwhrmRgeATladoWDhiR59Z/0EdceXoqqFZ7sYSfcnsqQ3tWrjjhmUTWE4+7GrN7XbY+Wx
VzfCO/NIn+Qh6RO4ooClmePewqyLDrhRGSz96uU7bV6RorS17z4MckZ8lkhEl1OafoCCowCjdHtr
K899D7Ta5YzRk79jga2F4CbtXe8WzNIm1/kSGp6oHot2LN+h3arNykDLilydeyX+rk0XQdj9MZra
iUmCEh9Irj6B5scd2sMfn6eba52kES3EZHYoTQF7UqD13Sc1ezThMwFZGPVzYID+2x2jTy38H66/
MhYNieaEOZZ+Up1zy1lOoO/4KfUeA6VbmOfbJzh4RGs5OAJCkjoeKbgRPG2kTWEDQKVdJvj6yQLG
k14zkSTrvcyJCm/6vt94E3k8azodevcm6ZfFH4R0L66qjjhpw1Ir9qlFxEOZFaB7pV+iXule0RGO
ccEPm5E5b7dWgHV9adEI2ejBeCFseW8qObFqU5snewzktrWEa+fPn/2se0+GNeivc05/TDq03v9k
70x2K0fSLP0qjV43AzTjYMZF9eLOV/dqllxy3xAuuYLzPBjJp++PEVlVGQlUdueuFg0kAsiI8HC5
dEmz//znfGcHh3h4Koss4DKSYSzW7DbAFMVXVo3xE8XYhCtZUT3a0hmuXV+pHenBU1NVwaHECrvN
E5vKkHKB0tJxUdwVTRjspiKwzronIdnrlKy1n6yQlXSetjCy50OhCmgTg6T0xPjZJfIbog+W/OS0
xNOfGs73lmXmRtfIH0EVHvsmeXa05V+cwjtYPly/em1iMbDMboO8+xYtq/om4ev6zZekhE5gOTrM
RVK/gvO77W26iHXF/cXrd7K2dlXYbmBM/wT1v/J49K5II3EnQXN8Qp0gf6CcHMttTnGgYhbsa7s6
82Es77SfeJdw5sCv7RbfdvQU8oXfRNiQ52zdYXUd4QMCcdial9K9BHm7dn6nW0Sat74peVptxfnl
9Le4XNybxm/MqYaIYE19+cJY2G1dI1+s3ko2tVc9lKRicFWzHqBo0sPgVDkbmJ7nKMaW6LYTR5wT
ou0Ww54RqYw5YkJmJGv69AeJhaws+/DRB3K1IYFs49Cqvme+9csaooI/GiD3akj7TZo2wa0sW7hO
mmQTO+JmunUb9rj+bL71w/AFCQYvZ8mMjt2fX1W9YwabOfZRYvERdQ/xgkEJplQQmn1PwTrcDdKc
SMbbqpEvTQy+tE8vTeNjvRapWR6jBbsMhz4wdInNLLXJm2fm2nQrlUbwPg3bLt0AwDlLjWOfDF+8
yXr2Ea2Fym053bkfc2az4TEYiRAlXXVNxgZnq5/ckniw2YoWWbmp4XAejClYBCv3dWRZcqIDJ70P
17Ia1aZIt1bWoopiu73pJzTlgPFoSubvBSuLiCf0zHfoXhsKLxUYNoYSZ5vIIqC5lNWfy5LmZLrQ
PYo4HX7NQHJO3RT1T1mw1NxZYZvQNzahmMqw33tlpZaNIc9EVEr98BAEL6KD21P0/qErXdA17gVh
G0xDwu1DV637rDHLs73GnO72lQ95oSwvOh7SO5pme25IlA0uFt7+YqZ6gNy/s+nFEgGAEiszpL0M
M+dV7IE2AL5A3IImd71Tpdt/eCJzT0Hqfzfrqy4Lc8IyamBh4bNvLEpZnN0qx00ogJ6Fqr0RS2kd
yxiBMtPfu7pf+KpiTlY89z0UkX2T8JbNZsu5NUvO+z8+RXH7q5OK78ga/WyOaZ8/KX+gIPeCwAYL
eH5xGh7xhHWv8Ml91O+CH1CyJNw+81tPU+5Zi3esz4jZzbPloaIkM59Pq2M+Q/0F0YTynh7IwhzD
Rh7XCkx/FHf9pM2hGkdIMIF543G9MXb/vOjV9lfLc9b5CGrj3p7HXTHCf+E5KpsMxk9/nIy9Pv4s
g/N4X/YZvUaFg5LAOdbVvKUX7PnNiiTBYJ8AKiGwRvSLTYtmORiRkGg7HkoB9U8gmC585XHfHBeT
MFaO21I7Z8YB5AUA5EIp9s8F2j4LwjA/Ci6a5wUWIey4oeczA1vilSBxthmsPoFSWdmU6mUPI8Py
Mcvy6Y5g8l6aejilHtshZCW+h7b9uhjrGFdT+RBZSU/vtOZ15er4XkJt3dVBR3IuTOed7Af75Ido
URmy4q0w8odSWPKtSmRnng03W2mezYODmWHbJ2l47puBm3/FaWZ33cfkeyB47ep+KSkzsViKcm67
r71mcVIncf7OaYFJoKyWLZNMcIzb7HtFrIeHMs73uU1qRHX2ly5d+IWqlluKxAaGx2TeQRqMkKyV
/7YUAw9wzl4PLR0b4dGvYBSmlMlbzneHEaWqymMAnE8yX5QaAcIxNeZcxV59ltuM1+Lew6QZEnWk
Gp1vh05+Mbfs26Y6KmcOTlB4b0Stmr3OsPVGyUB8twtTiVRJqtdBF3sPMCM7iWQzbQgEEGVYNNT8
nPS422YPVbK+F9OvuQkOMTQXM/oxr9pk2S62c6tMiQbFhajr4mdcKN5RNrLEv5mMt3RDHDyAyQQO
n5SwxCOICU6AUT9luYbgQfldPqHKhgM3DMG6JqVjgZEneOAnYd3XDArfHUKG4aYPW30c3BLHjUsu
8c6g96xbGJbyw07h+Kp/dxjrWCEWkz6RT+u21jy7ZzLu28GLUf6nIKnWBfArm/BLF7HEl4JjLXXm
gYIwTeTTyp8DExaXgYq4redrZqUhZzYLgeItwBQ4NC8RE34F2NVO/Qd/SnDeNk+LlXyrrfE4ddFR
t/5D4qoncKAOruOY+P7YEVoRwXMkwf9GRMdgQAcFG7Z4udBcis/J5ue1mbzY/l3hwaRQl8z4G626
xd4WJF22mMfT11Jwlh3HmGDPgUX0ENwVGtUbyuCdzaIPkVo9VmQwwrk7FDWFcqng1Avgdu4hzC7V
nitokG5iz0aEVk0Vk5iQAf2CI0/kbpHN4kPqA9FILDI+t2Nkv2KqTtMdcz7NmvzmPM5eFeonD0ou
pjG/Pnj9Uj1muoDtwoR+KANn1bBs3kujENFXrELseqHezC3dRzQjnRlK893YuMVercKmwGOwrWYu
RJY73nkd1cudLe5VBdAKFw6pUsveVQEEqtpfX7Fr2NOV0VnFUXsb43bcqwTG0NSlb3jj4l3u92/Y
xxgJnGE5V20RPc45R7Nm65Cqco+56wvcwA5IBKk0S897p2sQ+RfHwdo+EhnwU2sru9o+FsJ7oVD5
weY1NPXmMeUDt43D9qbOqzt7kvcqA26J/nnolKjOrhbB1jF2fqBIINxAUGDHVSXB6zyRrFdgy9qM
ABnfyng3sMljgd4+YTNjnbnsJ+R2SDjRwY2We2LE8PTW1TAm5l0lnCdhzXtkUYXXJn/JSuwKtkcX
gRUC17HpW1AWATzpwC/bMLK3nOEIZsAhrbua0MXRioPBIjgyxZQYzB+FNRHNUHOwbbwh2joxylra
N9dRcV8tmyXbRx0eRKMArXOf9C9qsAdOn9K6wsDzjrn845EaQYi4jTxUZRptByBv5cz01tsozXqa
9ooEzxakOcY+iVJfWxE78NEFiTEYHE8C9JlyknqXL448zMl0w72kudT1ivymk+nKd0SRAsmL7zDH
JQikWl8x7ffkmsx77TvmlLr071phBxkvMtgEl3Y5sq3Td0nXfI0sEzZlHYElJs31YI2d3Hi8n/fs
3/ddEH4W5cCdLo7oboXDaY2BORTjenMlkbpBoAmvgW1+sHjtTng6OT6VBcoYAjTpYjs6mcVHm19M
9DCgx+7SQHg7QkGY4yrXvsNMBxlK1tNLx63lht/rNXESb7fEs4VxWlccp2UTPpB8a/c0v1EhLFv7
4Ksxe+GmP9GljLOPdGvwQIq7fWwqcNVzzVWI6cP9iFqbdLktl1tIvhG5sCFP9gEB4bMLiR6JcciP
BNKAm9ZFSo7Okxey++a2xqUJPhB/i8/uXPU77dMwh/I1AzjL+l+m8AAZmjTUL94oH7hGLnpX9mNW
cWEkGwhin93I+xy3U7/PMLblu3wmV2yxFGZdwQ50Z/HV70ZIliQF2hL0ioybH3WoZ2ubYwr+XUKJ
5qWGlWsTA3oSDAEE+bdxPIlL53QV96O6u23poUwO/by6PnI+pOSBIIg9ZJJ0dS1LZBkNes9Cho7o
xYmauO425Hhw0zoy4SID49WGe57CxcBFuK+dWh14ntsdpPlPAHr9kTaycdMWCs+Gm3Brc+O0OwHm
3A2LfpBlfogV80oygMAefNHtML7aF7dlP7Z3k3J0zplrRMA0iR/EQt8jyzldQke+1OBZ72PDdWge
s6txgxqGthwOaT78hEt/71pMOKnLlrjQsrkpssICBsSamoYB7noRslns8l/2ERH7ahG3ok/OEZEE
SJDiwUmnNeleUXmt7kuN9K7G95g7bRgMe0qbD10/Xmx+Okna/KyC6C1tWWHHcbdDCbiGfnCehnxv
S3Q97ob7OgU0tBGjlR0GTsdug+sqummiAUwh7QUMObN1WUAukIqI3SO3IL33c+NcIuKD0GVYkrMz
Gn/IjrRuZYfLZjHqIGJCXT45kX3ADvBmnCLvqYlZgAJwCsXPTqVQmME/jt+W1FK3pgzTn/DBmI/m
PvB3rRPm+9axAZdxuY2xjLThVeR1/84F7NHR4Ne4tET6RHxpPGZMLhsqFchuMjR8+UWS7RG4nyoH
dC2Cxn0s7a+KNnO2fGc7Ha92Wh34kN419UiAtMXF514hOz6Hpfeh2XVxp6ASAakN/j2NR9ZhSq36
1afkAD9yvtxladJtZZO1WHULGJeFt6/HiUMbk71P9Y6ecv0zbxWLAfK07bZdSudna7XF96nnZheT
egH1KqG8jlZ+dkzp7aUsp4eqFPeDASKwC1Agr75BeobhoKPv8bJ+SvPK/5YZb9lkU5mfUUwq7qAO
92HORGX6+yK25WsB3xz/YoLZpxnii4KLz3JBhAcHePl3ZNYnm13Qjcp5PBgQrF8FiXKcz0kVvJKQ
6nYZ/JsbWev0BMgl2JIGW97jRCJ7sDP+wkFR3brFnL4k2GVZS1iko2TD96MWP0dPftYBt1+dlOm9
DMvvwB/dW8aV+c2WMjxhoW4fZ8w/xw4Xy4fPjHAe6qa5t+3afcBdLy/ST9Nrxzf3nrcyu4s2z1Gw
+UlmbWnONEtkH30b4AjGmRFMIuVngMrnzO1wLeUS3xUW/X9R0cJJjdJ92xKKq/rAfksn9ZHGY38Z
DXqzn+PqnviG36Ur89Kb3MeijzJzyprc+QHHe9opQj7PPK9btqQlk6Vvn3FHX7PC/A7R/bz0UX+Z
7THEVQIq+wTlsh33njt9mRIHWALpGpFphvMztDtvmH9Zauz3XVJXjwEsWJY3hOzpD8wf1QgkjoW1
OIRUbaJYN7P/nJIbZxL2oLzbVbeTKnvDqun96N0MSFTdpbuu18MvxQsObhwGZEZpHi9EfkSqbhH1
MVFS3tWGi6tw0o8qogCqNa6+8ePuq8uTsD8hQBWHyhrUMxOYhH8XjcAq+e5ARfqRjqwYjZXw2Ght
7+pifq0sZ8HsmHjbwPPOAIurO/Qg9+Iw+WAt4Nmf0+W7ijFksjwOOpQWKHAi4yjocn8+dcb/EcPE
uhbrmkMDsX0tct/dLBGhgWXkh1pmWE+Uinh/J+NX5TszFJfiG9IpIvBSAoVH2cOKNcw4R5ywTyhf
sJaD6Wxc9wV8KrD5HvLL5HTlHrdYcXLGEaZtJdhOqUV9Z/ZgY9yT0XaGS99IfFZ16A4n36bRABy/
e1SwlM8JgyzqhwjPc+Gm20EM46EJ0otHzOaODhaNPlEX28yoY1dqta1tZB3ARtnGT2P9EC69wGai
rCNPBKU6wRK+yJwrR6mD/kbH2Cq5LuSnZdHp1pBDPdpcuH7iAcQJKdF6Fao69z4xXxv8UnuvjTkF
I/E2hnSYONDqceCiMvLetqMfaCZcjPzWfi5Y3m8jC9Bz5xMJzTt4x45Tbctkuq0UZM+lHrYsI9Mr
y9BgKzLj7FPcEjVl28w7YGf8kyYOvK+xRWzHCe5Xbr7VCXMwLTDY5Jrh3HnBdOotgBLT4olD1c0v
vtDztym27nFgI0ir4BXqdLlJKwiEwcKxxd1gC4b56DVNcPbL8q7M3WcqoTr8TB1kwqzotiMhILR1
7xUwUXQsy9Dej031JDmmH02XdcfCcsO9oPMBxLpf2RuNFWoH8Ne8yrJ+xG0AyhgFEdfsuoGdUWPt
dA42kZPdsUKgaSZ3X5o/Phxl6T05uDY2SQf1uIq5qUmJAkU7EfvxXmtru8ydoYnE3lo242vS+jtC
omojhN3D4h6TE3dtXjv+or+RxAICWTfIeZXVnBqT6G3gZyVew2TFHVtQudvUu8Y9n0l4FB4/tqAH
HKdap/zEP6NOSeZ+jwoI82NFO4+V2HfDYIltTIkN3xc5H+mV8A8BCfxt5XGjwRbCWN4PvG+w4E5O
k+2ihVjVMDLj+h2FIqmoH4xsnPtO47R3IqBcW6ufhm/Yxs2pHevpytWrZaNmfS4jmcayEQ5VCfV9
3TXcddYKXQnk7LGOiukYLI65+l06/9l4vMbqcDg//EltIlf392G8f/i///uf1p39/S/8r7N+/w1j
fML9p6Vo16SPh5/lX3vR/vg1f0b5pP+bdjxXBcrBLKaFpOPsTwaXtFcIF5gtHw4I8CuPf/I3BhdR
PiI8rlBCuAQc+FX/GeVzfuNsIhziseT+4z/37wnGv/yQ/vOH9j/KoUDUASn1b/9Trq1nfyFwBbRh
OnBzfN/mSxD/kONz6T/PoxooCyY4NKK6FC7crdKVPwHIYwGsinF+y1lfvLTT9CO3O66aS6Kyw5Is
dOXOIlZcM7y+uIxdShXD0hUK+2VlaWsvx6gv90PSjMFDGaVzd5kmht9dS2vE/6WRkX7gf/iDuC5/
hIBLmaMITkr9D38Q3YGhWKx2pGtziQOmvCYejnph+3fTmNbB0pflKGmyDS4K+8ZXUgeaQHJjVs5F
nUTczqhuoHfKWxpyftRkvPZFmzz4oVvA8kU6ukyS03fXr3o5ER/s6pTeoXpM3qyzQ+PgoQOpq/Po
ZCkfVAE1GAS/jW2zIEwN3GfiW1X+Hg4wB8lctNi1O5j0G9x8Rj4EEdZ0l9FZUW9hg7UGb4blN0Jn
+ax1zJ7SYMfKd3E+hyFW8Aq5rE3QBjDPSuZAnIIQ9LEwI0AlDCuMICAxms3oO0JxUFjzCHUmqh9i
pzf5NmCFTwMY+Zv6gCBnWDHyQ75OmIUffZ1jgYyUY8Z9KpKA1X/FoggtjtnpRFqY1oJB46cqh2bW
ZGDKsD6KTi7kpxT2Ap1Q/NUsgXdJW83JmqZlCwxmbL+nKm3dDdFtANKW1ZBm0zFmyG3AsXpq2iH6
7i2mfxjj3hkO+SQTBG8NmFsviquMPdCHB1ppsdDc4FdC8izCCWmSIhhGlFCk90UyOmy6g3L5FfYt
+mGx7qe5gQacSut2W+TDyPDqxPILAS9lVs1a+Krr6lzEfSrv0aHltTE+c0iRVzwBtBNsCochnWBD
asPKsMlLZk7kGJYDEWuFpCtmuogar7u3//AuCLNgv6ucEQUGeD0Glc4THAFhBY5fF0MRHUTret/K
SurPxIQzPFUrBtRJyWbGsUBzPE7Pthz56qIAIzChmAlsSBvP0T4o2wkFOzb9jhVZivgFeoSZx6J7
8Tjl6dheGuBCvxvstGToGDPdrZ0FFeczu162sx0zMfksE/809JWoPYv54PsMQJJ/hjmU4wOFINxH
ojbRDqnRfZbgQ6VPBQW7pxmMl5qMGYjSkrujlCTGfmnPYWNtk2TGZlvkc7cxbeYduVjYQI8Sq0pJ
GmIH0q6L1wBM5PAQNKwKYbD0/VuYCv1EcGExLw5wvvc0rxQcbT2ZH24z5uScLKxhsMixl2+9svTj
82xNAISDqq5/BxolPgcrpnKJeMl8KjBU62O06Jyr/dzfgneoXnwSH1k3hGQ+eYfQHMhDfLFxJX7A
2/NvPC6GyzHSVYgkr9mQa41OFM/hy9w3/LBji0+fqer+M6/tOjgHkEkWnm90KKarFJwtgnXI7kmV
4mNmwyTAzjRQ64dhJPwG450NEfgB6BkBqZltF02KteOKxYf/gRIovNAgu1khEmg2Yvs4UxSAnNJ0
zcRLCgH5d6LsIj2PfL935I+qBIOc6sW+8wZ0A7ttQYhbvLsJDdqSVVNXNfitliBiudm6efchvax7
89YgMVFFO7yJRlZIx8JeNZPBYVm3G3NMOFtOJPnCvZmHmQF9GHYlV3o+iCYGhCORET+yUFblngo1
igikGz1WSPoZwNtOZTSO0F1BEIEbGQ7nlmttavGh2S267d8yXq0g6DE09ITAV1Ot5cXK34OnQITA
0VUwU03BTcT/D4lehdkbMSJrPvhTzqJwmhrC3vWQR0/g2tORTVEyRVvRaXaMgT2vcS2PRPfGbQIa
6qYkBIFXOQ77jxbvHzVxviAEEYXCXe3ESVNuaAktqoOf1XCRywE3w6HPRAGLy+uju6RdoOThBiIk
PSij9LUgrkzTRJubn1K28Yt28CJvyzzzMYcF7rQHXDSOV3AppvjlJ/GyjXnGUeeWkMCnLRz8nnkr
g+XGshKoEITWCloFZQk50khdALi2p5+ZzsRtMvXc73kxu5+eK5G3+VT3xBADXllVst4Lh6CXz4yy
/YXr8Pwazw7TddZ1JWuDSt+rOJOPMpyg/uhKfpgRjO4hyxwaEnl6s37LSI4k0QWZDHjCHB7/nlRV
u895cbO5IZx8nxaKo6IyHrten08XFQNhJK667rufc7Jkal8OAftD7cykP9u6JjqZ9Kp/ZWWS4tDo
Fjoz8Z97M2qBBayvMgkKu57HnvTU2nJIFgl/sIyzZNozWmSfsYf5f1eOegDxXrHX2un1sp+EM/92
XvQja+8Bn9vW5fl48J1iosUJyDkZPDPreWuxJWRfWHvjmiUCCK+IFhB0HhLYkCP+7ewq4T0/GBie
L/g24x5J1IQPcwvreUOAkB2uaMpW7/9gO/xL1+P/N8DFP71E/ze8HjvcWv8J5YLHEY70X0qD11/x
t7ux/s23YVgwuf5BpVhvbX+7G8vfHE9xgRLSFS5XXf7Jv/Np3d+4rkqhbFfYwuO29x93YxfMheNR
7ytsrbWv6CD+Fy7H3Br/eqmULo/D+sWBRrG5oat/6Ax2TRIaTg2id1GU3o/OGoO1kLi3dCzZR9RF
YgR1FtJMil3D/2ILSjg8gykkCBKyxfJ148Nlr70MmlYSUi1B1KDcIWiLcEUzLu8USvLoQEUivyyy
UaL98LfVNps8WSGZTi2R1TxkK+kglCNdRfQkhH84jeJY6MfB8pQF8UtS+RJyCJBikzlpSnpDsO0L
fjhImpCiOcyufbjw22ILzSD41bWyz8rL1bzJQkxIYLLA6VFspLKG8KQp38YCoqXy7qVT3PNifbdg
30xG3/LSvmZ4QoKiI36XHVZ/pgcygcbXfSiLfVxPJ5hcG9mJE/8eudfUGff5tCZTNfsNS3lO/zAF
tvPhyW9tUOFVtGN5m7L3J+G5XU9SQCYnztSfTa/uQih3pU4vdRPgRZzQHCnfs9J+vwh+JW9mAnX1
vitX8BlrggnoPaffvP5lT4ShbTextgH3OzO/xF12IVvcug02anDeSVsf5pJytsYtpwNU1I1DQL3X
ywmG2oyVzfshmyn4nqNhHZI+xYpXddPk7aqK7ZDPjPTGAj96F01FbC52cuvLyBkXKTxc2MItixjm
cqx8ky0FJi56YlDoY86tDfcB1sT0HmWvCdSFu1RbFV6iyHGvM+rXsS9rdckzKB4yA0FgsrEdadqM
kydY3/FrQtR23mWzMf6GOZ85AppkfWiFaYlkca1JdklHUzAXSIQxkvTJBUc2mz/UJAynffFo+8PM
zc2xD2ZGNbbb6dmMTY7dxg7N7xBz6SHzabbMRMl0lHM52XvSLX+fY1PQjDAiHUWUNmUeDjpNWOjc
q6o7NR09vBCL4s+5LwmSWh7pLYS/7D7CR7WPwvozcgeDiYWulrLFjE1BgDp0YUHiIRAFA4WaqgkK
wVSR7gVXkSAj9mZEvq7C6lfPjuOd22/9RshlKE+mDaOFxLwTsBpLDcnVquMHzMzd/kL1b79NS5C/
4RIGGwapwHuY2FfTle1o9YOVfPfWzoX3MZf81huifTMyJNdwAG8p5pgm6yVkfbvxiJuls4e9pww+
HRQ3PmOxZB0cFKPYFoXKF5JGcffRRcugt1zUDdWFVBRVexIl1LXmiIkMYHVgrtBcaW6bJjv76lxF
8I3NYnuFeBHaW27n/NFHe54RCWtit9cKUOcXpibzqZzWju+4nlTtR5ZmAkeS6cpjA3ODfKGy6uFI
F3BORLxlrX/CZE28q5xxw5A8h+V6mbrZeefDw5+RtxOukAZnBLXSrqITFZULndyMRXXNATcnYKZK
H6x1T3nqrSjpMCq9JROP+dDCFggzHGxbyQNAZEZ1BvcK3iMLOS/igrCkICQgWvZFR0cDY8s2RrYP
iTGjb+6Klh6S/YRpHKRqhHi9mjoRgtmWE/sfxMjqvcwNxum4c4gicMfgTVPEAZvtcjJRfBcJHusd
36pGbUzX0efi8LG7cUWNSulW9roTkwlwcDdYt0u+HohsZkq3R9exJoZXgzxOKmlwIL52TDr7mO1z
DacXtuYb+zVznwjlCoKcBU1KvGH9ag892HZO9DPCxxEGf9hlQgL+FEuP6NANzFIbd2ZnuMUa2cHG
zwUeQ2YDdoNkKYLm2gSd7s/1EPZiG+T08B2qKVDvQUU8/RSPMxmY1uiwOzQNjZJnaZdY3mUY0+5l
BSWNDp72LFIPM4vkG8sOS3MtoqHMVxpxeYyGTg8PALqdu7maOxt/ettH+xybW3XyjSGpNiE3WYe2
oR56r0VYSxQaJwSOzHO7LgoAURNcjgw2esf36uvU98kXHuS2Y/Dr6vle+VXhX9UoBaxGXadnuByU
kouxIGBCJ4x296zUfe+A6xghNW0z058Nq6ef3JnHa9hQHriRQT7cFFHuOxuOgBSIeVSPgv0qXbmw
Rtl4YhtAqA85OjGx0TtGx0zLmuEM3xQsLaOJYiL3pxkUg5W5P9oydSMK1Uab4mAb4twuL8FcOOno
X4apJldhKEa+ms7L0x2cWvA/HOqEVC0xZIRcR3hBVGe2azH9YBH89Hi3QvHl3OHvACCodw26yHSA
siwVHfCtXmOUzkhMJ3C6H/OgQGYEdWjMQSSpIsOXhhnccjcV7j50CaQwdrKG2E1OzELND5ln6BWj
HQUM71L9Kigf+RictWCeBDljNrUX3jVhtfTVNREABIZWbDEsqsNh57K+7YR8buD+A2OlEXlnp7H9
nHkOtStxTkPDkFPIyeI1n6+YHcybi/GXmuGeph0B/H7XoTd9eGx4ab0NzcpAMiIhexB1l3xE6CE0
EJb5saiKJDlq17MeZ1ks5JijCoFGfYs81KW4cIdfxdTOOYsjd3rleHJYx0RkpDbaj4JPl/QUYwNh
qvt5tnqqXgcjifSLNsQHCl5rY+UDVjC+wf6zql3n06l6Qo3SeBTfkqysP3WpO/qnmrZyjgVKJbEB
O6TIG1uVfY7JV1IyORVskgkPKRrpjY/PlXgQzDlN41RonF9wYnBGWM3k/JDG8dJ97ypNYmD2IZW4
WUz9TGILt8BrpMXvOE/QfZx6ZNmH/poR3AVlifYQMNVstNfgYFiySj1VHZlAWk6y7hNC0wA40wz8
+PrGH/EnVzY/JERXTiM74KLiyJnUKShDgrh5/uS0TVNsWYZi666aoAKlBVeQT5MK8PfiYcefJ4t1
bQSwsoGxtay1g7VDXhJLbkRxns7MYa6VTrYc0Na0M07VPMYY24hKDmn8g2c2+LV0iyErsvh00CFR
toadCsw03odmTA9YOaan3HbLxz5xCOQHXsUDuQAc2OP4ZOc12TqcQbKOzQ2+Wu4e+LXhwtNeQwQ5
rNKWzzDiMCKi0y3ufrHZryJdLvKDMBGLXf7aM8Aqi04ZhNQY7cNL3O3/H6v6+fxrVeqR/P/rueo5
r8avf1g6/PFL/hyshP8bp4EnAkWrxrpI+A9+oHB+c5TnamQuF3nGEX9X/MGmgsYIhdvGVwGwwL8b
rLzfXCnWjQP/cySKw78yWJH94j/1l72DdGypSXw5IuDrg1XIP//8+ZSUEVsK8b8IDo/+tD4yFfrQ
tyFX4edgV7xwiS4hzOSOS86qW3d8B0Fj7ZMdtwtLx0lwRQ8ERUhoFgaV1R3i+ARLCimMtWt738ZE
3XfxUPpcxUra0C22Ane14Hw92XkYYengtiyP0PO4nMwCSXzr9mjxSLzxTZdyCSXocXSxHUvc41ny
GuleVFwlqj4+GAxbDh6BRKP9dukz4h/VT7z58ooQjc0IUEyElrCjQ2paymlydomv/PUwqxC9utzh
5ZdNhWFnglv3fog6Ujedx/X8hN5Vkq4NEgGciw3CDh59S3LN7rFwUGF0MS5ACBR2LX8KNF+SMiU0
EdJlAbnwRmBkguXWrEGvCL4bo2YcAIUNW7B8urhmk5CMevwpOUlkSfVFKA2R/mnp0IanYXTkvRcl
IBhzK7coQmtU1h+mtuzfU+501saTJKFOTVCvzIIlpVNvcZsnp+RHuWkGm0LLec5G1hsOdtAORN57
EXnudyUi75uKEHOzJmjuqfQeSc9MvqH1sWUhjtOIIrhtM6WwVwICiwPVmdVIfnU51bBle/Y0DMKV
/oaWeSFdsHEsh6i7QKWziN3W1r0K34vpAZXzwp0GwywBgsA98VWUDe9K6oG7FI0/cHdzIg90p/zU
cfloi2vF8gQ2x9tCITPoxKW/W9KE2HqzkZ7F7F3QIOoUH4slX9n/oj0XAwNAc7/mHteYm/D6FS95
Pw3Diw1eLbbEt7z7Smvz0ETfcj/5IhbHS9d+p0P+Wqyc4kXfD/36LcYlD5VejKRDjOscQ1zbgCAA
cZGUMPOxdZtHNonUc+huAxz/2BSw/pgmjLqpppX+MUybyZeHouXOrMP4SBfAddFQlqRDP3MfNIwf
f/bay5fA851nbDLVZ2p3Z7BYa9KL4j2C01bKokK8hCNZbMa1/bhmrjJuQAgbPc/cxtKeu8f0Y737
rsJl2wy/y6y99XX64GldX0qP4rrRdAZzpN62bAaHcLiJo7G9UyNteZHaRCN83ODagjjAovXkSvv/
sHcmy3Ej2bb9lWc1R5rDAbgDgzeJPtj3ojSBkZSEvu/x9W9BWa8uSemSlvOqa3UHlVJGBBr34+fs
vfY2wuc3294Xz3wSE95/d53AKrRLBltfAI/iemTqCFc0w4u5HE+IplpIaXMKwhOMxjaS7a1CaWB0
ILsEEe6ETLfzN2X31wg2bi09gI6A0wOurSpRembskfEFct2dS96q0MElDug16+TGRmaXtNUucmFg
EwgyDiQN4UdGWI9KxdhVjPsJp954mKtTQmgcDIeIgbAzgaqiYLntjPswfZGdf2rpeI3vGNUT0prq
RdOqJck18tMdoycETofIDF5ChcQkCLd6ag065U3/NbQXJh8c3vB28My7asyLPT7sZ8OAgzkxWCW0
QhYIHJ0KgLqRXENY6ZgGVXeag8JawOrByGDh9ymvM3AVPqicVaUIHHLyR9W2Z71NpPKkaL2P8S5r
cZRAz9r0CwEGHcGGRvk2bpxLojb3yh9+IHBCRGB3Ul5HtQO4wSIhoQgShPAknww4qPvwHKuAv/ep
kHCQozwyIyc5HdNuvBn5Vw9V/1Vjy4DM2p9PGKesOfkilbMvlvBWLY19k3RHZ3ZvsxlVUDPspMdx
dMb7HJ146UK0p9CwkX5yKABIET17IYkPi6OgTCLIA1aV5jkAWCI2Kq1OqD3VbqY/IZpHqze/Vdl4
0HkW3+YDFFU0YYxwr0uNtzoDEy6gVLv7sk/vxkJf6JxRHD6ghU1aVvWtJp+AmAoU4O3WbK4MJj1g
Pm8G1Z+hsTrJ26e+z9mDmq6+TTX5jyz6HHofEMjeyMVuX+/6WuPBS9BZjavMX+e/bDoJbtNyGE8D
sjhpecP2CHCWRZdzXHFeBu1Pk9y2eRuHZjdRzDHxKpSxYLm3XnqRykNm1RBDESgl1OV0WHBz9YHe
6JjJQtzC1tQCv9Q0QFekq1TLXVyV7sYqJxYVGufkslk7bF0/m5God3dh3+ASx3lQPwF0STaip2VQ
Vpf4MAgZBba6Tvr+nrBLpgMVAgdomUGyLRKyD5thP8b1fm7LszYFTw4HnH11bi+j1jlr/Jc6hYg7
1Gs3J0kQBFOSsNZz5qy7DLa43M9J97yMRcGwXJkFVhhr3tnDCBOVXpfzPEsIwPmlHi9dJudzcyUy
uRnQ6yI8VxaCFtjvCBMxuyjDDp8sIjk4IQ91se6S5jLBPNgxPteTGJ4iKKu2th/nBvfj3D1mkYnD
DIiQRR9wQq4G9ndXtYwtTKYjOgPvgWAhUHeDncov7mAGa6nPjDxdR0l5mXXLYltY2X1XO1/dmd5E
pV4qDSRJtM8zIYRDYxTPTL02jX7oBUBQxBco52Cb+q67bSZ7Z5E/sTRqH0MDJkoTiSviq9VmmrG0
H7PO48Ab85IVGwMsOUZQOqEI37KZVTB6ilT9JH2bG95czq4EQTUekG2vTCDpm1bRkdTBWeAZG9Be
GIU0qFzaZo6IHmtDc78Som0q8xp7L/anByFa4ihHKv8LIiYAd1Ycj4x25yAyZgMdD/gseFPBGxIq
caB11EClOa3n8agG53zU9U/6DmfkJiabEcVUSyaxMw2HYtlLcRml7qVZf7GhcLI/PnjaPQHKghNp
8q5b/8oN9JcxTo4QL3aZnzLce4ZQ0cBjH08rUW5jp1uTF7ivrOgk9oI7RMbMiWi3k+2w6+xFbxmG
NK9y5slwWjzPeqkLooXi8lDXzUXHASYyeJOK9ohCnyfacvAed98DRV8Jauc53ZKTARKaskDSwCyg
YzOZd46CegvrZjparc2wvnHOyNaA/sR+QJTUXB8ot0J6tZcmU18IiXv6VeIqqNnnCWOIzO0cfy+Y
jLNZq01ALpcdZ6y541Om1IrTNT2i2zQOdrhVSdn5ZsWLJCD/WsKe7b3pBgn/2pq+WS2d4Hnk9Nxf
R028jWki5clXmqzUa3j3x+iiAgNIezBt2QpUvl7YM475vSP3VC6WQQIBCDU7aXBTRiRAwrJnsOCu
dQN6OMp3TmZuzRKniDFeeZ2zbQ0yqRMMH65iXy4eFObvOPo6l19Q0qNiqaPsEvsgexTiS1xgmAyA
BxRE6zLsR7JKSFmnQabareSWKXSRyF1semvQuKpjLMUG/NrGnU4jVz/WlXM7SOF/caCxuWF8oCo5
1A44MIlBWxnbcJ5oFL90djMRUkwSdPC9lzZoNqLMqR4FprNlcx2tidY1fiHcUDmzfaEUjyfn9EnM
9yaY8NkK7J1bXw/U3dcRyUYbaIEc6UsHL7ZD+6iyzstEPvTVD6II9lNx2YvTrGy3no9KOEXGENu7
tHxeHDAqpPH1NBbbCTKG39A2MMx9ppDu//Cd/phkl0QanThtcYp6J3jswdU1/YijosJbEa6yKWPo
YhChYNu3qUex1UJJbJu9mQ7dD9txWXdaGk1E8RVOzLB7Thcs9RKdyQkj4TyDLgOgREMieWVSA+dX
UTwg9ZPtAz3y6sgEbe3JeFPzFVbhJGj9mng/dWvd5pmictrkSXUY6E5lI9Dfiu9HatCTbvaO4SHJ
Wee4Xr1Bf28UemtD3DmoLnEFc+SowpZdHEK21KgsupyD06yb54g+7Sit72gXh2ss+ezK7D++vZsC
/8TWP2x3+lbV9CupyROYOf1p7IbnE2yGaOqc63zskJIBHZc/Mk0FUxgbHNm00SmFco8jhJC85LxB
vj8fyIck2oR5Th1vl3qHOciqUfMOMxE8PwTsIzfKIdhufCbw8JDG1nkcEk1TevuGIJi+/hGIfOtE
1kb5L0C6CUsbdkh4wNLYBNXgni9yzIDpjsbJKg7zndnfNPqQZTd8V4whBo7l0HlAksDmoq8lhj/Z
IdWRcBbAGHTwooh+2s39T1BujDumO0Ru55juzlwWy4uFWOZYnD2H+sqMi3WcARxzLVIeSQ+hnUeH
TYVPJr4uuvlLBLqZEMzV44atUYFMnlGTRWjcWjP6B+2c6dH5BnMqOwSxPoxV6R8TlEgbazYuPd1R
+ghaZPFjqm9St9+kIS1a2FEaxdUKSnj9REuTlCkXUV60zpITM66vFpretp+1JZiyBznZbfXGDfJz
q6RHFWIsM3FI8Qd/zgEzHaYTaJsyBypqmIgLn/InZxgYUdczZmEadR7MBnjPbFsxbMHlyEEzktpc
xd3wLQTndod9/zBTKi6JkYF4ShCJ0cVPxbaWOK6NjvLHyhFaN+uM88dUm95mYOi7CqP+JJWcAjnd
MMnnHWwjLNhO14ApbjABOektjga/2iqykNl7Z5sBHIbIDHCluewbwpu+6wRHNghsXOLD3J5KRoHr
NCiMH4bn4iEB2J4k1UvV+Ai0YTNzXNt7gxVulRtOm6oKTsl+p324WA6Z/7LQuNUIA7va6jrN9z1p
xPTYVh0pvc4sjnbnbZLGPe/s+ks+IVHC6I9rDBV8BS7XCLAoes1TFvRMlKVBNEvlbelGQ5FbO0Ve
b7HNJleVFasV4qsxGlDVH9ISIkKt9pPLWJdeNj51rDXBjY2R8xiV12WzB4SstmBz0Ukd1dT9nHEe
ce+6Ha17/iWQ0yhgZI2Le0XJMz6EnseEGnBH8zWqsA6DP/Lbnz7sLHlgzIglx/ZE7e8wx7kZhFoG
XfDXS6FWxtgZVF+zx1+aBsBaq8Sc7EuSizhLpbLN+P25mTHDSQvvQnStRxeyMsfzDlhCdMyoWR/h
Do3BIXBGf/FMo9ShmVqVMMTp4G8KtKZnfl6x+7S8rRFQArM0tkSVgALyXM4F6DW5oLLKvMdh5mSx
r1vH6NekyeDcjEHARFiGRL1Ufl0hwdLCpVtXoSuvcjpofB0gfIKfmXRk7dKW+6/w41/uh7Lo3VNd
/Pg/x2ZJJ34TcrL8tb+blIb6C2+iS3wI4EwyhTVBw3+rPwz9F15yBRKO3iBGQpf25b/VHwphiGdJ
xf/oSLFIoP+j/lAm/8gWCnW0qSzhOv9I/YFW5HWLEikQuhPSTdAUa4safZGZvG5RxgX9brvLbcJ0
ogarOwU6OVZ3gJ2x0vVQTbw6arayA+uMIRafvBtHF4AR5EkUJ+wg1PcuKIjbQACumKPwwmX3PRNG
m1wzifs7Y+eN+v61kNv607flumiTjq9H1Mvyz181VAe39GOyMi2CLszmgfkNqt+yqN270iogHRR2
iUIk9o5SlvhfB7urbhgGcEJtQUIcWUQbcg9MK9uBJ3QPcHxQSYYptYTnMVFYOdHMPkg6yw+aCO2F
qLL2Iq6wRpcTU5SVREB5HSpWr66YndvSBTK3tr3FZAREGj+KIf3vDXQyuKWj96P1/fEmxLBMTa+M
5MqUzL6jVNO+y2s//UbEAW/zq/74v6Xvr6/QLyn7/0jdl/vJf9Gpui4dI9tW78Q8qJ5n28kq4LUF
uguEa2cQ3/uz3oSoQIiHYKZVEruO0m6wjlEgM7Fq6nC4QSlTZGuwjNDm+AOQIKbQ3OaqpD8Cs4Q5
luNkRPJa1SffmOf1/RPoENXDl3UswYj/vfwI/VPjNpT1VAGBcdvmfnoUmB9fWKMRb9cgB04EwKn7
yAkcyl7Lh6/fBT9tv2gtFrcJU0ic1uc4NAPEKgEnVbhbgpNfZbUPPp4/Ciw/GRqUf01405fNeD32
Halo9TwxAJp6YhkxMPiUy9YYf5vjhJUyhai6bZFnMY1qB0QtPDDh925WUARispJRVQ45fsSpnRhg
jWN5jaS73froEzifkpFDK06Hdxoe3WNnmTQPVZjdtBA1njrBzwBuENNN8MCEQGwK4fRAfoU71tWH
yXSb701aEow4MmckSyarJ8hFyjtHTGZcDZ4uL4tsYoNgDBhdf/wALQvVq5nFrweIrCMLpbNQy4u2
qMVevWIGOKvaF5yCBlTd+1r7izIlXjYPgFvRegxqlWwHJvYrI1fuFpAbAR9dZ9/EA67ttWEoYJnQ
gOy6v4p0rO2tawkafvTrwWe5VnUZuFQCgDzakPiWIYjPyUGWAycWRBTbwSyn884vDmWY1wMKroib
JGy/B5hAgQbA7WzyG0az5MXZ/CUgLLSp8e2GYcIqjZPxIe3pcqMCLVxkTAGpYXU6o5NUCeQr2FIu
MRxQbi3B/HrVMO5N+FHTtECejOlMU96bpc05nMEgnuXQEojHETgljcxODUxP57rD07STqSyJgQUp
3SIzPymGYaT8G9uUYTv5eGdhxh+gtI+sq0iqS6NxUXyCRgoPVXItmaPQ04VPLsop2OWAKL4oJDrN
Ti0s7NodofTryDgVRUA/yXSIEyC37Kuq0vGMPl96I2ePAM5P7v0fbr0nGYo5YLsx/r5bXVM5J5hn
AF8D2eJoPtXiLLE8dQEgSuznwVIooBBZF3Mozj/+5GVS99tT57FHmpYlPU8KNsnXT12GlN3PBvgu
jSyLrYMU/ivIbn1awwHAEZYeMY9Ve8jbZP7hr049o9zIqAvPDYRVW6/kURkakZ9+/LXkH14GRZqE
x3vAL8fg9PZrmSOdGjedkLIMUPxCW/f7uKTN5keaxjlSr51VWrRBSvR3uem5K0005H1Q+GCD0fXQ
yevFvqv9RTNgiRMj0govBvRXoBsj4qccPYBHr75qnPGTdVUzSX1/SWGcUFhQK6AxWSLUXl9SElWy
Ogk9c+0bdnymckhvW5/xWH7wE/M297H3rWO89o8izQw6OxiYE6wGYRZDx0ucsC+XeT8xQikgBv5/
lolLOzGrGKU6pOe4kNHFJCp4AGAAws0wsMOsmO5V29o0QZ9FkO5RPVQbxCHl1uE6fkkdTROS6L7t
UJho2KNSlKcFYYDfpeg5k4bYI06b2riM/eFyVjVxEOhVozv8rzhsMXjUlxnv9VcKY8JPaYNRXM9M
JenLjJh6bf8Go9d4QWYUT66YmMtQCxd1YJ4aapoN+qeee+rZdKDxT5YRod4xrN2Elcq2GmYarRve
krVpLi1UCQ9Mhn2/NtRs3dgJSjBdO+MxnSd1hl7nvlJZ+6SnlJHO1KiN/2vf6ElEmT95Lf+0p2te
MSWFpZfqR7y9k11s45jhP7BaIny5nWkfmAx0mzpP+23T6mbtzMynSDNWp1U8VzuY12KVBPNC0O6K
HfHNT6Cx411YhTYECRsNFkx7xJlTu/n4jbGW7/Ku/tBgcJahvHSE8+upfLV9kGY2QZUVbB99lnyp
Kss9NTBy06Myd3ms1I6nyQIgU5jbDlnPGpXIV2J1mSm4cELlHNGHELa1bg16X7kyGeN0PYh4E3Aw
rM6d6Yb2fTVhHm00PWCM4/VNGcbGltOW8zXpi/gCB1e4z3SXHWoDw87HP/D3lcp2FBsj4mxzSSCU
1tubYZCz7WbVwA+kfUGklAkMqJiHL3Jcpn8Z52SzqEa2rA2i1t4bo61SPV++cwTzTPVdsK199q6b
v61TfCmOgGykvxQH76v40s18jsSZCRbSjq8YofdbSO7d2tQ07VyM21FNWkZLtiayQQr+k7EbvN3H
V+at2IHCwXYQqxPiKBCmW4zb316YKIqRC3J4Xpfl8IIIhiQeD8lbJoP5k2XZ+sPP1VJj6WOn8JaD
y9uPQuIZG6lIzcVjRN53pr0Hfhj1t4ZvypDS+BbNVNzrFkHhVSPz5luhreABbyWQSH+Eio5G1jhF
PAKcBx6z+ZwU3cGDkEDQVWr3dBInAWk7S+c9dEfEasz0knifsWaeS0VFVGOKAXk2eUg6k6J+ylMN
HM4UEaAKckfdrW3Fl59cXzQrb18tGqQWzi10Lcqig//uyeMQR7RRThTiQNWzoZMJmFiqfJmXzffd
ZJNZG+jhpmYocZxjwitWzWBfFhh+sg08FP64E9fnGVNIB6l5Pt1WqYEFUk2m8YySt7k1jfJUgJS9
y+q8gbBR9kB/wMTXT5U9I01QZMX2BmbNlUmgNLixHpGhifluG9MuZxocodwz0TfEYTRcMs8pvw+1
YXwXXhZ9DQrlPqZD4p5ahtTPQ2tTVZfoz86SCmo+gLtuwTYtQuomTI4oTsGYZbnugAq5XzPZp4/l
aCIE9Yp7Tmm4z9AvFnsbP6SVCX/rhI2M/n6k/9vW+Neyh/zvuis2jeKd7Gr5C/+xs0hTCLoZajmx
KfM/DQ1p/qU1bmDef7RQ0rR5L/+/1dv7i2YGIigX2aLk71CtNEXXhv/3X47+y2HN5x9JSj/kUvof
qa7eVpJaCE341fL5nIItDOnvNsuZwRBKp9ik2BbyVM/NYxmoZm+Ys3PWzpN3EpkZTjrKrj0Lo95b
SOMTmo1pBehm1qBVAKCcIB2K719dwqu/98DXR/O3r++vL+batuSLEZ5Ev+XdF9Mk58VDagt0tmV1
mrc4ZHGPoEPO4ZWuHQN68scf+PuVsLgajOg0TQEo4O9aO7YYaN2MoG916TOFqN36pLaM9uHjT1nW
2v/Z8IkCEw4ViaBR5bIme/ZShr7a8BeYTeCWtbuJrE6cjf5sQUCtIoDLxGbe51IG90FXyatyom7/
+KPNZcV7+9nsxKQ6M1Wwl1/67hf6nCZ7SDDMjziYfwuIVCNhjHBb23ZQ5dSple+huA47T8U0MLBQ
sqaHpH1m9NcuUt0oJiS5+/WTb/V2I1yuCEcnB1MVAl1T2e8rBFS+gUeXAt3/aBk7h1tzqMyigYRp
5BNL3hzexCPie7idp+UEA4ceRnigShBfkhyFELXVNZIfP0TdrLP6k6diUVj+dtE8jrkWFZpl/pJT
vr5huMzdOahzfwOIzMUKSuiniO2aqV+HoGRKTMbZi0lHRbi/TDNu4ZE54d4fVXFaNjCEPr5c718L
rpZjuqwZvKsOHch3u5qa0biHtKBgyrm8iHEINrmsQ3erS2E8ho43fbKP/umpwXTHIuRSPyiehbdP
rERQFEekrmw9SAW7eewYzLGHi9u6niCZ5aiYg3wYflbcAsAkTXsx4W3bFtIsTwx8VfeIkeZP7spy
vn33JC9FpSKslZXBel/AjU3jVBIx3dbXSl/Xrb8Azcl/tQMfiULUMwuuM++TS/9+gcCOiAGIegKl
qw2Y492rK7vS6jARx6hqfCigFmiy2UmLT673Hz6FE5VcBiau8LSzPACvFohcGbUXJX6yHZOGC6pa
JGtpZ2U3Hz9Hv11BeteaihwMsOdRirzrIOQRywTzNQg7ijg4TqT2MVd+CpMTrOV+7vDqxEamrj7+
1F8d5zc3jo9lv+On2fQuLPvdryNR2HMqEZGHmc2GfzBCx/hpmyPD1WLCYpgNkGCJrEgdsRmMekLo
nxdI+tD5ymENuAeAv8HeCD/Vq9vbxKhCRtbWoNcEPsXOunHkAAKDE/RNrYmUWGl7Hm/i2AnOeJSs
y5go4usKaS1Et1YzOqzojp0Fs2Viy+kcYgFLiqNzoHDFuKcRKfdIb2RxwWV0lvi5cNy2uVXuKkMS
elsTwfCLao7gUIVm+4BAS10IIxvyXR/K4oTnJCZTQnsYuhj4k4mTREkxrGSn09vGjVAuumaFTiof
urIH69+rnG5rDuBRUZYS+0IeDUnCfUoMn0NGl2dN6cPoychfk0Jk9Bt00EuGjGitDKT0oJ8NQEc1
2kaGq6qrjk0JWZVjcPWQ2gReR0upuvn4nv7pSWI5QjTO22GyOL19YFNi7qSPIZcMzIypXJT6e3QH
aquqJdxrTvsL0Lv59uMP/W3TWJ4jaSvE6vy7XOvdMjj4JFRbQelsUMAp8OsZETQ5vDryHtQ/XWtY
+0CsLrJ4/o+D7Nvf1zRBQunk8VG8Facmbb6dT/d0DXLSPuE5B0XAWPmTvfoPFxUAEG1l4DWo7hen
8+tVAOoC8Zv0Fzdm4bXnyTRe+ghzOS749UZo6hPV1uKfX1NF+CiFIJWg6S2O7NefWdgor4PJ5odG
kb3zuOHrMnLznYVh9vDx7fttF2NwIS1KEGXxiRRCbz+qie2sQIlCV0LhymLXqo8C9Ct5MN58bmZI
NT/+vKXIfrth0H2gOa/Ywjn7Mzt5+4EpVM+iIxRqk6mWAidzvZ/uPKTP8Biiuy7J5KPt5t2wFwXZ
6bgRq/lG+HoEw4uHSjPjcYu9wm5b4EusBVJuBIcbO2+mY5Mb7mdtoT883S5r4zLkVFwluewRr/YA
kunKwVhyKnJmSWddh8wMQQfBg0xjPnl7//RR1KOuZ5pMXYX17unuSYnxqhzNqBlmsIVdIzpC53DX
KavyJzfhT/eADhBvLB0v1v53Ff0UShqIPdhzEBD+WTdjq0AxjFDbbbBHDG0an4IF6D/51D/8QM+h
0SI8YdPgFe+uJUbKCHTdrEEyJzngTBSJNTBT5A2j3H/8lP3+VHOCgELl2rDtLGbYb28b7ViN9I0s
BIIYyHYlX4z8Q2ymdgxB10za9JMxwPLV326mdLCQqlqKKSatrHcPtR9aSeYpKHmFqpxdY0ztmccO
+8kT8qdfRX8Ku9CyuqtfPIRXD2MVtUbp2Y2DawWmIJFl3Z7sxu6C3kuxVknlfvJ5/Ct//12sDIrl
j/slqXbfXsc08TzOYTmjItWDZI6jkVxBIGS9tzNJPSSlsLDwCTcTSY/NWM3BqhuWGAW/MRE2Y0CI
b7SP2QTHCX2uzUgw9l0R9UAWSHbwgdunDJ+x7FNGiGzGzB7E/QNVOx4jEt3Sl8gvpj3xFcPPBmP1
ZUCQgURT3rFzA4kaul0xsLeuGtcJgi1ohOhiREr0bYyRJmwMbUNeK0GYksHbpF+reBxJsxYLjioW
dfcjLIqINIwyWCQrlhxIy6T8wlpaYCcMkX6fckgTL3ZdjuOaW5/dN11X3Sfc7Z8E+PoXvlzYQX0/
M5ADoUOIc1QZOUytSuM3dhsTxbgjxuLZwV/kn3g6xflJ0vB0ReTXwr9WuAx3TRIBU56ysL6wjRrz
aQwoFKd8Mqcc/hi9nlpdUiQrbwzGH7KtILiBRcqeVNlW2XbsSnnHYaHHkTGRtZ6k6KLPyMIFYuBN
0/jsI7/HxYT9l6wJNScgFIe8/RIC4C537WxxjoMtnKW7JCLqbk2K2JzsAZ05lE4jVF3Q7TULEoO9
7AVYo3FTJh6g+qLy+SJAYbiEXY1am5TPgP+FktB5yWo//KlkP/C7kijoduRyBTfwq31kitVQXtbK
KB8o3VqCqfwI0C4szBwTAQKAmUQMAx7tkBhw4SJCD8c1Tfh+MZ81LSmj7YjpVlm50GfpDKfg2Cm3
vU8xP6MRwKALSwI6+0krcwtmzOx6N55Fdt8eWNNwSkg33oTMtDFalYjxuaxoKxgaxrl/yh0cTRIM
UEmRz/VLCBYYECy4t/xBXZqkMMS+1V0QoIuyF+GfvotFzkgvKhLXPQfvVhwJjwu/y0J6ydKCJX+9
HdS0TYhbPkZWnlfr3hLBda9meccHkb03NnXxMIz5fMNzHQHxDMv+R1XUXrdP4J3lK5mxyeEv96tL
VUc63X68WL7VMXDsp5piSmOivBDKxXv49iWPRsdMGdLIDdAfZ1/lqtiwBcvzThnDlrKDIQhi+Y32
B1QNqX38+NN/P9Xy8ejLXZPOHKlY72UUuTQrnDOFhG5okEAP9p5YXEa66JGBKGStU6IoLwMKFBLE
mGF6l55d6EvJDWes2w1nJdTCTyrN37cqXmfFsZYqhUrs/fi0NTJ3MDKSDCuX04Vtk5OCftBDa+ul
15/8/j/sHZRdy4/3yGjR70sMLymszkYIvKH9OEBK7qfNhLrpDGSNfTqBxnoKHU3AMOqNlVkDGeYA
UqwnF3VPpfxwrQkOPgUyl+8+/mK/Fwm2QzN0Of4CAVJ4St+UPlGqhsaMc70RNREBgrnLgDmZAKQC
wtTKT1T+YKAg+ORh/L3LY6L9sfhQ1iyJD9Z9+7FzXAqUMwMgCr8PLsqIBZ82YHnMO1T3mPMRSFrs
LUxJ9JWOWs1cs2uylS+i5psBTffx46tgOW9nNrweNIy1u1hrmdsAy1+u06td14SsSRSBFVBB9N2J
Haazs0sUx8JVZflodMSIcRG9SdcRkxhzHJElj8+KTDzrJOAZ/t5P9EyJWs/1cUxMchSyXxlsyIVt
gWSa+nKNVasujxyZWetyzx9PoDV4zElN8iDxo1nOQ4KH8yBVMqDBMkF2rrLGrA8yDoMSqyIhOkQn
mWyjvmSRXA+To77gSs3VGliJ2WychGxnXqYuwqwkwyUowixgp7gJ2S20zdRLmY8sMi0TwvEIboz5
s3bq4d6FpWSR1dsSa1+SGX40uQ+PiAfIgAatAzC7rjLcrtoBtPhSBYVNWtPUCfcknUYilxHiuyY5
f3o00wKDDazsS8cqm3s1o+3dmTO6mo5111qDNzMJ5YixB2yiUdV3jaaVsO3kmJmHwQUsuWkdcZ4V
tcqvetYUkrVGZm0IFkT6UHUBQVcjE6h9O5I2f0JMAcDjCgQKmrGoJdNyBNvirK2uAm9UtM73uHDJ
oGJfTLMfWOVFe0eOlrDuZ2J15aEijwQCAwg0dDTAfroTNu7mOA9+dTE2JYazCoqaDU/Kx2IzpWNh
H+Ohrer9FBIMttMQNc1rSeD0zghRn226GnA33Du3xonTlVW5LtImvCRnzIMRBHTmTgSj49K/YODA
3QxQIExdDTSgiEqz2mDJgMpdo+l5CX1/uGajDl40DxFKZWx3zxS9C7TDy4H2FLZRPoLQZqPMQ9F8
5TzZ0byKaz9eh0VU+Ud3Ghghqmbo6dVlCZ0Cj1CmVZQ00F8GPAV3TUM6JfD/Kd23U+GSrkok7V1R
DZpkvDodd2UUodJlQNl1WJ78JMGnMnZiN+c8pngnE2JpQ7vXl/EUuYQnOTFWydpvQ4wRsm0eqBoa
gZnTA39RYGFZOIT0P3d1GmX3rVUQQw20w6G8M/ryBxjtIsRzXHbDOstNuRhrEpI6IN6k9b6CBXUW
zzVh7iJCp3Xm5cvnaNBJ6NTssCNMZ8JhTeKI2pfgzDHTzEPfbXgIR1gqjS/uYZ3yANIhN57VEJO/
g3qw0Zt6xmRFGmYSPqJ/Hg5G5rnBNvI9FFTk+VmPcz6prx3cO4Rvna9sErwYJmympqYsbElEEcup
1ajW0yQw6wRTPn4bSNGkJ0M69yNuPlmtA48nbbXwaPZVPS6VTUBmU2HgX+wakuo3wsPcS7HaiPuu
aYNmTbRBdTLOdvzD0Y1xHTSip0mfRv2zqUJ4qAPBA19xdRt3pLLgDaaqNK4znBVYHWnT3PKqA/fB
OZl+TWJXPfbS6+4cUsR/Dr3qz4HR4l00mnLCJmk38730yuA5bTUyRTJqEHfFcItGbOIhECbesy4j
9w4sBlAbExgiHbgKywrefzCyaoSb5PsTXuEBTK63WgZNW4kpI0GkniIntwBoXoJo8tN1FVVFhrs/
sr71WZgAqEiq6cTth5LXwgliecQqQdBa1wKxZ8YauS+4JkmfGZKWYBCdarvfzZwsr/yxGh7HLGfG
y7zZvU/IATtpKgDcG5mSI8F+PgfnZu9j6TETbU5Efw5uuimHhuBCM8kg5Tb5ZDkHNhbAXUMxyPwY
kKIVHctOQ1VL+ixCtlNXw7omT4PWn5syVq4VoH0sPsq/LnHQP5hhiBA/8uxoJoCib75bBsRFLByx
cdmzSgKOrSBcYinsum6NjYZsOEzo4mFo8TysLN7KGjY40HXoAHb4IHxJpqQ3I45YF2M57YsIwAc2
zITxFaTUJLnUdpuje/PacdrPnhf8xCeMkX4oOuMLd5qklgJ0HE4TELwEK0D8IXGpNyP8hK7pPXac
EVZlhbdhG7vkKSKjilW49ZJO3fd+zp4VdEX6PTJnkdPvJDShBatyXQkGDeDR8/ysQkhlgYtD1rtq
Onv015irwmgj7Naot4OVZ0y63GJ8DlD7w06jbn70zWp+rkPD7w8hoF131SJfIKFVNt3ZaFcFMyag
eAKKmDFpcHY9YtXaAmnTLtUZMcsooOoW63eYWwt6R2Y9eUF+NNhrsAnkPIwZw4O/O4T/Hbb/y1wm
K//7tP2cG1z0T8zX8zb6m4vy62/8PW63xF80ojVyd0Y0Qnr0RP4Nj1R/UVyjtqFnoh0NJP0/03bb
/Qs6JHpKE0WwTcOB6u/f03YbxgnOAXc5KrgmluZ/Zh/ALkDd9rpnw2xZWxZTWEELVEtv+eev6rrR
w3aIrIwHUvVElTAr2OJobK/jpDL61dCblbG3yuDKkLaLh1ubW5L5yOoZVHuZ2IKgQ0ivotnVXQQC
I3HDVh6cCeV8rqYTKqh4Z7j9d6t2CL1vydYVqENWng7cTcBy9SDwNK+LujyVJfSGAJfNfvL8+Gbu
c3tDpOa5owxvj1ylORG4YVG/GT8xB4znWL1uVVN+x/rTW7tIjCX7qdcOpF42XY9NsyIv+IRYGtxf
tuzu5yILLkCnkRCMpU5cOZxV840Z9FGCM9qX7s6tqEFfij4S4V1CTgokFRyNBLRA+HOwid3N2fBN
Qm3CjiBzTAcz09ls41Us6Duz98SBDvJIftxkYHMKUMKsIwQL61oV03kvq4d2yv4fe+exHDmyZdt/
6TmuQTnE4L1BBEIwqGWKCYxkMaG1w+HA1/dC1u1+SWZ1sWv+JtfsWmVmBBAuz9l7bdYv257juxZl
87JTWlA5T6nQ4O3V2ZlljFAZiQkfdqLoQNsO8tGuUvtLkIzuBUELRH1DX+A/JjPsc2CbaJaGrt6O
aPYIHmfrnNQzBRDoA7A/1W7syGwqVVX2G1/HHiZ3HV8PaYVbtEByW7nYAnXruUd8SPE12OVUnfok
FI+iotUJIp4axI5EPf0QGpa4HdwSlRQXL+vVFHUeeTM/DoWRbjjFEtFfTd4cdkEzVP5mHKfxWVRk
2aeDIU7KTVzwLJ1Amx+6+a4LWgVHty/O8rHB2tn39fciFuEmSAj82YgepW3lGeKceFlxTlyrcQ08
xBvPpjBW5z6xYSTcOe4jB42jHD1vy1mAAL9hLtCv2rZ3N4c3DdZUzgI1AWqFFPl3u1/xGBOc76Gw
Lwul8YBBE8gusM1kR636gs3cm7bzQuCk4MxBQR1XahIkaOGYjhvbxO/agYWgspeFe9lrrNJEve+H
ajzXTfAl8UBUl5DeN7OJzErUED6gCeNWdyMUXJdeMXPsCF2Plm0eTe0kDqERx1ER1z7yPn9b+yD+
vXzvzjMsroEeY2d4t3Fs33o68S8YXhG0QVwvhZ/viiWzMIJQ6THMhcTqevmGSN+mCsNowJ48H1rY
sVG3ngM8APmCxtJexWzJC+flSHPFPGuT/GJai3IQO8pakMjcodSVmNXoSaIziyX5MR3oOg/sHMUk
SllZEd6LdKaMHFDqkyMKlTLU8kge7pMlFaQiilfUOMpd066iNoO45oyUJEpWAwUMzf2GAxpsQ5+H
4Eeezwn2uR7m7HrW8QX8TM7BiqaI6ZpbCC3YC9GmGeVjSEfmkZNVdja5eYR5/BG1g3ehOvR9dcA1
LulttaGzIrepQ4R5vsAvC6aXpfWRrar+0e4tKNudfzv7HGJDRZu5k4wQhG591AecAkatgVos6Q2R
SPNZUhUR6nFzn1EcfpFqxa87FXVUoyd0ujUkXIPAfPKBw2E4rsVjH1js5gmYNzvvwF8w3QC8kd23
IZQAzP+oNIgMErGnCDdDvZ1EiW+c9NZoirOrhejONVxVcF5Oc07ru2BW5eO8tDac2nHAEB6oQpLB
5kTSKrDOq/iCMOlYUTAUu8QtD9qpCs6Q9u2ijOWWDIIANmnyNk5tc+JqwKndoo9emh5Qotn22mOb
+POVlcEKh7GI+pgA97ItCUDz24A7ZzM2l9m0OGREMeCfiOrDoo12s7iXfqY7LCQaC1YNsGkPhruj
4gidB4h7fstAsdvNIu1vrjkHEDoDf6enjtQryoz86rKFkV327VNrAA6GuIHJbS9YRYNd1SJ9DGzk
gyQ+cUfXfglsZ+p7fSAEmY44c4PA3NQ6K92MxLYFmw0aHKjE3P8FiJ3BeybIIt4vbenu7LQWR7/B
nx4HUAkWv4mheBqVnYKlt4iELCswAjIOq4OpWsjiSsdsfhTHVeHbVy0sqQvIPAN00GK5S5ThXozI
g3ahySLXqim5aAq7j5Le5UTFhdO5y2CNkl44oWiIpPKz72jX/etOj+HeFFVxCZkQjg4WZEx54nIo
+q+QHFTJNxceAW5WvUsbL7tsPe+mGbsGIclKhS3Vcl4YdklsNqBzo497PDBgbaKyWOJt50EHDEbC
4Owk9yRS7eUgIRXB0TS+1HFCMrI5NDdEOgkM0jMxkAPrGYXYHb3syB4lQEGPtO9OMFar+rpSkPN7
t2qvuaLvC3DDDjG9JuHtYWcYEVqUZDenytlxmtYXMSEV+3ocV8jLgIzXkidvgIAfYzvyfXGf6eQl
C4jgzpQyjgi/+4PQkP/R9GEI6ec8LHdtat+EDkOPJsoV2Lcbxwzbk1O68mwk1f0+L7sfQ2H9UHBE
LlpDNa/zMkJOt6AUktztBxoOB+SXo2Dk3dF/4JgrjOWe4ESsHlqmF6R8G3t/sO3jqie78J3GvKm9
Kj8FQo9nZcmLp8TcXed11d6gT+a7D5X1YoHHJqY9Vnty7DaEcrlkoYcPFBiabxRtUX4NLuNxhBJt
LGjXkJQT9JRTfhhcbu00ho4gX7AvIxu87cY+uS9R9z7NQO/HjI3Gnia51c0UX2Vt0ZFoDbapq8Zp
g9npTulVDsd6fqR2mh08WTm7AKrhi3LgcJFm1586OZkAxIbhsoZ5DfYXJK3ZAtdO0+fU6Nt701T5
fVFM7blnrUUsgpLPzJaDUk1oPJ40bqy8D7GfQg+ENPOAHykG5DlbLNnaDi5ityW1zNSnxvTzC9Nk
I89QkZ55RaXOmnkpX4fJdjdNMZub2Joe28Z/ypN6X/bOdFJWvwZAhPWNj4JgR6my2cm09h8nKqnX
NQfj67SsH0mQBtXo+BFZOJBc2dbvjDnOdmaimmNjhg1WIgxgQZDo86XNh13WJFym7YBEkw1RJtm3
znENK5LMDnHI5qw9NwBk3EtpEGc2F6LeVsAuz2leVE0kgb6eM5HKNvIQtjwXwuRKRq/hmdoJgaCT
mV3iyg+mM1mmaPGdcnmeuIMFmEuH8TvIEHHnIYeIyOhonirc/zcQGNailRiImvEf4WaJo8Nufk6p
HzKJTs1b0kRmLpNDmj4Ar0q+TV6qfhQ6qXetHNYef0USThsaxdUyVt1xCfT0A5SzulOkz5wXXZ4d
YiOcAY+M1R/4I7oTpdoU1oH3llcjPAqagEfwRR7gk4JSdTJ5d9IRcuez8m9dv22wIU5VvYX9bSbb
sjGwzLuKJIJFBMalJLDDiDw8Pg9gNPjB84lF0FypgbNbi4i+fLivB9D2lN65MmxiI8/PYhHocy2F
c/KH9EpnGCC9gJXRCA0uxI1c9q0qHNg9nf1KuVjwjZrqoZbL8IM5wuXaJSxkn1FEpBQlQvfk9foL
yKtt3ufFmwQtQEix4z3JTvXnjL/2ZgrkSw7M9ow+YHyRgwXGt0uzpjMajPeFGB9JhCz3bpB9871A
72wrHPcB9b0kDR6xt+xJy6XGbJ4Evo41xDA+IARoD+20xogUF9Vod7xBc3iox+S+k/SUm/SS/Q5X
f35jDiMiR2MBJDBcUeRoAKVL/5AgrYV+kXoHXQ83dWCOx85fnpvAuMpKDGdcF0KS9ibWpL6KkQUG
eCFNwOSdbe0Md+B8bfu7AWx+XfUHjiDZWT1Qfcqd9pAPCsQ1IegnxnF1XU8EEXfKyAgVceW5IZl1
SV9ae2O26mikiH+bJmW9I4bD2AMiSi+p4MabOQshDS11eMw8lUfk9GQbSJUscql+EhP9NY46VAYK
BSOCI126WK+FLnJ45PbtnIt6V4ET3GlokaVX7hw97TpTwGbntFGb4OZMwjxOSAR/WHl7ghkRnsVc
IrbG7FT3xESRbDhhAtIhFo6qUOVJrngLUi3C00iIz56MU8RaKYWvZalbmC1xvCv9KTsKyzhRUF3R
P3F7VGKpL4BgJBsXN+G2MPsXKsC0hHK9EYUz7Hr4Q5G9TMVFNzqUknqkw/QX8ba1MPm3s5yeCVTJ
LyvDcK5Zib/UFKvv61zEB1vanLTmojz5M2b4pdHEDDts6KXsmDllfdFy1dv0IbDLBKtJAENn0/ua
POaA0M/JfShTMFruEh770I9oaG2nQJ8hdkujuM81PKXwiZhhVHOGd2GBcecGhllF0LDe9EmCcFak
zlnvaHKQFoMFlAD0SCAWIV+5fjE6T/KWjSzygXpfoNKJr4Ng/hZgTT6aLM+0JqO0d6g/fyGp6VLM
/XAEry/33JZAQmunOcSuR9A3kBCBoH7fu2Z31Bz5o94O+2M5t4+us4wkPhvTMRwkHMI0fSyNArN7
cgkqd7V8QHvkk5Q6r+H6o4gYIOfkKbjIML5jj1f7GfesNfEPD61it4mPYcJPYkGiVr6x68aGn7R+
FB1kIAw7RLJ03bHxOaqZKBmIkthPHn+Oq/WhdIp53xfOU5nnKAHyqTgjC208N0Y5cePExe0VNpsi
JwyfdkJhDSdctkTt+qALl7zeJymkpSosH+rE2Bkmx3wI/sdeDfEGMQyRpnUNQC9pT9mUD5GxFj1N
uy+iDo7j3jDG9LDkpERqd8VoJ0SQootwalmfwDQhv6RFd1zqodtAmoPrYdU3c9n2R6Aj/jGtZHOc
8yEGeRVKVm6qffbccN70OSsvO8Cv81muCw8fJAidzMj/0KlzM7jA3r38JhHkTk5dlR6LQX7tae5u
ncr53vFsUWmhw5tYGi7C6npUbxN3VdT6Aq6JbZ2FORYF4nc5XH8tPKW3XvWdpOPmuNjNcSonKjlQ
BOHm/9HI6rvh24q/wk3YrsbHooE80HCHKAZApOJyGsMrmJNfHB28xCQE7GbI21EpvHPCkymR5vpy
otazDVMLDhhtLtSe0H/qfjmD6ccxtc3JiGNCRFR+9XluablXZedsTDtot+QScIUYR1T9CXQYl97E
dlY9GVlgHQGOKRIcTHOORiFvpVeO21yqK4xF33xQ1duwm+5JsXZ3bF6KWyX8yJDWTW12AGqbDFOl
Cm75dQbalJB4Z+omY0qJuQyWs8UTAK/gr/qWlNQP+m47UATjOJHCuG0aZCugL7nFeuorM+JqTd5r
9HiUtq83kx0SKaZbqrqcUynXyG4XqxqwQAWbXD4FIeV8ZGzTjU3dihVvIbfZaki2IFyX1jl8dwyQ
Z3NTQVKi5X9uVTqMjBQ6jU1fH4l1PhRRnYTu7cxKXZvDCW1AsAO53Ufa6G5UOlxX7XSdlCO3PvbN
oFujl6qJ3oI/nVhvksif9M9y3bkqc2bA6O2yhOWXrNOHzLEvU+o1G0+kY2RQ89ssM00KSVTLzpob
9xgQyr61VXVXV+6GedJAU1QXbjsVR0LArsOwHTbpELQvLeLDjaNaBEdtnpKWl//IoK9Rj2rbs24p
0igUCzUKg2cjWoUS/sySWQu6AJWuv6t04qqR8+oy6RonyzC9U4UzjxqL8WphztiCeVug0MMVrVfO
LjKY6tBYwLoQy9BWI+pvlzsDN4BMokhdTMJnJhuVtS+KS47x643UuWfk3gY0IOcilpf+ssDwahMF
7AGMXqXzdouu+oHu+uVUeru4Ea9xB3AsN+4qbuTHTmZ3YhooPZrlXU/o37ldEn1WJbdBA8MKcehp
lv0+EckTut0/zEoWe5q8sO2XBrxIVY+byob339ksh/YYFGe0Q3q/rDilak5RVXULZ4pvwyohwg54
kmEe0jTYhI7MuVAFly756RNxlhtAZ3e5XT1gi3Y2bcBXwYedRSV3hGJ0D6HSX1TYmcSPeVmka71s
+2TC1N51EWLd6zDNgMshS95kLjT4VrvXTpqffJk8kqlxgJCHoKBObuB9yTNoRCY0+PBHnehIpcWO
tEa6t6b6RrX2CH3wejEVEZOGDwXyjZDq5wEJBtWpjNmdmMjeVH4XZOl9vgQv7uCboPpnP8LXMh8z
zC37USXPpVPup5S3YLvdqe+dA822YqtcZVO/K7jIpGi/KnRCQ1awfYLYUEH53fPCG4rTbsRbzCKF
rqqyIFIRBbqx02pL6s4tkownyhLTRrSwwXQNpdUlHh4CFUgse57Zrha6vcVcX0sl4Et+mZvmRx8D
7gYvViI+qm5Cr862HOzKG8JRjb1jlR3IW6oti53A6DNp987DoWmzau8NUDQwYnLH4ISX9mCvjf7c
zOTliFeFplr3pmHgJT0Q69x+xrEGPxpq9gZOJmXCzD/2VGMih0LYlt2c8IRyzUOeg+sy099pAryk
DbwBh74WdYj8Vfmtz9BdoNgmCu1YyBGz9Klfxh0JmrSV94lXBps5D0i28BVb/nhbJuDoUrNLdo3D
wC9zeV9SatmGNcTmeV6BZuTVUePsxq22KAzHTg7UJSaawiu7R2MyvxdwIjexzpyH0mmfuLaRxTp6
Pt8LIHRj3DeL+13K+tUnpSWx4CLAT9Aba84UbvY0JpvSRmjo+H+QQI2cTLYVp+d830/VtTdLhJFk
tEeUrLNtZtW3Bn9xO4sJ50Vvn8UmvDehKJF6AF8UH7etYSIACcI/tqo7dk4PrtJrCnMLYy6Jljkg
/8aIGTed8Qe4GX9jZ4IkvACmH5IAHqvJCdysKaekNsF/NlEVicPFnFBsu6Xa4PFpxipKLMvgmDDp
CIPwIfNM823ZhwjFavNAiek+rvs8aqF77tMccgSxxTmY8ZBGZGv8ANV7ZnTFWwAszvQsmrHFGSqZ
ZzQx09ZenCekIAA4nfR6zvElG+lx1PLcoim5IRlh2ZZQstfi9nhdNE18RKWk2bxzc18p7AwILOd9
agYhNMiwglrsAt5EmEq5v7j7iZts0l1pWMd87j0CtsrzuTVfuF1PBxgLSqtDGvY35HU96mJ2z5XC
+5E18UlzwB7KN9Dzr1abn1Khvo4gHKzuObPDL0E1fldu7D1VEv+L7y/+yTLZixo3PpNdmm9dWB7b
dB6LAxgHmqvCBSDo10crWA5aek+Isl+ktJ6KfEiP9Jgi3lZwXED/sZYEnLPatKS/AYvF7ufvEkzh
psrtr1wlK54Ma4exIuQpchWRTGo4upzZJs85DV77SmIVlSq/GE8los5DgXHjzO0mkKBxKI6eNV1P
FPqe87XoCyzndh4x+fXlA0Cl26A1viKvDyA4G83ONiWNipbjEF6XP1JTdpexMvgdxu9B06htoEZz
QwAFZIkUf1SKYIsfcPb2GtTeJjDc/pzyOsTp8Nx1wovaDSwwXcu3ZjGw3DRpuGl8dsfKXyWWldG9
+cukZ8C76b73xDU2BXLsY0Bco6Q341oba0wemti9qUb3Rucs1Fahdwpajwim5Uj80bVsgFnVArwj
wWTulvyCeZNNsjoGHDkQmSDxhN3PVWmybtWYLXw42b5TmkdkD0Yi5thk1iGBmG1YROngw/j0SFc0
gyG8S6lXUOeemuuyG15+dkz/f/P4P5BN/l3z+CJ7e03lG2FLb1n9roW8/r0/W8h4r7H50PLlXOSj
4/fQ3v3ZQw7/5fp0jkGe2Bi3TYAH/6+H7P8LxALaOQzdHxzbrv8v3IIB2kLLNkn0/meObfFRJYo0
1MOwgQGcz8Gu80H1P5oUDs2eImlrV300ekRoLxJwATcE+hpy5GhUOlf0+ugAu52mdID5wSHziyCk
0XvwC0eylLrj5dIM7gFz2daWyYvhZl+DCkCbTfAtXSJxHaKnolMGRx9GtAIJZWRF/4WGXYgeNwAn
3KK7DnKgKOSXEl7Wsm8Cv+Y4PGzwFv9IBeU+t1FDpKuSAqcxLo8Gxf9sU9j+WZtz1ABzBsI2wWMU
BKV7PXcDHClFsBc5azccYjnVEGQGOHJCXe1QkJN1ncKahFMbd7l/hzbJjf75zHigJNZUP3GOpALN
fZak8n3I/f/938V2Ht6aq+fqbfj4T63z9L//5eG/wZHRs3x+9392PxUOt+NbP9+9Eeb757cgxX39
k//b//hvncTD3L79n/94bcZarv9akjXvxn+I5uF/1lwc+re317df58v65/8NOGC+wNFbh6ONWwP3
y39NFyskVgbLjolLd3XVhwzl/8rrhH3g0sMFXkVjARIKo/jfkgvH/RdGcKBquFKBQHIZ+EeAg9VV
9IvggokMSQEvrW9jcnXgvrwXXEylymrDEwbxRHNzwpa9XIcmbQRDh3JnA2i/cjmN3yJ3NQ4Sq9Ux
A+Nx/OVl3fz5ab+yDD5M2Z/fAfIDwmY8ff5vEBziXyYHTxnO1tG1js1idle+xYmVO3vw5/j9H5mP
vOzfHpf3ytOuRjcWsfePqzExCGWGBvAc+pwE+CGfr+mh55u/f6Sfbq137zU0VxOvR9eZFek3XlYh
44BkYp6p0bHYjVTvjqj8YeCVUnlXk1+R4iaYpc6mq9fUJ3NGX3CGi2Z+FTCCLzGPi4c4ofMbOV7f
dtuApvlDMVsa3a2qARx2k2R3TRqLpqSMFYcSz1foPU1j1a7Ok5OBn6HI/U1ntqD57dfZTpcWRcmE
Js0ffu1R4iUbkKy0fOVRpYGfEZ43a0GEVbAGf1uJ1573tXSpzRmAvLbjlFLL6s0Fayc8OfQLn7y1
j78ONjSLTCvf4n9NNowPv45jl4Rf0Q1IE/3qdTohKNUoTn//IdbH4cY8ZDYGYvWPcst31zHyi8ao
68bJzowigfxPhpCRuNM5VSN3S7kqeCRsvN9ZBjHoHJmanGqhZV1jIUlID+EWUlgErVUO9CwZtASc
KwbTJ0Png6HMtlceirf65Gii+cj933+93sYJV7Z8vWWwA7wVHiDw1jAVFwc8rWmZGw9//0Lsj2sA
n+iu4q/1hVCnFh+ch7oiRs+JUcoi+cseraoIECSbC6zspuxek8LlRl+7qvri22nbkCajxpcAwli2
I42Dsrc/QdW0ZRhXe47EntiWvQv9m77N/BzEJFQe0AxwcTGHgVOm2bZd8M/fGe5FjJP4Jlf27Idp
PS41u/BSM3DM6nHpS3nIXNJcaSRftnb4x9+/r9/HD0ccP8CEAkGJG86H8WNAvyoXB8Wti8z8MnYX
91DV5XxdG7Fz8fcf5X7wOayDATItSN/QdWwoMvb7wZDWcWF4hNyvJHuz2VVlS7rXKk5HdYXD5tgF
HtmMcWhxNJiFm7wtog9vIFCi3qnq1hIbugJmt9eewe0bxWvxOITav/Fy2nBbZF0OXXKpQJ2bLuY9
BM2EEyaVGaBkEFmIfMavCJOcaJXfNKLt8ak5Gj6msm1pbKEDmPN2qlRnbJqktm+k68XhNf/Ru52W
WbxoEdCwQ1vanqByc6GqEhTs9JIbiHsJMosr0KRzelSw5KbD37+7D7hF/+e7++ndAWwM1evj71QQ
W2QvXs/vlDaIOiy7BX8S2DrFBaiVeKzJ6EPjB5CBxBTpHRaFa3nX0Tu77sOZAng5UNPPRqd/If48
/jqgWb4h7MK78T3l1htBBwDtfyrDp77JCrmhLFogzPzvc8RfbI0fndk/H4IRsOorQ3asj1AaRCl0
p0TJPlI3xGKIuVYgr+ImQnaMzaWmkrYh7zs4SNHJaMCWvCkFxf3e6+ItssWc9n2iPKC3wfiIU8gB
HMG2E1EXtNJPZuE68H/d89bBCiKSEz4GZq4H68T5ZWGNg551Zl1Yc2pdsBfonokBZdjfvxJOUh8+
xaYlBm/GwtrL9WOdMr98SosNJSEbDrw+nNMthkN9YXVZ6myqtunxm06EEjsJrvQ68Pqbv/9s6/el
kg9HT4L5ilmJHvb9hw/9DOWibJOtpNTx0nkE0Iq0nZFypskjdFXC5Ua2B7bfUiM9cVbZnm2K8ZPv
8fsewTcgRYwVG60sWWTvv4ZPCjHiTI4xBu33fTrk3QUCT3yec83l3UTj/snO/Fcf6LHEujSp4a7Y
H3fmpVY4JIGP2BhpSEgmsUZ6HTkHmhhcLf3qkz3p96HEXZBVD0QdyFQgcu8fUDJsUnDItKXLTkWt
pertwHHuHw9YPoVjoBAeimgOHO8/pdQhIbsTT5X2dF+GyewjLJmf0Rz+8lm4KnsrxImR+2HATkGN
ZyrkWWCzzig5iy4yTD7q74fmX30K9B2k9hA/mBcfnqWKWaKVm+E17jAxuPCPd0Imn9lS//JTAlTg
HKC5zf80Cv4y+UQC7CqYWI78dkTyI6RTHidJhtnfP8zvcxwZOvcRe6XWO+Ln0v7Lx5i2zgRZdfz8
BQnBjaOdfcsfPXCJ986Y1vMTwieAlEXtfLK6/HyC94sY1lsfb32wIumoZrwfE62enA6PEJeRjn8c
7WnzIDsSIMp0rnfNQqhwU8hlu8ixxgL7OpThA4egmGZX1nwy6X4/aDgOEGOWb66NcC4+rKdC20OW
umO2vuz2OemoGc+O2x5Dd9afwJt+DvX3j81lhZso7xoNEAfB94/tZUmvTRdlRpMt4ROzPRyoaI7U
nLk5uO6W7sPk7zNUIidk0qTqBGUeX1ROQ7inlYzpUysJR7uu+FfutDsCyTcF18p9RZezjMZ+pLQ4
LxmZxqEzUFp2Fb1V4qQLMBfDqAeS3XpTye3oNrzHMg892EK9c3SxGCWfTPvf36vLoHJt14RhBCFw
HeS/jC7dtyl9YjskZZFjdZ1gVzQSOR4Xx6s+mZW/r5scHxwKZt5PSI7zYd3ktlBq1yJPw6ha842c
D3lhyIQ6sR3+aLpafnLm+f3JECVh0bC5OwAdDD6MmFBUlQM6Hn3NTEU6B3yNmFTmRJgMlul/8ho/
cGLXAxYPxX19rdwFJl7x9++xUn4MyTgnm5okcCR5Pv7+YGhPKF3jfbzU5p4UKf+pohx2Nw4rxIaW
UVRYovjErv77cuFhhefqCGeJV/3x3uioIFMugLWND37/i51MA6wEbEybru/QW464QVFUmmKH3E58
ckT//ZWv67rLksGl9fc7K30Keq5AwTbEF5KLtHCvHwiaxEehP3vhHxdfEEuBC4iGoeuBEf/tlhNj
vBuMHEVMPr7C5jWi2LeTT4bQz63815WAiwbwXRZ3LqHYcX5en3+ZHXkhaGs3OKLbpVKUNQkzOMyx
Q4lIzVpPG8+B+XPEIIde3/DqafV71MYcaaUtESV5EGaI7lNvIGysMIl/7evuooMMCCFj0sq/ZTEQ
iNsEFDOYukb2RZUh2bpLv0zNTTJ2RYvUqGo/C7P4+EPxXFxxfZc7Ii4ntsj3oxUme2t10J+3ub8U
V8mSow0CfXOhHNF88g5//6GA4a2YqBXmxvz4sOPnLmgEAG7t1hgqedSkkkaNsj4jcv52wWGwu2t0
ictWvN4RPsz2OaWGQ26j3CIy676hOydviLKTkXPdE9O1ykUVbLG/jPdyqBvWc2WwFKQYOr9Wg0TT
2zhyoeTjZfaaNdaQgGykmcTs6aLRioCm1ATdj3HvbCYHodHGrxOZojXM48/Ol78drHkWCg8UDajd
WxA4P5xoIeLLpQMgT5hS/mCFVf88TKgC3DnzT+7gsvVqYd/ptsoe4lR1F57dOv8MLQh5iQnGNgsJ
i9sL7rP3A2SsSl+VsUOgbqzKfRbHLevFknyyI/w+NuhJrE/Iz7Z+0IdzGg3yPJ8aiD2ItZFN2PQD
Vaw+g5X9LGK9n8UuR0Gs2SCXUCB8bIOksslIUIYHUGG16nENTUCdpF/0965y9Td/GtQ1wRDDHRmv
+qrOC/0Inc+ZDn0bthg8HCy8VMA4CGHmNafjoIK2PaiyNX90aukv44XExn1RLmay73NVfY97Nelt
WtrZjD8GeuJ2BWs8Ur8mfnAGFnGFDgNsuOq7+DIDB/ilKQlTow86k1iWkHpyuRQ9qcaZniG5I/Ep
v9Eg1PJMaFNXW6Ks1EvVOstr2WiALNbooiDoVVg/lslP71zlN/90h2NIeOHay6KxhQfyI26D7g8X
n9UTyFFs+gJAKEQl7wNA7+LgYcyIje7todG7MAvTl7iigFKzRXSbcFzG9rMvsy5Q73/S9Qzhs7Wv
908Oa+/HZ2pVISpCAfXIviviDVYTYsvJYNt+Blr5i8lIJY0COc1lwTVzpTX/ekACI6uqxCAo2Q8b
MV4srljoRiGU4nchLR5EVKqSetv7bj3vWnv0MN+NJBLemGNiP/z9VeAjigaKIXdtkqk4lPLQ3sdT
hh4AK8y+jVB8Ig8CKgcdC8YLAWhEQGfjj8EXgz6wQdFPAxRsn9O+sKh4QU8J2ILM7In+B7wJ2Rrj
J3v/byeg9bvRDOXuyHKBXfXDqoVEfsKRWjTbRLuaCLuZXGidB+MP0RZNeZZ1YQn3oTCbcI8Brlot
U4EkC9uKjfOWRuVne9yfJ7z3gwRqMuvKOmzRLfgfri9jNVoySSp0yzZ+zZ0dA5PDiVou1l6Xk0Az
6bjBrVPHSOVcNotvuaxlsSkK3/hWZbP5KMfG/uLWXn5fFQBG4YmVj+Vo47QKjXH6YpmDfqBOFT/E
AkQFCqvZurTRaIFI4v1kqFMd48GNByO5aYYCZOgEyKRhSyG39SQmLS5tCv/fi8wyfkCnhLOvbIGk
LAziGE8qHqKN3UJlGQhkf+X0HLRsTa4mLyVY8PzSOnWcLUpgXKop5yW6HmGVv6yY+xNxeJhEZps0
kA1UL+ONINXpfsmlG+/wGOC3mjrRtBuHVeUrfo9k2dd+Wn/HtEEH1Wwt4BQj9qaFLbH31d7qZvHa
QfRnAQsCcPQ55URvX4vZXBm/YelGsgm0CVe1ktOFVsRunwXVLL7DypnWulxaP7l0MFinEs9UpzCB
mgDlZZogPygZtwdbpQEpjh1uwo1WBTHClU29IIqFHz6iB56NA1m07d3oNP1jTCYVsjv6c+irwDyj
Ao3H4qrQmXxy2EQIKA+G4g1hv/xO6mJ+0ZBRNW0TcwzSyKuW+tXU3mormqv5jDSTDBjZ2HjQYvKu
B2Jeh3rbNUQ6YtPqSLTK6uXJwF9nI6pMDPsMfCzdj4KckHhjD2WQ7SXhSMhGXciqjVj0Lfa/8Fb4
4zThFmTlp0I8js/SYvxsGitfkq0j+/K5EnWLqiNflsu6qIblgHRFXlFQqr8CGcq/dG1TjOTC96Rx
tSM9u/3KBOa+7xHxvKkdysrnTdrlW+k7cXXZADMmk10Tg0kBG0LRZh6r6go97xDsltrh9GAiXu+v
xtEBaFIWJY18/DwQ74RPzMQmD7qO3NB44FFNb0Gbazdwt9DMh+ws1TD6b0S0kY3oNvZUUYoter2B
eoTRN3Ypvl/7zuzTogOf4B9UUHseSWBGgaWh6wu5nekORF2RWzTqlMisjW9CXdgUZYE+3S5JJUFy
i/SH9W3ZNdKSZpQLc/FR9GVTsXI0h3OjATWyN0gE0XtdxfKhzQxFx6bK069IICWK+mVR38mF7oOt
52towWjhEJHG3JguYowXj8qWaf80KnM2cJC3U74LC3cctl1VJAnOMAifeBww2iDZ4f5NtJBFtUNp
L+zPqXW3j1kGkHBrKdthToLGvy1RGq3xzNn8plWAK6gd7PJATJl6KOBvYIVpOerzdar6m1RWmkBe
8QEKwyDkeKAq48zKhP+tTNLxq24DB6gJZzDMoCL/T87OYzlupOu2T4QIeDOFqWKRLHqJoiYIUZTg
bSbs0/8LupNmkcGK70560t1EAUikOWfvtSUftiYtBFarVzwN5J6bV8ViSx0qj1tfj1PrpRjx2Yui
WGfuxRVkLjQthKoTdz4P80uDKxgEUjsud0Tdqq2vOv1gXrZtidtGJ6ZIXqkJKnrMPoOxI5lpA9ON
Rf2Q6YioDqjlZjvkC/aMK6/2nCbgCDyywe45f4edkN5eKsWIZmku22kHqRVJeNoZYx/SRmiOwIfo
kMxTjn5JEUOlESpNTqenJZqDMq+dFoDNS/o2JxAao9qNxU6xO+fSrj3lWjcoGAaLErevnK1ITYrR
FeCXHFsvpOPDNrlwK/13kkKPDYwWIinJpuxMfI3uzCYcRp+No5yEVqYBLzKIP5vpdNZ5vBtcJ20P
aipjPAyoSVrMGlX2TUoQJpi2K1o8TmwUoJ+Egr3a8GT3L3lmpadcZahSFkLM9NCURd3tTA+cABN/
Z9BbbgfxlnlqgnBcn4weG7At1Yu5K7YQYsOqH5y1W/6UCCrLnSOl8QN+VdoFMKJYPCYcvXkgZmKC
o8IuRFg2/TqGVYVJgZnRQbcs12wsQsA75oqnqU9fwUS707XlsehdSFcVY2DJiR5P5nF09QkMHuCM
DGoTFirLrp+iMPu7NjZCfV3hIAsUIfFQlNGh0pY1TBR3P+ZD97iqubVLO+1IJYrEks3g32Oh7Sr1
piKAR3GQA7XOa0XSe53QMcrjOaz43H3FnqMWO2JVDE915tzNsn7C6pVjra39tYbR376UZnHg1AgW
p/ijZrhDVPNgjZu2WbttLPsmJiN9kIRdY94OK8ayazWDb8/e3kntx7yrngWLu9mKq4XMq8eG/Mxp
Ga8su8SGpuHnao6r9tIMT0VSRa7xG0cBYEXnYPIXMLXvSplGWWXsWFmdnZO5RZiZvcZTtYlqNHrL
TyW34Sd1bPxMUlauuqVyDV33dsCEWvmplg4P8AHYe1OimC/oNVxRSeW/NRC6qxZu+lKo1V0CHhhn
AZlRjngaxmqn4rTShqo5xlPJtIsJ33Oce3MuD1IxV+4Q+FHfP7PfeBJg5NDjptNPtXb6C3Vx9vg6
f2JnjDrhHRPduuL9Pxh69c1S8O9kMJYKqT+4bXKf287BKr65CVbSTf8F08ivWOmuGGUyaqe/kCww
DLlPcQWYrUrkN61NjmaKPZwYhXVvrOlBzIZLd3J6BOe2n0ZF81vTOfRQyGKR/9L6Ougkqs9ybPf1
pO9imjzYAusdarkfs6Lfacjl85TujNqoj3omQ1KCAbW5FvVrJXS4TbS7q76XTfpopAP2elzPyggb
pErXqFPKhJ9xZ1fWj1GbnpXuh0FAVKLkv3NZvomYBtcs6iMIzuuNBOSRhOFivYlLlMSIaw95ohk/
3YwXP8OHA3s+X2ppHSbxcjWtHNFWWA+6+tYwgKKuXN9AOk306CdruZ0S67nke/I3yT6S+4tksLqH
CSQMHCK2cQnf+hSpbvMGffFimccbSgJ7q+ssMrlyigWyf9EV0cA5L+7KrL9o8Bw7eaISWz688uHf
Nu5S4tKtYcg5THFdMz8M/dQh75a/i6EgAwjvEb1UrerZJM1OH4xNfZxkq173IKd3LMzuc8rQMQ/q
ZB2RUVy4i7hQSce4IDjkuhhpMjvuNSJfvPcNeMLSUG5sopdZsA3aqNl8EbOP2aeieOPYmwZApP5s
NobJ1V6cnvBMIX6NIyhU8Kytox6mZOa0ZUlTxdSK6Pm6qKz5u10byk8ddchbpZfJEhDuuSDBZw+C
ZV3kqANKsizvPRdTim9xVGQPyQbLC6VYuofZSzvvICQU/ABP0eIE5A1pxFj2DZrYVJQY0Qpdrj+g
RmgxJvQlAzYZt6Cm+nQs8Jd3tobbneJZaWxri9CJCYTXYdp/vCm23dDIm2kka4PUDZknRMGvLX5k
U2jZLcLjDA0jXwUKfPQ2TjCA6yKYg9ngdaan/arCrTJ9aYiVvE0ofBTqG2zePmZy0sYWQn6VYNKN
Dh8Mm6zLBdXxEqlrLwHdrDWZ5ooLQNPnrrVflWrW952ezg+mPY35Duk9hX9Z5/0UEPwUx8hCkJaH
Xe+6bym5uT+lOcaMXaPp7jFpK3PYlYULltotJqYvrMzB1BqL64/UhS5lPSOojI21hhCGJ2kIihSX
pY+ymRjvJsZDFgiAvpx2+g5zPha34sHNweWwDqaBilkhgtQ3aRs3Ambs0NlYGNxpIFlAM1GH/7Ol
/m4Fieg+8Cv7gYQGEHwoHWzpY6phsmyXpsAuPrYa6ncwKiaADVf7u8QmOLlJ70fLT7pyNJHxeM4Q
GpNh5SwjE7vbSS/g76UUvcYrLLrIwRZtNB6MErXHTccEWwQqe7SNVmEkVx7GPi0E/Apbc1QG629e
d7y+Bs7iszm6luFbTpm+auBx2sguZA8MlIjTZiFoBXXCsNB+jIeO216FSqCXLvKj41Ys7djGlB5b
hLOmQZMnawMNZCKUq4W5w9jBYnW30sTsomzW1m8l4SpJyOE4/u50on4FnKyDpbNq7RdRrshclUFt
b03K4rD5Da06VOOKbFUzSsRBWbc19tJ68PIdm80xuWyIIF/gRSTQNU3RoUvYMFXX1EIkMvyc3XaQ
2F72UEwaoald2Tw7RTveIE/m5hdF8pTpQypbNXnCYCQalfQj2JSbSG6lNYVtm935UMT6TyZv3Qti
bWVldwcg0fj8Bs8LTOJoa7+L2+SQV2P2I5lrYwyVPMOu4lY2UrpZN4ZX1UyaOxUfNB+2CQfD1vPq
+1SU5Fzk5dbdRWtjocCI+Rr9MqndH7mHUAdHm4vTvazb6SBw7mw7JLW6yqQNhtCgkKWFFkC0ewVj
hYdKeaFvm9lDfhsjJ8bdh7/TuLDWfrzpjcqFwtzX0yvnDCjPrrFKucOK0Bw1p0uxmFVK+tryP/yw
CwJ/WINdvQs7Wu2U4qvGZQ8hMNE4PG15p8Vl/Wv1Spp946Dovxo7bo7IkAYySkeFeprCxvu3wsb5
PoMBzMnAqTR3XwmY7ZyXCJYN2Ha2A3mV+r/8XY5i4KsHDV+yqZbGTmmaXhJNO2KNa9fRsi6SFvni
nWG2fRs60zr8pjijytCtDO/RTqb6jj87vpQavjq/QI70mHpsc0PJQRKet+jkX62r44cOt8yL7KH3
4ALd5qacogGHoNZMbZ9KkTceAX+mF5Cc0nKXqEvSRn1jsqO144K2Btx7yh4E9S64ljITy2qurxgs
oKBlz1qSls+xh/zVN52Zf7e0RU8fy65ue6UscQozXjA6tQmevppSAeyVasVnZchqus6wzWBQW4hU
CUbJkT0wkpnvZWQbcMAWhuvHVVscPzTp1bcJkoYTjpbaPwMoaiQ1t9Ihy8Ae0ktMYWSpz8ok3dAh
5Jk6rjLPWljolU0mpXWVw+YOxn4k3XJCx3ulckqlv2G5x1IdoNFwlB1+Z0SmwCRC1gKYs2bnKFTF
wnI1KBAVuhj7b9AD9mQy7/P5N1F+zP0uUdPsbIt5+M6OVhGRhtUMH9lqzawqqZXeLUudPCWqLb41
ok1ZwKClmREVC8ZEl0sWbg93fRlKoIByl5JdbwSTNnsHxlyBPbeaIQj1U7EIv7GsVNtbjateahKJ
UQiNRZsC0IaugAXqJXepswBW0MlS31DjxeL5YrQ4iwivIQ1zNRUJkUIxzKisOIyEbTo6R9XMlSTS
tM55AZ9dxz5KaJJLmc/0HWgd9WWw+/WPvowtZuLYhCI7d85RwsHAQjYl8f2SZp6+L5dePpI2ITtA
XRlDLO7tFuyQ6STdnkP0VuEi/fmPVg4AM2qSoJZwElSffLLOhteSiQukZdks8LvmzssITxyEyn5i
kHuoKRsTVKyDiFx7WJeIMmpLILACQ5rFq87vKQeY6uXC0kWySZesYt85xRriiE5upUY1LAJgy+Ym
TUZDiZC3wwQzO9avsBmS5M7qWwaDLaiJ+oWXGVmQA6oB2QkcpvHTXit/wB+23jSVRYb1aQAehF2W
FVyhjD2ToLru8V42P/PCA/bizGMVLKWydhdDtRS/qT/aR2Mu5E0jbMZUwZ4Yw1HZT7/cqeiOIy5t
9kOq+08PAOfojHL8QzOFZBmmedhbtPboQ5w02vR81Zo4z4rAEzXWpgoSH4fjM9qIzy5iOLpr6jQr
HLqv76vhUKDoItecTjl6ZlFf8qCKqknP9LA/yJIhhxPNpINYRFhGE+ykvK8rRtpT6oGSlCftcYGE
zkogzOd6phKlp6V21eaecWvUlLWptdeRUlZPOvY8KBKtetkhEwNvKzjqmWyqvi7Cf+id/vtttqqh
zyZc7bSqPNdw3Sq2wxggKV9hEE53BBs+1G4+R19f6SSeGEsgl7JQI7q6i2+CSNb3TxuFRK73cdIy
fZB54i+id/56jcnOpQJs7BlkzFjbBq/ZwFK2Y3iBHIrkhUhfwCMopgEhOFK9FomxRMNc1JeuVKl3
5RQdml6Pv535uVs9/V29nZ/LsRYluYGsnCbs+5870wsvNTLiA8WEe5HlWHYdB7bJ3Av9MGRpv0vJ
RQ1zJpxLmx8fsZkYLjM1fvaqBBIg25cHSlQgjhtDPboi0QHgVNDWIDu6fjlr3RlR0SejGVU5o8dG
w0if4KRpzK6wxsqKDsck7PyPqEvcvK0m//er6FsqIF1dUvE+6PdUo8fMm4kykDLOrinsyhCLwrj7
+ul/7IDTxqfcthlX6IrZpzlQHDy8xsHKQ9yXXuNB170deuL+zap0nQ5I6h3ruSafqE+ZVNvGPnbz
Vnuv9Ao+A1pZhfTxMQmLWWv2sMYdN1hjZb2i6JdelkQ67sXsWo8mWLsI/6cdfv3zP35V/HoL4w1S
Hdw/p0MdfAAhkirAzClj78D7UihXog4UlvhfBfLbV8Xhj5B7FdGTap6IH9qp1CY54fJo18bZNVmS
ALdu+J51G0+Ump37ireJ9+SzMGHkmTiLUIuSUvr+sxhUhcO8BhLLtuLxZqO3Ro1pdtFGyjwgzbF2
3bCqD5OjtwGlsiY0nLHf06Ou7r5+xqcCLG4ceQSOEsf1EOufamZUbalmh1o1uMlB/sFyGmNuIYDO
psZG2b22z0g/Pr5TEy0pjUqKPTRPT9XJc6xuhnvOT9Cc61vbFPWPCuf29WQW+Zl16bNLsVpsU/P2
ak9VJi7pgAOiPCoICV5n8uVVGRQxdXDwrcCxvn6OH6cNDrQ8RpUwEtvh5t6/UE5JMxZDpuWsxyzl
9pUZptC3z1zln7ryZNzgbGOEsgQQK3racG+KCbC1kaGcmWVsBcQhxs+EatDA08d6xUhVGBo4W5ME
jjuNwDn8/BbCEL+kC1uGTgGbLyJpurvRV2rlfo8d5VZfXPtpFLlQ2PuTUufTfUi+r6MKXPXrh/TJ
G8H2pSMX4N0jpTx5SArwfYoXaYv0gUh5nYyKm6zW6utYG+zvX1/q47jmz7vo3dgx4A04DSjpxrjX
FhemKBgUuNx9sR4UrQJzYtCPLIw2PzNXfXY9DvQo3HBTeGTWv3//OSDUduAMGAzxYu1hsQ3+TDc0
Io3bvc1WTENnthwfF1aLZYPuOpsuhEGb//i/GoRRapOjCdapEm02pwA9fszh6x2dXnP2wLooqw2J
fFww8VM3rYvyXG//oxDORqiDro/wXQYjBsX3v8DkBC4Rw1aECdbVW5pr3hURMB6l4U4BWAvWblKQ
wc49bMW6UN/ItDLFddUCBfQNPsM0IABrXqJKad1nm9SWmc5KTxBIVzm0RFy1iRXOjYtGVT03aRHE
fZn+drIUnYDIarONGtcU9oF2J6waC7YlkRGl4vhmRuLhschiytR0601KrFnbE+cRS2jQDsgl4tyK
FiZb0c3yCBGuMwGmTM6jNqwIuFDB2eA7llpXr3jl2wEVxZIFR1qlRojYIfk+DJ7+l1gNCup5aj6L
rIOaEQ+5+CvqVbxWXGS4QBYyzwRO42sM4AXaf3BuajmkGHfuQpNDsPc89rJBFalLkF+e2ljwZOoh
7miNT9kL3OruheqHvEs4FKohq7z8ng6SoixxpS1SYUp++q4RiMOuV2PLYtAhDFnUDWkmhnFtSS8o
S7P80WcFMtSmt0D4qitH7ouJ6rKCXS8dFLjXozyQteW9mU7fPCQLErAIluH6Mufo/SGNrLW2Uwnf
AP3iiC7GFzlmFMw5TfqAXBTdX7BgPpM2N33T8WwrNIJzeo7daJMB4iBlgE2OUgZu2qy4tV8qouR1
1Jl2Y5Y1mpClXuckRDJe5sE4pPVjQT2Muh9FymvuDk5RO1IHBMk9KpEYzOwvkc3dAWF9T600mdOn
PDFWzS8mN7nKxlL4RdvTTu1jk4YLTA6TvC/4jq+acFbwRdb49PV083H6J0uUBZQ8KLa6VC7efwvd
rIPizFIMPaBSI1r7emRPeMe+vsq/6f399M9ekW0cIikuZLvbLPQf7SkU5Ao1Bz3daun6UCh28Wvh
+fR+RWPxwHE8i+RattEMSCWou6yHbGXCdlPaJqBM6FzlrpiPkq1W0NJIhXUjEvUaCxzSiN5rQ0kQ
wSUH9XbjM3ZhNVIu+foWPpknOcUxZbHxcYnpO3lQbQwZiq+sCqqstm6MKU/CWu/6y8RQacEYDJ2v
r/fBr4ApB78VV2Skctl/RP3/PDLSftSUFDnWnFB5WC+sH+Wu2scX69/ycpK0bM+8ok9WaK7HAMCd
4zLvuCcLQQMfa9AHmIjhz8PDn4fDYe9HwcXkh/eTf2aD83HQvb/UyXJK96xS+3HDLwognPRFvHNO
AO2T1/Xubraf8J+ntyTMoup2N1e7px23st/v/z5e3Z+5kU/G9XYnaFsx8xOfZZ6osppJTRDccpku
Et/ma1Jn7sYL66rczQFykgAGxB61yYFGP6SgO2XnvXw9Sj5uTLg2/nLOYvyED545SjM95m5ysUwK
kf4cj+6Bb6nd9XJ1z9zrx5f2/y5hMEA4nRmbVv8/T7SNB0PpoZThn9GTZ4EYm00/MLH//YbYkHKc
3/J/OYC/v4reVfRoQVOwT8zKpy6prYfFzOlnFqB6vr7URzUk3g3XgFzC48Nvd3pHqz3N5mJBUEeY
OlzOqGWCfqNwdEhQYHMZavKzrJQpzHGC7PJaB2OX6a19Js30s1eINd7ky2P/bZ7mSNO+o2fAi6Tg
rgHRXYbpYOY1uZypeubZfvYGaQcwSiiqQTw+GayYxnKI36ykuZJNB2TK66GdSY0581i3ysjJXK8x
JqlDkLGHg+RkIkHo4+qjI6A7rsCj9g7UxU1c4km0PIYyRI3iaU+NLBKN032lvmSt6j5WVZs+pomp
X9PvWSkvWI5AqVRuwhSLvhpE43jydknTyf+9pAEzAv+ew7RHEfoUGyBy2mfokLYyoKCuvPk7nabt
zjz8z54KylRHw07D2z61sgyqJ7SFthJt+rG6ju3auU+NUURQJvJvPePTQOowizOD65NXjj2R18Hp
hZPLqUXR7RyF5BVKnDAYrYNHmmm4OHF15t4++5K2Yg3hM5AdcZKevPKMmM+JPibBFrWZgy4D6LvF
iHY5Z7LKFh7lCMDrUWwkFa6yZkVj7ObleOW1iyrOfNaffE86JmK0SqDQNo/d+xkEWo/Q/mmZOSzn
oatTREaiuuxdvU/Dr4f6J5eiOIiVkH0lRc1/KuL/TImAt9NZI4geoKbj7OoexSHKqCu6ff+7chvX
CZgKiyoP7kzr33r330shgrLY7zNXGSuH9XVEmIVNur1VqPnc5+SeHPQ17e+LfrUP6MzpMyq1d/P1
/f47fJ582lvhj0MwcxX1kJNtXGvPKG7Iyg5mWdjCB0O7HsGpmsjHY9GG5Cj8hUFuRElSqHtFn7J7
Pi3zbXYJEEB1ovGPzgtFU2H9bQg37Ve8nxrSk24fjwYrGJqQecSaRGs5L8ssGtVN31d1+fcZ7PSZ
kfLJJ2m4OChc+masbc7J3RB/hSdYI3bHbIzlO30O95GeJcglyt+Rpk7eNwAI6Zln+MmYwZWskXPu
ssB9cMCWjURyPLHoAN5AtzFo+bUYOoR0bqqeOelyqP44FdNEofXgwh5hVd1+zH9GDa3nIq3SXPHn
Dn2NT/AFSLg05TwzwqECuDY2dNSFqSJuQ/RdPGXF6gHDN7r7OhUeAgGS9bxBue6HOmPznlVqTNDa
mj+BekSVaMkSVeewqXojQMul2GP71cxAjRvDuoTN6PzSi0b7RaCH8drg0qkiQOL6zYjKHTxqbdlY
jWM6jpjJyJxG1dWoKNXmufq2ZFXFtqZtDLIxDV25gxtLpo42eOUNflb7h1KAq2+K1kI5HavzTQEI
tglGt9NukIcnMgTvqRDYKrv2z2APhCoQR9YgsF4c0SPvVVoyPobcfhqkpT2Pydz+MJCLk5AN4Gt5
UBy3jnc609kQOpCqL+XU0pKkY5Bfel4KoNuk4ftQqolt+jj2Cfzs06kffeqfigWWDIgI2FwJ6nu0
kv53i3Pnku4cMswuWbpjSk2pC1HitHG4LK7ga3InGGNKqvKrt8KLixWGrLddFVdo+7wK5VTAsot0
z/ZqWjaEY+SAAVF9kzWK+PLWTSwLnuIilMr3xLTcDLCSjd2ijIjTy8IG3+uVSf69j6tkCWlK979s
GMSI2Jm688gpMYkB4YT66HtQXfUQW3p/jWDKVcJy7dXUr+JatsGgSD3bKaXJyZbR1WL0NVsI0O4s
V7lf+wRhIeL2tQk1ugWXk1fFS9i27vgN/gpiK4U+GdTKOW8PpRU71XU1jyCqtsg7v6Cy+kaNYF2D
TqhZSaSSnR7HIbObCDX/cCw7b9H3xH5sErhZRRSNJNX9k1Jp4d1ya9dOq+ptZJaDx1idC2EhXBxH
RJNzp5YEpigNUgYTLG20qIX7RqVoLi57fen1wCqR4RAXuighWvLZilxlWl/aORlm0gLHKQsz2kKI
B2q2jH5aZ0ho9Rm9JiIDlyrGZHnJrSoXg0FsxuSBMiIWxDY6XcyoUe3yNzMKFTYSRGpwyNP2qBtb
G+VeyRJZRVqhz+1uxU7ZRUNLduJFjKXMRYktRB7QZe7WXWVPJqEudTPaFyuuLMo1QoMSPbop4nUG
YkVzLW2MK8J5AP13arH87HstHi8tvZVDoBR26cCo3npDdbxFMKyGl2JkBo5HkakvPQt8dFKs+2Wc
eyKpkGy0N+5Qo5n00FXnF0UVkwWCOtnRw6InWv2wtiPy3oTPd4ny3p0eE6dJYNuPVLgJ3cqm6wZN
/fPIgkVYSAHOo2CRRIhVwREOEYS2xBMk9mDcekMBSyub9QTzRJa8ZVKtn6amYBvuCM1qrk0xMVH2
6sBgyW3KPJE7Eo4VuH0cv5JnJb8Lp9BdlF6T8wfAOnZTdxTFFJEBkl5PWtao0H1pvfqaSmsPR0Hs
vSBkjFH0jPmdhcDmm2LM+kNaTZy41amwNjVpXQfkFawILSypXeZDBQC/UO3kbcFM/w1dRPP967X2
k50bW3XsUfh1qZvbJ8ctC6etRWJUFqDSd4OS7dNNpajF29dXMT5ehr+No4hyIKch7GfvVwjbTXCU
Sy4D7ici8zdsg/JoHECBhEZY77qjd6PtlYfiYr5Id4CBdt6+2ZWRFjU7K8Jg4tfH5cKN0DCcWSc/
aZu//2XbL//P2tUTAtwnGr+MLHi/DP+ARIv+oGXxH4tdFmLoObMb+MTz9f6CJ4tlQ8NhyrYLVv7r
g394CaL7+6+f9se1//0VTjYc2ZKgGZy5guLAkO6ICkqQ1Oy+vshnb5RWDikztHVYD05uQ5OGpFfE
at3SgoycbmRCMbxzDrlPboWzEvtsKlQe3c6TW8kFMrkUJlBQKGV/sKSl7ux8ru4EAazh1zf0sWHg
sHvZOtrgRD22Te8HApk66OrhuSCcbZAWJT117Xa0m9cpXgG5k25IzXudxFOnwCG/sPJEOTc0tjPD
+30vHkA8mhxvLFhd/76i/4xFdIb0yQSE2nHsc/UBN2LVBmIgIwq9mQXrm+ksvZsQmrwoqWFfKiMW
/L1nJl3U4tXiaJms2bkP5JMXTXdwA7PCu9jcnO+fS5O6Qz+DlENPJcxvCxoTZFY8wyu7qTv2AZVp
/p6GklzochjZptmJRhawnk0IuQbVqH5Zqbr8MO3MWAhLTutfX7+2T9ossC+3giIn0K3qcDKD4U9e
HG1EVK8RRl1f0/NAmymEhnusXtBJo6AFr4+xPXZ6v1uEfLPm2C2julXI1hNCFL+6ys3uyDhYN+23
vtRsGWWLT1xb132pFwYJwLqFac2Bvd3tFS+Feu/GbuenbYelpBu6VpwZjR/AXXRJ0a/QCbSok9pY
sN8/9npdkwGvJLbVoqCdTwqycaxjMb71Sz/dsa1u42CsdG/g2Lm0v0HythlkwdZ8VNLZlii8DOC0
k+cqB0srBnjHVJR9t4MHGNQYJMzo6/fwyeHc4VfSUITq4zKITyYEKmfdMHt0+MpNNQPOb310jYrg
Y6cuHsU4LEhqVe33Ss7jz5SjMgEGo16dmZU++xUbeMfjFEsOLODU94+N8B2jS+DHUCKYPOWKzTty
p2lcs++lwd4rKLxy+TlLotX8rF2J/amowfwSa128nnke27g7+ZjRIOGh5cDJwnfKUhlLeH4FDb/A
6iU8zlY2QPJn+yrRzfmSuBPnQBabGhV1ttzJPJ2/MSBw5miFcuvUpGhOVEAi2rfLBSepAixvTByT
jM2jpFN/ZrRt0+jpb4VHiDaLiRaGwsk3rgIDo2bGN4QiINkNXVyB3FEIoh1YOmKSd848nE/mFA/k
CoUij8Ygr/39WxoHotireC4Dm7bQDYLdlmCKZb448wo2rdfJbXnOVnKDQoI487TJvXZJ5eVJVgZZ
VtLwiWcBmkBLLHDw3ayspC7xOdTEKEh8ZKU61gvpBZl8SVbVPjONfnzCrrqVm9EYgoig2/L+jlen
nBfPpS4nB2/4kWmNG4lSLt+tlbAxRJrZt6/v/RNpExM2ojII24jgmEneX9AbalqJBq2wundFvONo
S3dSFor6NwevnkZV79m/baOtdQ6Osr+zsCz8JQMP9jyNa7rEJAqaR4APE0D62AD/saIUZWZtNvMV
wp3uV1L2yb25Ls5rP9nqHJGBoZytnn/cAXAfYFA2wBrcmtMPuov7xuhryrzO6Cl/SgFHgWVau++I
OQ67tNwylY0Ol4M5hjK3yHBznSk0SvytvrIo1R3Zx8sFkCZKQ2vsnCl8fjLfsPRQMeO1MpChbb1/
zEtOdEJCsAfxqA3yVCNOlfG4kOYnWXEc42+2KOJBDFPyvacciQC+V/Sjt/TNfGbz8Mlz0im+bqo8
CEZsYt7/EKGrIp8JegrkTDCAxG2FCUuaV1Tez6k5P1mbUOahmoWDjDjrgzpLNzLSz3rwjGLN7Z06
u/KyXu3y0XKK7FEDKjP4fP7JntVg8AtXE7elYSVXQrPbC6fuxwN63Pqm8KTnF1nXHEjaWS80zl3F
mSbBxzmYAhg1adovKpuE036wTFEnSPCXwUJI9gtJZBIfoSqvmhyQliOUFFPt2B5QrJrnKMEfq35c
elN9uOwN6P6cbEsGNTb61WgQ2Dj9uDCRQ8bZEUFH6YSJr6GD7GbzrVST7CrOV0n/3em81zEfp2+e
Ogo1GlFTE2qq1OK6ztK6DldRObZfjgviCzvpNePMIvBxUkbe5lB2pRFkQec6maIcMa5rykxJNJ1b
XlPFSEJb65f/j1fi2qgWqQ4DVTjtvHkdR3SSg4vATZrxsSD5ERKkZhMXNtt3UnQzh+FYSJ8EYu8M
oOcTFIjLSmzT52IsMEmcnkIRvJfEohEsQ5fowgIEdEU62RartzZ/kRbm0ew1W8QKA/y29BDD+Xls
dN+wMNj7rBLxfVespJZ/PVV/9rPouxsmw8XjCz49eSSk1dGda8qAWkluhuD8E8JnqK84hUecbarn
r2ZvYfqpdCaxvtaehkIlKwM8k3OIu4poDLi457Txn0wo1P/BQcL1Q5h8uu9XZrSVRYpPZwuNe6yo
v0TUCa1D4dJn+/oJfHIpDpF0NyDlAFc/bVoRNWSAZomJPPaAUPQgG0I9y4pjM9nn9A7ONiG/3xNs
EjsbWNQ2ISAxfj9PpvEgSDA0Cakl7Ga5xSZYRR6txPyQEp13gxt8gIGZthi3lEai+ejtGAOp8Izn
Iu+pzzTVmj51CAg1n9Sk9M4grBt5lcO/DE1H2dx/+dpdOk6+PK+6AfDaY69j4cupVOfGHaVh7yTS
lJ/oWbVnKCviucSe+V1TtN+616rfsdypP3ubnDTVK3fr2BVjtHpjBrykXoGFxEU3+cok+mTf5I5Q
d3EmjXvhCdVCzqWiJZIdt+5LI8N6hP8IzIpSotYOlHakMzcqVTr6c+vFf7QJg+S+IPBc26VodAYf
yD6sm6YmZtBPJpAb1NXKhM6aU1h/POSv37O41zt8Tcn8SkhNg1F+muWMZnRcn61lhoKgVVi0/EbN
FLYL0u6Q+k3G/LfUmU72JpKWBWOpXT4ZCXG1Zyaxj9MuXTK4QxvGdJtfTgoGuN2xZ5kUQ3mc8YGz
sxmavTft2sIiH7ZaEiyNxF9/PX4/kYGwDqo0eDZq29aafD+oimkmQLVnG+ItuOks5F/XFi75uzVX
beqys2OHhAr3iPCU8WKitxXSyxxIhKz0+1711h2iMfOQ4NHiOKd2pOuATz2zA/0nVT4Z+VtSA43h
TQPA1vDkR7aTqmfpprWz8kYjZy0d69BlqG+J6i1n484kXjedVeNhwQrztLhNpiPQ9BTQJOps9T70
HdLNOCfA4Wq8Dqux6a3bblCoU+0PpBSwEcOqdzS0MXdQzPeka2sWKAt40i57Spz52RyZ3ZB5F5jT
kgcnL+o3PKBkY7mZZ7xlK2c1fy2K/LZf7Pi3kARx7xLPXm4huHSXrIQpkWexofyREj/LuVV7+/pP
ntFWotxIf9u24XQ7Z1hxpQy0GgIHXEHkqOQGUa7Noxphx88sccYb1MKEumNKoxhkGbcNe8zrcrTn
/UoIO6GdDe2Tr0fXJ0Oa7hry840RhTL4ZIuJoDFxY7sTgbkqQ9gB3XujDKSFfZXEfk6zja4WkUdf
X/TDlOwg3UBcQeUH1bZ5OvvHIsOLAock6EulOsROLi7x6bGbaZ1zO9eP20mu5eow+1RUC5Q6TgYm
KyxtFVJUA7eGIxXFpEK+0bjQnrI4zX8q5sB+0koAw9NjnR5RzZIzQbnaOqb6qr31uvbX7smuqhZj
fbI6Z/kDPFLe5727Pn/9UP6J4d4ND3QVCKEsg1kQ4OP/MXde23Ej2Zp+lV51jzrwZtapvoBJRya9
kXiDRYkUvPd4+vmgqj6jzOQwR3dT3Uu1VDSRACICO/b+9/f/vJJfEnQcAlqjKavSUQRsBNZz0FYD
rhZ4baxUqZqivRTTUOKWUplDNKhnfwB4MA6UOc0OI7ESlOPsFGT4J7uLo67Amb5UzhxJfqIOjz8k
1Xvq99iW03J1FHnmLAyenkLT86QmryPpqh+TlqHPtTLZfza0GSivMerT96CM46d+FgEe0cpNsJOj
nledQKJtD2PXtEISKw1ZsMVhjA6IoQOcuIVDSSRv/TxCtnSDrLk+2CWBWqIahjCT9C4cJLP0ZDWl
gGQKqBfXloKZ3pkZeppIN3DFIVe7IObo8T1uKlONNjeGBBlN02fqto8l6i5Kpa7M0MBrukxNFyBg
73UkipywI3dp0UZL/x3F5jPT4iSmWD7JQtPEeoTY8riJq+UlqqT0vTJM9tWkGGrLWoMPt7AL8Cld
y/24QquyNSZ4mNWcUVZLz+1cP3fvo6fOZ9BRF2mqyr+Pzn8+22fRGMtnkJvhaghQDAJGlvWveqCa
Pn6/meQgHyGIMEQKTgGImEGUcEhB9XCzyEvcJszn7ZD7xqYJQnFvqdQh/U4ML+tB61ZR7ldAdcZx
jeMtZic+qT0KaiJt/Enq6YVar1jdAb7aNU31TVutzBweQiG24MoLU74w67p9+vzGn25SMpJI0EUc
epH4i0cnljgGUNlYGoFNY/kPszj2Xlt0xgq2bHX3+0NxY5e+QkSJKGQOX56QbJK6jeim69SBgnOq
j6uypQ8cCXtxJm31Uy11+Cg5gCF/ZAljhMDTPByrNYQpqKqYd2k+w8WtBpzuBVpYUvIQrpSE0GAL
KyffDm7J7jnnuDRwj5jzkNYZpAUYJmC8JxqVGPPi1l/EMu22c5HSQj4U1bOsoPWPTB6nGUjY74WZ
cE3yW7oJ8GwDnR2VG7Xqg9WYZF0KiiEXt4o+VdscN5HLairKc/qRkzQdhRfIqQq3FjUyhY/D65Wm
cjIg+WdOYkz6uxjmae5CXxJuEh89yYp3dS+s07Hp6DgmiRZtOCCDrQyoD4OQGoPgjcCkUh3uqbQZ
2y4IbSnXtNIdB1XclJJJl0E1GGEGgCTVnuS2VL5/PjtOXtFcAX5AvMNYfmREjl7RhIT1HM4JYJ+4
j66kzh+vy84YttYsJ2gtLZIkc3Ru2/lwUHKnLIClv+QYSIwPRxupGCuhKx3aG45xOThBIGKw//Qv
czLOD2prlmfkuad6cS6VOBfJGz1WYESP3i5RAfeQPB9Nh0pSbLA/kDZlTUxvo1ixdn6iFs7MHxww
BDiE08KzGcQQwEUn1TQvxMK5lP+yGo5WC7svQRv7Lp1zx68BRQVAOaTwPbWIsSpK/etFNHpmUX4Q
pMgA35fL5k1zyunWgqjMLfyPudtVfg9SNMPO2I9N3Y2pd+2mcECykI3N1K/CYg7h0PbhgHqnq8ZH
Aoom9+DddKEndCUCmRnDVN8mnQgMldMoioowLEm4fD4tP3pYSyeBbtEMofP5j+YluYYkoXKJRnyq
zcsmyoLHSa5Sh2bOcNtajeb6SaZeFYDVbiYV0SQcmfFSr3tsxmNh+vr5x/lguybtQ9qfJOVP+6PD
dd7N0TAAcsscKerir3qcAQYPdP9FDCxCqs/HOk3MksHibciTon5GFWCJ9H8J1SZQAqwNNpXA8kfc
TPUdvXUrstUDzIomJzccfWVagnYyIUhk6frM+MumdTQtZR2pvMq2tvjwHd163F6RhwKfcaopzu5j
rQo9FQoN0m/eiuUcD88Txe1rHGA6T2pKdT1HWL+GQiY/NIM2nQkKP1gknB1QYPAHy+Q4wyLUfSXl
SphzQEGVE+iCttGgq59bJMtNPb7oJX8jEYEgIj1GYBvqHMphb1Er5siL4ZHZ3MmTXH+RrIDioyS0
mbESWwG8C6kDA7qh2IR2oyQp36byMktyMYhJKGdp5X3+PD64Aby3Md0xqRETwx89jrAzRXS0PI5A
I7nYAl+90JNK234+ygcznDG4vwAIUAcfdwvTnzMZaoSJz2RCfpr7CCu8NEaMDRThzNr+6IIQ7XAy
U/ENQB18OL/NwqJCbLHt4ZNgXXACR9Zq0lx3//kVfTQMZqgIEkBkoEI+Ggb/CahtLf1IxYxO1mxU
6wIyzTmvrQ/uG8lPEuVMmkUqu7zqflmsRVjIZhuR4oylIIcAJzaeIqgZBspYCp9ZCqeKH/SEnPB5
VzAQQo+jSLnWAP7gxI4CqRw4HgjQVrNayq/zDIxpWkiQAWdlds28MPaygpdiUuSC4weqdU1FUXA7
sSccrq32dkT4dS4D8cGtQOHOB6SKTenu+HUmlWgW6NPCcBobmc6mZiW+y3Ogf1sUGuZ+8okZtzGt
y1dlrKiF16Z5f8dvor5pMOF8AE5i1timMUJOUWTeWHaNAPmcVuWDeUGj8qJIR3uxQMWPnlgQkTNE
duiQs6i3nUwv/qyce7WfZsYpMJGjZf9WSdnzqw5HwcvFQiLa1dh01aD9+xEwbjl3roxDIKraKMKu
Oymv4qIJrwpYuakL4zz8Cir3eZYExdXJYZ/b45YZf7THYS6pLGACnUDi2OAn74saNasKN6kwhttS
bRcEXZX8gOE8r9Rh6jaIiDwhzt4xR+g9dbTK9UBa6MyGdtpIR+8Bp99llqAdPTnmi60voAkVSS8O
dHZSTPphDVWxBleVepS34pua7PBdHswtVF7YpHE/TWjih7fElG/lAUaPWffqj1qsYIygjfH0qpi3
YxuCSikN48z7cHlSh3eNtm8URKT5+R9L/PBJgrq1tDLnIQoCMti2Kcw9PFXrIlVGfJDoLVsL6WCe
Kfh8MCjgfVY6bRN4rKhHk3Qu877ROshLjT+z6YPB2kPjadfVWExO5Qu5W1AhdD7fMU+TwZjyMkGw
t2H50vJ6FCH3oZ7IatdUzlhnzdeQSXRfIJL7YpaDegXtESwaBDjrVddDALNkW2TJyTXAV3Qn++mT
HrbhtwbCyxUqAnnRnBnT107O9eczn/ODu7OoU1DdoNchSFq+/sumWyGDqGKtrBy1R/vMRo+tXyqp
8xdTroOMd5acfSvVeLqRhGB8ngDRLa3nama6ftlqXoRUX94URZbFXk30uqv9OHmHyJjBN4pHwM6f
f97lth3NIGY7ih5CRxzEjj+uUUxVOeR83ChVaiysaYhOaedaCWGmPA55o7wYbQRNOkSJ9vnIp1sy
PA5dklDyECWIxtGNSmkhW5oil5qCOBBCBuFV0JLl6FDVnnmrfzQUKJelEMZBmGa9w2cC3Zu8oEIW
p6fN3QOkaNmlGff2BN/2zFV98Ph5yYBYIUpdlCJHNYsQo8NAEKlZGAV4UMTrhfltVuRgJ1jiBAkY
EjZacKUWz7lifHCNLIulA47AhRzq0e0E6ZUCPBQBt0h15QVNb7m5mie2pfbBmXjsVBxoIAJDjIKM
DmEnodLh/TTzGIUP8G4k6EluOiWK7Pe8plFv8TyFcJuMCgdomf5EazUavjZ4BnvTvClTHaK+IADC
tInosJ2lo0iAb5tRpdQzMwwcqHi1vA3GOQe3HXSVZwVy5bsC/NSXUo/z2u6R1lu4JBB9n9ljPnh2
lIqXvu3Fa435cnhZZWWhosj80klGLXwiIu0ulgbUSw0zwjvUJaKbzXF8+/kyOH3lEy6h9eXQz5kG
rezhoGZAZg+/FhAuVeF7JdlIW4kH8ffDM4ahIoCkmCYwkEOHw4xSN9BaZ9G1HU0Y3heTfquPM93p
NKtQjaRIuwWuSZehWla7UtQqJmyMlfCSBIYoCaKI0MqeosZfS4NMCvrzu7Asi8NtSEVSRaIK2cvC
MzhaoWaqcnwpRVp78Dd40dOQhgTQRO6kw3W121QP158P+EG8ShutuBDkOBPxxI+ynAIOHBMuB7Uj
h6bYQ4bWLRdPB80C2SPNlhOHAw0GIe6yoq0GirHqpK6aYelVaQph1DcCO29S4yUUs+Q68psOYGWX
nknFfhCqMc0WITiYh4UjcHRf2PaDvhWwVc2KSvGgzOkrWURbEUMceSFaDmNaa2sTy2e12mnpOKzq
BgtGIPPBHUJX/YLS9DkR3CkMjnoZT4qnRKTH8fdoq8mEXII/LAPuwdynpH/SNL4nZRh/DbVyfi8S
CsIrixSN7yUlTSheX3TdPYmrrFj5vomDQkopBXoE3MpnoW6VNyTvjeqazSyJzjijJZYoQHw/88BP
I0ziSvIGzDP82pAqHK6AoULkJtaiADClx22kb1KKTJM2buVqSjzkviptjeG4kmp9uKoso9XcXiyV
N5DI+urzz3K6Vy/7JnqynxECBbrDj1KC5CUGB0bZBOUrTb7ShdUp34exas/kFU83FwZakBckT6mt
mcvXfwlGhNCIMmxDGagefEeSkpiqL3WLzy/no1FQODFLIfMsNfDDURrZj8Oq5TCUNCGTos9Nbyzg
P38+yulNw2WIYgF9h8w93uSHo8h9ARNClxInCovaWQSTK0iYwa6RtbfPRzq9HuoDusLmsNiWExUd
jlRxbl7Q81jDJnl+YakaOX2cELzPR/lgB0JQrZJHXKIgwtqjnb/FjkqRKp9+3CGx9lE5Du8BQhG3
bsA2DUzN5yBtY5ueXFyTu7l3UqnrXeirlRPkNRVP6DoXaRDBhU8648w7/vRuI+qSiGRhmEB8OS4C
UVeQfD9NaT5Vqzc/SWUAmI1yF5tJ+3LmPpwuTBgYC/2OQh/a5eOFqUD/YQtJBBs0Ycvym6XEjiW5
2SH+jL0hHnGnF3inOahhZdfXw+ahQ6bzROgs/zZlgUofzeeITiQ4eejGDh99nHMwHCgU8bqL8LkT
53Gry0Fy7rR7WpshOrQ4hiPtX/yUj+ZyIHQTeiNAjLlcJ48WQYAdmdRnQC8jYlHFmAwFyPyk7bs3
hdOlCwaj//b5fT99wiijab6hEkZdG8LP4aXSxky/I68s+h30aBVOHBZJbnQw+qtzd/WD1xjXyImI
NxltFwx6OBYOfuy5GR6GZlhgB6QV6ZKtj9JWuugLLQfWG2raj7SYjchegpj9NPF6dnxRRTyl4kyL
X5fYUw6ZGzM2zoR9H306bsMSNf9U6h8/9HxS/EFqsoysS0f41UNkXMv0/j60qC0fwLrXu1jsxcgJ
FLqXzDQK1nC678zcpIVk4iCxDRSgBWc+1ukuhAYYjT0FBkIiVsbhPcN4Ig2FNsmwX+lStG1qttXB
cf/uqwiNNbJmlOz8uUyIw1GkMW5Fylu5Q11K+FamUXFBKX2m3K+JZ5JwJxfEUEtP5LKJkzI/viD4
V2qZmwhSrAFLvj5WgjWn9t/O4FKcQAerLxgJiI/HqKfcF7AqHIC506FQblBcwe6uTcP9fPEsi+Mg
XiVeX8guTBpW8EniO0qNefRh3zqpmY+PVRIpjwpMsidDacQtOmjdDnSx3ozg2WFczsXvPzVV0dHh
sXf8PG0ePrXI760i1zljIVZZkq1Wvi7NDoOYAiOnz6/05FCEGISTLI9tscYkcjocioxBFgoNHA5Z
LgBXZXYuS1hU7UIiZaU9R0RFmHR6Zzl80ZjIP4RIx2Igc2CTNys8QTib4xsxdED3HLJpIhKUXB4s
R0tGPCTGTAmu9S7DxG5C3f2a1mTIbLNQ1LcoQBS4DrVgeJ1bZbqghtytK3CospNJuox2Pst5xQSl
NtH8T/17RqJjzTRUyymizjmQujukD3pLB0klavdYSnSqTfMBQi3yorhvhdJUP4S+3GqOGgxAJ/x2
gHRn1MOU7VRDRqeZs+E5dGNDYxMDASPmdugl+phbNYncUC/kq0aw/BgWSN9cdPCSQODnofmehVO/
0csxFTA7imdg+OhKaZbu9fpq4TrFUA0HDBetulNCh0q+8Bob0XBhhTji0AgfKcyHIMAyuxsM4aWA
kvgcGL5MEbuevnRGo7wFcSG8lGKk5SB9tLCwOzkxLPbdTrjCIVfAX10dSoiBRCTVZb/QbtyybyF8
Es+A5EvEGYwPWpdY2M5iGK1HFQDPOgv0cLYruYQBaRYlzf54yImu0MjWS4bfABdIs9iXEtNb1RY7
ETMrYaKL67oNVTYFCU4iYrxsxBapSydd9zqtwmsqjWc4zpBreUwjTunximpq+bXPikwGet7MYLra
eHxo00pWXQOowCM+DFnudlaLYQnq29qwC7TolUvTCyUHTZqAFzW0bZf2MJXd04y94QM0dKrLcVm1
+SpllgQIAcux8Cw8FIvdXIIugtKbZ9QDOviyeBSQXHd7yNu9zSzTNReuMtWputZxuRrzErAch0d5
dPWlXc1NjDl9i+dmZBHBtZftYDSlr4qE5MQOLA2XISRU3VNnZbMIW7AnqiP1m5gYmQ3FG/KIbry3
xK56SlRNRdOHDIoZwqnvkgS9KDmt1KCqjghYQhRRSn8jtiAXnTw06qVZ3gTEkU1huVieJ0AkWE+h
HfiD8QjhIy4cJbTMq3Ku+0uFu8mvM4LFVE7p1dmb6XHEE7eaB6Tk6WJSwEQ0Fq1dgqFZUWCtQV6W
Le/zjed0i+XFJElLFL6k7o7fTCoigLlLCXalioYYhzpuuLKQCV5WUaTezqM2PQ5pCagEt0E7I7Ny
JgI+lSUu3KWlvYxskLQcbw53vgbUk1X2pOsyiBa0s1m5y7rNtpU+mOgwZt2Vk7hfA/tVHMXENYzm
ZZI3JtIsCYmKTRwfeWxR/d3nN+aD9ygpUIX+x7954UeBAUKmmSq9CnZdLM3rIk/H+6YRrTO3/zQq
4vI5A5A2WhpLEGYeXj6JGDkTwzhzhIHSxzCvfNXCFFl80AJtZeTaE1qiy9icoUJi+jqpyDKqQLyu
s/5M7uokUEVbTes4UnCU5xJB8+EHkeTSbAeZLiZfmfxvFqYQbl7MzUWl42/0u7eWpUB9AVcBAnTy
QodDDWo1pMSfi3NBaaxLJfV/lI3x29YFlPeW4hI5VBpUmF2Ho6jWpBkNFSWcM9tkNaiB+hBFTXDm
7P/BbUNaszDcDFJcVBOPRtFHzrgl+Zna7xO8Oup5hb3ZQj01zpzgTickIq2lcoeS5wM9TK1QITcw
5nY0k0WRRMa08kskuZ8/m1PZDU8EW0yKg9AFF7n94QV1WhM2cYR/uwWDBLeknLyNM4vJbHqdn/ul
XVRjVwFmwZfAFuJpeK4UfSicURviBTRfddtO6dL+zEL54OpZJegByeiwTx1XUJqwStW6H0CM1Lnu
0ZRoeokE+efM1Z/GRbx1iIrIjpIkPZk0MsXDSC4W86chwtJgDJN7uDK02rdltaKQq12RLLRupVHB
hjvXaJGThTbEe6LUbgwpjR+5N7inka+3HpTU0m0S7cPv3wrA7tQFrYVHQrh/+IT8eYzrOKGYZAVY
nYhiSxRu0S3z+a344Ibz23+mbolLOSQdjpLIVYM5J5lbI5WwlLO64UpMU+nMdPtg+SAxwlWJf5bk
69Ei1bpE74dYKhfDmxo6Dlo7LYuqTeqr+blne5IBWXr0l4eLcAKh44kPgF8UvM8rThNGL96EOMc8
xbM1PXaRFm5kPN1vuk5KbgM/iLCwkPVntU+0h6rntPz5rf151D081/BJyHqhC1jcW46fYFhC/fYj
9Hg6bLFoN/mz+CVMuvYbZ5EI1Rc98409VENuXkAFU56koYrDXa9HU+pkZqve+1RqHqWkwAAwTzrR
TuWi206tMYZeCq3zO0BWNKUySd6L1JrKZjXPg/iWtAO2qMStZNXjMst+mP5Qy24RFCQUI3XWHz+/
ztOHS6EFcSOVBmlp4z6aQm2sj6WE2NABNRu7vNpVuMWx/EWiY+TMUKfnJ/rSYaFyeEK9BIHkcLZq
pJBpaWkZSlEieVeL8mzaZVyoV6ZC4Wxj8C+04YNWnfMU+WBkOk0orJLlIX9wLADW62oCD4S50CgP
7VMeA7/GXKNZKUalvMhhMq5Uv0qePr+zp9sU6TMcHXiO7Ffiz9LhLxlncNgNMwggqjk3CEf9QdOe
IXpp+8aPZkKJ5Fwz8ikmb0HNwv8kgUHVk8d6eIMTzjxiqtJJkSRSdZ+ZMybJEn2eyqoKzE7ZToES
1Pi0KcJdKFu0DJpJmd4bVt5hSdam4U00+Jx2ilKA6iWhI71PwHq7CmaiDWIDSLJbKj/V96LJ67uQ
twtlQC2MvuLYZIH9xI3rpqH9GZ/HnEISdlhCZyudEKdeGRRJcjn6iS7Y2EFW9G51ZU1LmClkkqur
iGlcjmHqD8GYmnwT4wet2kS7MGSrGqPSaE6mL7VQG+EibfS7zRgQJtg5h/Xud3c7NBUs+yVxsrhD
HQd7tYYpKQaGeJPNTXNJor+jXQEDZZVOBffzGXKiOCBlYS5qVR4a/AFr2d5/mSEBrVamGPUdOW0j
3ScyjWELo6ve4E1SbThxB7RQGPKVXyTQAT8f++TVwdjs5kQP5PuoWx/NFfq9hICOSvApdITtUCDQ
gydbyt8nh//6Pv6v4L24+Xu/bP793/z9e4FxTRSE7dFf/72PvuMKWvxo/3v5sf/5tsMf+vd1+Z7f
t/X7e7t/LY+/8+AH+f3/jO++tq8HfyFpELXTbfdeT3fvTZe2Pwfhky7f+f/6xX+9//wtD1P5/tcf
mMvk7fLbAlx6/vjnS9u3v/6wSGT/16+//p+vXb1m/Ng6+la/pu1rffwj769N+9cfgvYn50JI26Sb
yf4trQl//Gt4/8+X6PEkWwVWwpBRevJkcpIC4V9/KPqf1ARgDVAfRpuFHu+PfzVF958vEa8TDNDq
RlGI5NR/PtzBU/o/T+1feZfdFFHeNn/9wSQ4fC+QblLAWKKV5OwO0xmk2uHc9BGhoN0pfkiSHW4B
LD9kd9IXEDN44uLhULq695bssh32tJfShlizWA/rZGNcWBfTu3bZv7Xb8qa5yh/SrXDNcf8NHuEm
faCBxPg+PLW+DRPHE518i07KszayU26DjepZF/O2fwsHmwwWtZ1d6la31U5/DW/UH9Gm2GuX8qsV
ul26kXpbfqof2stmJ6waz7pu3XRFosFJt8mTfFteDp5/G28xTr+THdlLbyavuq0xretc8yHzog2w
V2uVXxe3w+Mwwry0m9v50lyPl91Tu63uhGvlu7xTnXA1rNtLfZ1cYQm09t12k3jiDod0R/8R3xQ7
PuWVcmFs/KfsTrBs67v5A/dKGnDD3gk2bKxqaldQFTDK3lU7n0FxZb22VtpGfAzGaxQG1s23bh/t
Mn5tcBXeTDvrGmzLZX/JNfyQvXzlb5El7HRH9PCVvgacYper9N5/kLfFmg/oNM4D6Tgv88pLcadc
klB2xFV4hYX0Ll8lXuHgTmln6+EdEGjdeeEXbVPspJW1Erx20+392xq7WeHCfzE2yVq9n1N3vAUc
3mq2v4psoXHK1ok4zYissE0X7oFFBt+we1Po0bjQtiTDnHw1Xih8rvFyGiDGm18xPoG8pzoD/rRf
5kvC9NvyolondHNvq43m6k7MdbUA8cwdnfFb8KCbYh1cyDvstV+Eq2xv3jDCs7WSUD964VYE78Rt
T9bRWneNO2VDVTV+o3FceE4u+uthbf6Y9lh59s/WHQT5Z+Wiva+vTd2WwvXcU7/aQLLSNVvYiFfR
SvJEt1x3jrTqXs3dhEuv41q6l11I18I987OntIoferYxVpJd7Pl5FzqyHaz0C0De4srgiawx9P3a
2JJd3fY3Eayu1lauuGlLyOiCGexsZDLSw+ivwnxFVwpVk/KyX1Fqz+zsm+bSM7QOQco4wf4mc2zV
Ke7i1WzjPb9J31btA2Jh/UnGlCHeYz9s7l4gh4a26flO5zSe7AkOtp7RunrJ9vNFvmqvcb8OkLjz
K95iphECgu1Ig4h0rYNRS/LLxBlx5OhWkk72s2Yl/xBkw56sH6l/AXsO61s8qkdl39o335sV6vnR
Sy9U23Bsv3FbSJmP/e10rz3SmIKHSJld8N94L6UTuTCn+d65oT0+pp4pOZu68HDynmRHZy6ml1nl
4spgw6yhbbXBi8TapeT2po34fVQbJ2Luip6/hnw6vVa7+TkXbXp9Ao/0kRPHO/978dDdjAmkUk/v
uYwdzWJeYrymu+ia6P9HJOubybj3rwz2pXY17fJLdd2uFPFde6w8TOqb6+6+dHFag4DfXAPQsXtw
u3vtSV1JDr2oLi7JCdvRqpBWudHanJKX5tJIdQWM2Gg1V8JtkDpUULRkr88Paokl6lp5qHcsYVt/
FGWIvlCfb/se//TeRhhjGna8L27UN1O2dW9cNfiD7irKi+OWl336Gt0LW31tyStkYNV6/CG4E8l9
77nAmsuGxJrcCh6LekvKW2u8Vnnl/opfmtqV1WfdtWDlvpf1s+Alqpusy4k6OaXSjap7srlXoM99
Gwib9I2BAw2i7RrzSbv5OjqjnXnDHS97hKGuHl4o0saaPZFiI0Yu3L4eT5rnKdOcpHgJgVnR0TG4
qf/dx59QWSn33bzJQvo57bbfyV7ypPM9X9ULQ97njxVGys/dczRrdkmzwKYcHJGm/rW4r03deTH0
Nce05ikJV7r+RL7HEp8J4orNgKFy62Dy1qQuyeL5CybD2rwudCfZTtYr93q6VzDX3Qz3w73xxJxC
r+2MV+0dUWZT2qCI6l17m7j3MM9gVNgzFA1zNQ1voXmJyTma+uG5eRZvgTL3K1GmTLSK7XaN9c5G
6dz8Ubgx75rNm+WisMpEF5R0uRfUVzxahc7pvlTXXVLYzUrzh70U3OUr5RqGx6jZ+YvRPXbZYEeV
ATI6dhbrnfF77Exr7HMz29hGLsAkN7obPLxTqeMa+9itmMgP/J4vqRPehoZmF8OKxYECLdzV8HL3
srXXv2U2v9aNPbpdeAOzb9gBdRn9WcHrWVlXFLukyismOwUMux+wO2N/o6HBwBX6KSXF/dVSobjb
craPvoj5F+m6bl+kYGu0HC4vmx8KSI2q/K7Vj7S9JxfdLrMuVXHtAuy1WVSdCwj5sfe84XvWeDp8
X1Yi+G1bfQ7mt34vpTgZlLILITn0yn1vOmzueB3ZIxWSdcIXbrsVTpn21C8kvEi84Y2V2/p36sSz
mT+pkboCBvYsuOGwzzs3uacCRFLG6r18Ddw73nXbAYhr9c28M6/wHYncdk/JmcYq+Rt/tPt0N136
15qTudW3wda2DMVDLR3dSy/NBJkPW3251Xm7qC/htvtWVvZw0X1TboaNeqGp9kAHoW4nN8Wlif30
l0G7kTa6i/R/xbUOjiKtjBGBnwMOQtzUie2HTLRilYcb5irsU8rxBpRO0zOSdVVu42jnz25XbFrt
ecA64K3b+rU7zo4heHm2o+zEKbMw1rtwxyRjNvd7MDdUELpN5L6amxCnOFpRzdWg73y6LYsdoqyx
dd9QAorq+mcw+lth+UOR8f/jSPsgQl+/F0s42xx/0/+H4Tih6mfxuFMXr230+ms0/vMn/g7HJetP
6vB00wGXRPfAye8/0bik/ElebUnioe/loLTUfP8JxlX9Tw1xO4EyLfnk4xeA5j/BuCr/uXRyUrnl
PI7rEW1qvxGMH53USBygFeAXLceBxaLhKHstQgpHMRiFTljmaIObKXYDuenPnEV/yrF/yXf9HAb9
ncItwBSBQsdhwJ8OMu6vPlExdmHdnS434lOli4LIS7Cq7/yx6B5lyssXnVaUop23eT/avWgJtR2b
47SYmBnic9iQRrKnvDdZRFOtF+hDU+FCy/XsIUymNLtINMhGWLCJ2pU19Ig20bwIEWH5GBeeIvfm
YHMwEb5mviTdD2kEQCLB5Xs9DQbtA2HWWvdRAZ0AJaomutjDxxdVAtPSUZvEvCbLwTb4y0z553D0
62HoKI+z3BjqPjRYkgOkTHEMeUSelGt0bVGg9jEix4zCmM17NX8MNObb/xwRPxhoyX8dPYGDgY6e
wBySthkaBgKt/jyVxVWVmrauAMEfFI+kqU2f+a4FIPz5sMfJMab1kkinLc5EV3vSaRVEUdcruQjC
YSJ07em/9hDcFFQSDH+l9tAkZK01zqQfTuAay6jIeRbE36JxOHacqki5+tYw+lDbO2vhckVekhqc
KKZMvqmQI+d2Y+jUhBJ5dtFUFutxUks3ZbGcqQ6pxxI0MKH0qUE6JVtP6/Wx/rnJcg3d/SjYrV7Q
1E8TtbZHrSCPdqSMlWKDWkfGMNGaeGUGwTC6apNm+yqKtWgT9KlFaN924iUN/JxrFb+enqNi8O/U
Kuluha6wpl1ZS7xJ+iQofFsF6DOt1bibylVV6zQPxfOk7Bv++14D835hhL5+MwpKP9iZgok0eTBD
+7bsNuJKzCQOvkqt6pNH+9V0VwY9IRowpwykEHSsFUXoBgVDn8LLtLQmfqE0JFZnNovD5ADbEHeM
/AQGnyQxFi/ww72C7EEwF1Mn2JhJdjBY9Opp8oXpWznK53B+P/Ntv6yKn2OBviSJSvlBgzdzOFYG
bEYPKHbZKF4h2FktoaTZdO2lgp3pTdzyNqYXWHAakilXQiKUHs299S0IqnlT48OSkmoVuktNCYvd
JNb4Fyhx7I6JiqD084V0tFH8/KSUTCkVM41kqnOHn9TE3TWZiiZwplwY1llsJUSnM+babJjlHeeJ
ofA+H/Gjm4McADDJUp5Hk3SUxevCGpnG1INfZ43daalhvvtylvcvU1kHxLKxQMhWiWG6AV5kibg5
YOfpKHggfGkXZKbTC/60reaIg/kAHEnD+iHrHyPkfzSIRn0j/x15HOQDf91Mj15myz1afPlgreK9
xrZzpPSdp76NfZWnyeK4qxRg0bai5Sz2z2/MyZ62tE6g1kUtCNUV7cTho5h6+MvpjLx7VmHwYVPZ
etht3FfC3N6kMoeOshzbM9v3CRGAa2NNoOvE/myBwx09fw35hSB3mWCL9DfRne1Pc7zWrGppOy66
8qtaTvNsD40RKPT8jGm/bvD05p2iK/HD59f/wW2GFLQwixblCIrGw+tXp37xmy8EWwGC6YwdbWxh
NEerz0c50YUsV7z0PdC8LSv4LxxVdDItpTVKK5G7z724TfWk8JIEjJMTKr6R2FGgqi/9MKZbX6bR
D1IrpIg+ycLvFOOjqyI1sWru6CyGGYQvxOcf7sNbQOSGjBnpDGLLw1swFVgxhwoeq1Uatq6G4/eW
ECf4/VGWAjyyEAgzy8vscJQyqPHptGrBDmKpvTGKIbORfSnPn1/LcaGA+7wI41k1QCUROx4tc4Nm
f2keuc+SEmYrQW84crRStvErZb4a9STYKGqHoXxm+H8n8P+v6/UoJlnWK3EnBSU0DUva+Wi9ytHY
a5iCYKsUNyAfoyJMIpv5JtzG6mS5sA6LPcxC4YsxLcb1Qxmc6wo7ykT/fNksZADEskspls9xeIub
oBI71VxeNkOkOPBqU7eOaUiKEj2+E7ohhQ/TBuumU+D+GmX9v7k7r+W4sS3b/tDFCXjzCpOOSS/R
6AVBUhK8x4b7+h5QdfctJhnM0GvHqROlkksksLHNWnOOeYE7W+wyxZz8Jbf6g5KPrKwR6UI9vppz
mof1TTpZnnjDuE2okNBo6ifDjKgYGOaJHZGF0SrXmWmK2whHxqp4XIajnSt1e+at+2wwsA6uExub
qA/LzFROiVZqCpVkm6pdg7TwQicM6LUEuYWxRev8hNDoS+gf89PXw/CTWXVtTbC4/dMsPhkMTiTk
wqgQpGoEEvh5qzEg63HwyZVuEywvJq49QJNn5rJPPpUBSA+V/i2z6qlGiAiddsgnCi6NXCSuPDbR
8zgUjRK02ojQ1wD2QmN3WM6lAX5op/JQEfnSu6UDQsiZdvJoW+zVo6B26iXzott+it6v35lm2Ryi
sgoNKCdyTQmdHdiBAC5tOGiFkH7P/SxJLgWZJdo1gyxTnAzTaEcqJ4XRKCtUIsoROaJQdOblFYjn
olKabroQBCHOAKQcepNjFAuXcaPktv3NjvRicLuJTc9O0YUx7zu1QK87FUtXep1mttVFl82dsZkr
KtbM+M7sN3SJvqv2pBFGT5X3yo5z4RBRVyFJFWVqCop9Ahz95OTUNUiOcqi9TsIAsl6M59IbPzjW
1ztJI8vEJsueH83S+1dYc6RcGPLCK+yo/UUYjWMA1GjQ2MlWMQ6CUnhpkck+ydHjkezy6sKZJ/nK
cVJ9N2cAvO1ZUGLBS3/V9LJ6PWgjB8yvB/cn68UKgEBxTfMMq+HJTD6rRtSVA75bVS7Nn2imRjBn
zXBGIPbJfIqLipViRVvhejvZmOhOO808fTZecc1RA6MvKOLRxPVi93Li22E1HwFiaKZvk5XuJZkl
nznuffo9Ectjg4PbT8Dp+2fRj5lI5pk+vJlKypOizp2Xgpg/o5X/bGfKUQpED84x5qpTBzEHuELm
3Ew5oTbMjZ6PFdpbASMy1IvNbAjQdnNRO/tKl9WtobbJxm6m5EbtFmdfJxlxc8Xclg+grnCkymCJ
HSXWI3dOz8qbPs6nvOQ6RQ/qNEwv8skNmR05S/qMxZXwOdYIKEZEt8jpY12N0dUyOwq6ifRx6mXz
zNr6QcaHfYdt6rpx55NRApws60jVHKeKO8nFRU53VI2M6xI7A72uyKAqT4qElQzmb1OCxQc7psN7
k45XbSUq3yjj5pxh/+PI4HIQrbGKrdvzP5f7LznCrMyhSkYlm0bJaP2iQuRczJgEvn7PPnhm128N
9nudXJFYML2+H4Bxp9ajNdKdmGK1D7RsJKm4neH+Ks2gbgti729GDvzPWGARUrYpfY2oLkCLJHKl
b3IwSwFwXQc3UGoU1EjT+FW1FmtL3LqOuES3z7yy6zT/foXnev8cPRHB4U08WfXGLCmqvqc8MI7V
qw4KpnZzWaIlakxZf+bmfFzrUFugFWJMqNguT4VKUaFXkjJzbxbIb9diafMEg7P2vZll83tSrUwh
kt1ezzyR9Y6ffsM1xAPQH3MLkLv3T6QrKLu1k8w4dOLvFlKoDbolZmc1k0svnzO69lgvFE/iSLXG
IesUsDt7gEY8JZjEDbM+44/67JZzgqbYSXmBt+Nk5S21asKzwfZiqsCPR81EEUqqx7Zyx4R+6pmv
/8kEoFP70VXImyDdzJPXUItN6gION10tJe1OjBO0Ci2dGnYbjhw72a5SJdI9Vj7ouIuSEHZSUSAi
I9bZ7qnOq8ZEG1vVk61lLvH0RDglgGeM+n167TSlk2zgWxECOhtmrOy+vvhPr52RwkHHQc9zSoEr
pAjCn+DarUEZbyFJp7vKnqFnQ6fbVq2eX6qhoMVMLe6cC/njUsZcQZnjT8mcG3eylKXK0lKVcCjM
2Fi9PJUt2EOfFjS0QcQn0m3v5N2xTSPD+CVr4/JtGpS09b/++p+cQLkI/LIoCjkfsda8H7qzkYVT
PWC4FnqZfEOCaVBtiSyswsZ3u2u73bDYHBVkrQ/IMx2eauyWHS3OOf3ejN3kpQYBPruwhkf79ZV9
cncMYkApkQFzxDRxMqiSuZZzM4pIFI6U5VmMCC03XaUql8kgdct2rJ02CqakGfahM2vJvuZwUX//
+ho+mdBX2zKVazSpH33isxQC7beSiMq13rgMEILH5ujceeSTl9VUV0mnBdF7HYbvH0Fpz3NvEwvg
jpYT1a6BDNZjm2kVtMvM6czu5dMP41RKxQFWCDndJx9WmE6P6I/WdjVURAek9ktfFk+jOikPf33z
KHBy11BasUY7Jw8wI2rGUKL1zQJMvI9xsRGUmSdnis8fKFushmRfwLOgbIgK7/R0Y+XJMOvkXrAT
NxO3rZfxIRZDp+2TpOp+mDDf1T1BoI4/50q+OvLS2o2k6Kc6CgEBps9fbKFQTwO/9LtIIrQ5spkI
j79MW2Oo1QQ0J0Dm+7+/OdQ7MJVyxVgeTlYMqoqGPWuD5OZ4t4Kkd2YX17R+ZnJbH+bJukSVkHoh
liV8G8bJziwvGsoeEZ8ioVD1uhV9kqid8l2rYuvIPrY7sxKo61J++oEUzXgMay44btb3o6uJM6lj
Myy5nANQuEyN9KiqJPxpSye2UYt8JiFV7Eg/MPOiHBJ5DwWX3vSoqX6dJctejFgJjcwudmZnR5vG
blXX4Xi8ryTtqDs9WTtp37VnNtufvOcmym2cSYxV3HonQ1VdqkmprVByKw5LHEvbZCfN8t86gtaR
SpeUNWY1h4Open9z4r6VhJFztsVxZBzaBTGSpbR98PXI+uwFN2BnGKz9vN+nC9oSZYk+QugnByx0
/HYyoW3VjraSwwoS6v/+wyCorgQ0OnzmaWtvWgy5aPNZcmvixY/JmLT7qqOWpFeRs//6oz57Rrzi
KD2ZUFgYTp4RDFKsAnhU3cWwkUEpbbfP+0K//fpTPtk/IjfHGoYR+09z5v0zysjzbiHeMIAThB5s
9dtNtfSxV3Z3Uwf0ekj+lnuKIBULDjEO6Jj/5Dq9/0QDfE2NlQhaNgdaN9On+tropenMCP84KlDt
w2nE+fbn0Hoy3ygKNuW5YyUbBHB5WbJCQrwXxQoUK462X9/Dj09qjWelqbIaLllhTiYBkcLVlVA6
e6vz0Eeh3rgRvsszc9snxyAqeORGU19lsGPXfX/jshkoWhWu8YdDJ721AN+RABXRYTGbcSdSHaVU
mrd3chalV2MRNxdGCvqRcjNO7WgV9KUm8rhWvGVj6dxPyJcvdXVJHzq5DM85ID+5/TiuaMpDg1kb
HCdbvXyotKRwGFYduW9uA24fi3c/OrRjQ/X569v/cQhTLQCtDOGXHTnem/f3RTdCaiIKFZJOtoAT
lXT6ZsksvFJrp3Xpa6P7xB57w/36Yz/ZSb7/3JPviEVaTBUMe48A7zAwWu0lrWuCDIgo8i27ML7l
9ES3KRkpuIp789oZspcicxZczDiyN0MPqmbOxurl6+tineMLv1+UuLC1tcQJBenDKRynMGdayg6J
GaYcN/VtNy+S9F2ulzw/gFE00vulHIjlU6NI+W13vI9em4QmXh5iQetbox5KoNCtJF+VJnT6TRoL
oHFUce172nymvuPB59Y2iSL1ITXaGW2VNbV0qwcozuyMHSNwMOkg8pQXRUXKBdLSteswlTybcB+2
0J3TZocBXLDh084iuwkjD+ZuY1mU1O+nTONwMJryr86ojDvhcK7ylnEUtxSpEIiVUVu+DZWSdBe9
MNaYc6NGcxlO2mR4XOVMjPvI8D7mFhVP1tq1cdtXKlmHKELmR82EDhI4rWJBJQkXgEiI2esLaofN
7OFtBcKZLdn4Nqlk62LHF1PLH3SMI+KW3iTIsZ/ZM+HsvUWlMv5q5RxdSTf1zUzEkiy6IGqzEJns
EKYikIVgWyVX3fxosFm4CxVRuuNkac1Wi/U+YlKq9NrrO02d8W4Mzu2oQN8I4qaqNK8b2PMr9kgK
gl1zmEb1OBAWUpWq9mwRW/+z6+pc9Sdj0A9ROKDnzY1h2JZ1KfmQWGvLpUbYsvUgGh4HTdcvb40m
6kcTt32StppnYGtXsaBPHAVVdqxuO2qdQzy9ZhUbo0xJKFDTttcRFrS64ypKaN/Bm6GWClqpHreJ
HevEkpGBpG3jNsnvCphDTx1CjadpLm61RqT7NjFbJbDDov3VdKrylg1N9Rg60nIDibrKYFD0xk97
nHCxEbaTNlc1HYXCL1W4MZ4uDVV3CDWOjl6hmgUN8ijqvymDQHSbW53yUJL5ybpfWowdK62dySNw
q1YIpR2zi9AcDJQ+c2vnbqtAt9hlxTjfmkoovcitOaPVUGzpsU9m+y2tWx2chR3F91q5dr3nqQMV
JYejbnp6Nlo/5tK2WniK1XJjmeWWZCZctGNvLiV62KR4apqcTIUsTMvBs+yoV1xGeoRd1DDDe8Aq
qkpYYqQcR1LGcjed5P5qmJP8NUuL8SrXrf41a+cq3VujgugdLAe61MlkfCpKd1+laYx0vE0Sw6Ue
OzOha5NyAUSgtQLDFGru1lpVI5VVJtkMYkcmJcpECVKBmgxxks6OiEtX7xNsSWNThy/6tEhohUke
nL1oCWnTMP4KuH11vJ2A4pquYy3GvTFICEmX0mqpplojoR36ZLf5NhXp8LPsUhQjTacA/6hluMiV
UlIGodBVP+RFWlZ+3nTgmCQala/CIi6cePakFV5NCMzidQU0se1EJ6hw6xGGZDDhhywuErkhpq5x
MKPtpMHI1vdwJu+u7arELZRZu5hDOuurWGz4nSlW+U0RnDfBcRij8CBmjgfsqZblL2qMWDgdi+RX
5SgjCYayFD6ZZVQdS/BDI1Kp0PkhV+XwpGPbZIpYKHi7VLfw5FNbQ0GarBYaT3ZEcS3lRaV7EmXI
bzLWxCexlikE9M4OoURZEUrXq3nsx/3SP8jNqJWcC4zuelGMGdDJYqjP1hCHNwmzNlk1XSLuKAgs
t84c5WBPkInMCIMXbd4iUWDFxrSvD4fG1hOU5XOrYBlQSue67Kr8re+UePDHdBkDo07haUSJNN4u
bWK8NkPeXcsjRm+31gf5dWxEbq0Y0AyVvLxmsHSsVJ7dJtlv0Rry45zKasxWrItuUXMl6GoTozPJ
pBwNbnFty4tbVYup+yp9mbuRYJTaU6ZhSj2wY9YBAHbf+nqjwy0RfWj6hj4040UoiWLy5TTJv0Xa
2Nhbqlz6N0XtmfXMJkvvZLuJXzmyUUQPQ91+QcuUPSaz6O91dZiWHaEBKpwRi9LmirDqHwliCf9M
PwWzOhNFa5kicYkGIibd1qTwdwXZ4hH+hpbdm9qSPzF5O/ZRhniNoaauq7feDLN4R5RagxZxnEm9
6s38u52TgbQJeU2nGzNKCGGfUbip18pQlt1GUkegYo2swbMHvASNOp3ogrioSYqj1oftkXxv+zhG
kwRMOmrwqLaKDnlnKdekGqlIwe8j0QL7kVRCfaEeXBLrno7RRdhmXXEQqUo0Vgj23U+dRLnqcygs
uGm0TtmpZM4xVWhhdt0JpGI+SiI0YYSW6r0bU5tEOl4ydfr4na1LQZqd6eIDnOiuSjPUIRK2CDSY
6CDdF00T3tEHDTW+NLjBTWz3ShVYrRZ/H+2lVbch6p02hZOc8zUP0ci7Nkst/UymNAjuwk5qlbY5
DFq/YvTNu8hepKvOdOLYi0RpvjaxVfT8mtpcKzWXHygijndGH1NSsxkxkatPStO7S9wuqPxBH95l
ADGTDdNAwg7CKlc9faMNuTvkVvgWMcE+LBzcf+qSRThEBVOKtqM5qje9qVapp+uiUgOWJRxTJd2l
xCudHFFd1xsSMpbFWOxtMer2k2qt30YyWThc+hbWzaQo9GInOUQOL5VNDCUttORjC7hG8mtZqq6j
WXdQbU9GL28Jah8xZymD8zSotkj2adNOlzZDoHWhUVTOVV4qhV+ofeEQl7oKhjqj1K8B0MwYfGCh
oMZH/0Zkai0vqMizRUCtxppXgLDpm3DT6FKSulZM0RMCsZ2LY5hYzk+jtcZnqpiYwuY0tO4de0lx
i7RpDi6laYoX9oG5itLB6RjRgw6OVTFG7WWectbKmH2eRCzRhF3DtCZDcVPJZqoNhaPiyHNS9crs
hHMtpX1/V4dxfGUSKHAdx4qFJYYMkG/qrIGYKzRlumvL1sEoNaQ6ILcBHaOXzt38gw2fXbs1QMHU
D+WRRUJWkmxw62aa8VwYQ3cbzbn6nDVyxiy1zKv/RJjWVU68l+foYqSbHcu+gCH8O+1M6UWo9DTl
ZY4NtI8k33oKiyamrjIqN2rCJmmjabOyM6CLkg6pSohbMDKryO+dvLkzO3lKfaNXh+iO9yOuEcVH
YeVVBjORm0WS/TzOWZwfyJor84tc14cBWL2Y0wtwXS06lVzOW7LH8jTbZ+DfLgX0VcWrrUYYnsQm
onFV1AXtpQGmlQSypsiKoDFyknEb0ZT9VpVmYW8ttUzqw2SnGa4XOW2jjRTKRrp1hlZH9CTm3nUk
gf+pldJ7ci0dIinpJ+Q4/yTdcC04ld/likgUUhaNgWhXJcNH1fROlAWTkWazLwYne0QRBREpdCr5
wSis6JtRTYV6UIEGHKrJUhbfyOpi02cOKvCeoXLTWlncojq10x15xGN6sAeBo4IyGW0qiJW5i2JD
lP5IdgPuuMnKRdCZnbVK0BoHxUyyTLsys9miac7EuJ4NyTpmk6wUgZWTCH3MK81hDtQXwX4llpzI
G8fOuVMKa7Q3Ffvin8PQR9ZmmXIsUm1uqOVOFQY65rKy49+DlYZcG7uTSyLs5CsjVJf1wxEy4P2w
1TeWy+mBl8mYCIae89tKGw1qI3VxUytxHO5rNWyf5dopr9FmZ2FQyGOzrcYhQ7dAYrFwu1rBrBKx
mw9aEdFFpx/QHZlLsPEZtTwXx3YRUhQscqi0Qd1PhISbVdr5+sguwJVnQ102eTdb3aY1C7wrFZo0
gzdMZExJWKMFaWEzu/86LHGKUoXDR5iJnGlfH+PlAa18c2WgXNd28TJjYiH4KCtuszHO6sCW83DA
azU0jRsqDdQ4ZAz6TDrOzJ//f9HSZsC9UfNUBrspl10hjtJ+IBKVjkunnqlwftJypqQByHV1FCBr
OcX6ZDmoiUEdWQNmo0aF3P8Usc7Zbo4RStlKyH2wDQrOo/zataI9xPLQHfJ6Cn+Z5hT/fVUHZrps
6TQdV0no2tz6d8MZZVfZFm1EU1ONt7WUdb+srAwBXOlErJ05R392il7xSTRCYEadyjsMLWQ7rfV8
cY5iLhlCnT92afe7lFTDpe2tnjm3fyJbM0BOoAmDqrFKdE/KpfAx1azWKSPpJm1iTnolC6W0OMQ3
59PPMCYA1zRKpkClaL5nkl1fN7OjB8JQBwKkFmhTcehgWsolIhEzcKD6mTvyWaEFQvFazkWOguH8
/d1HoilXZgfbdyZEEgFVzIHUmdIaEJ8t3RC9KXuirOYzI/BjwxLFKJkQQBT5WPrq7z/VilgdeaP4
VK0SF9KkQBDL+hTiOIFDm86ClJHYmli8pprOwWY/fjaDf9WpWrKh4ZE/qcGqJHVldslnt0s6H6ps
tHfdQIRGp5YvbIPDm6mgONBJ0l9bLAxSQtB30CGjqU1f8P2XnhKJgNLRYCMjjeLAeac4aHLYBAtF
z9gt5/yJZnh65k6vz+993QjpKwocWrMIU6Eyvf9QqVWcfFn+aIBT7YCJhZPBwuanMpL4yC+cTST7
WCVkYiExlXY0SokPyABJTsTU1EghO6mqNlUP9yPSQ/LdJ/aYrGlmqPjWpLNS2py/dQ4kDWcapJzx
nSM35WZBpHtQJoE2SU+c2BtVnV3x304DSKKpulKKp1wNQur9TRnTwa5jdYrYhNSmO2YUyOXqGKfa
Rm6Un19/1vpUTx4Ag2wd6KuOUD7tLoySnBdTaSGBGqrqSG5vK+1SXcJnruH6VL3e0aNHsUxSRPEI
wqEL4AFg+NcX8dFoQ/kG/wcNTAXdPU6b998YbZ1hRqukRA3nvjhU6mLa4A4S/b5Q2vFOahrlxxQO
uP5Llh1yBjSVjRXeCvunJMnOuXCOT+qsNswSWgU2BIxVXPn+ehLNluo/loUhbdWgyRcdCxAbjHrJ
7NsirihqF3G9jarGdtOGfNJcaM2mEeGwa9N0eB6o/2GS7UL/6xv18XVZr4uWEyIoHC2nGutWnRxt
7hkZaV5AQFiQNFjJjBcqsqVdvjTn9IYfJyMkrfQZVsjeqrY6eS69NMgNA5FeeTnajzPtKTfp+y5j
97AeCaKZ3XWaUV7UyLb+WzwZJxGUPjgDGBFr6/DkIZgiTbU6nJG2jnO7bQm+IfyK4L6/vqWMPF44
TDFYJT8o60wzXZRVahjri/4tQ0J905KovSFFrtvbuTmfc+B8nIFYUWiA8aKsSJPT3kFGXUKSDJY0
0bTRtQHJ1C9TXP96j8js6+/2yUfB7NFweK4eNgha74fxUKit0hMogwhILP7Sd2kwoZZxlyaczjSk
PtEI8AkMFva3fwjL67X8a58UWXjNhlhmkZ7i4sIUZf2IkSev6SWWxFwN0TS6oTR2x8KR5N24qL/V
Ial8RJWyV/cUjIUFuVVvEVU2QloCSjThxhQ6rCdKtOOBhLdzoSKf3h5VAx/JQos54mRrNzgT2s+I
t4liVfqLjtFwoVSjsgHLuuy/fhIfZxSa0TxrwoOZ6ix2ku9vz4A/LgM+DfqFCau4bgGz2UB+m+ln
GrclUXXmkD+XJuqjQzrpwItB4cbDSwP4qw/apW0AlhSowHyNloV6W8dO5Oy+vsY/goh3awEyCXjv
UI7ZgGLXOrlGrZe7MJcXcDm0A+fHKJkg747YN8AzUK6e/Ega5nxrKmUMb2ZSQd4hIOqQCGdW6E8E
5k5QosyWVgVT/KapmwqXHyDHke1khXiczo90RUqC2m6GrOkJIdXDRHVVDEm1O0GFHA+FobWXoki6
jFC/aAq6SAZGIYlQpucgZdN81U2qUM+8KH+WuZOvjjlo7XlzB4Cdn8w1YVhwXK0g37Rs67aj1EiT
n8t29oPag1b5iy0I+KJgaGV+Nut5vWFNXSOwsTNeYuyZZjC3lTRASTCt+05YqfYjp79wryXp/GZZ
KdXC1NGXyjN7Hr3L7kv8SItKpcQw6DPA1imJO7qJSXz/9UNdZ+jTL8Y8ulLP+R9JMO/HXUOYWsZ+
M/YkmYOe0xqWV7fzeEYL+fEggWaA85EGkcxmF7n6zP/99nOn7EQhitlLRVgf00I407Yr5y4mnkxv
t8liS8v3uQ1LattJWexaO+0EeIK68oeajqYXl4Yj+dHU48Sm0hGqwWBP6XJGyfTxbmB6QyBLnxK2
HyHx7y/TpLatTLTxPDo30zYSHe0tDnjB395zXnSmQRtX1/omnQwmaiJGystKESm2IorgCAa8YSFS
/MyoXW/q+2eLKmTFLa+JQ+uB5f23kfh5tSMNwhvrOvZJflZcqH1TMBd9WW3TaCJPqFVI/+0A2Bxa
I8mMzdff9MP+AJsA9xNLNuKnfzBg/37so1wOWrNwBbpaQbjSiUmzcJod6c5GAyW8fgpIinK2Kn3B
m68/er2Jp1/eWaF0rGv4nE8tAqRftUJOJPqpY7N4I86TyzWS645JR7kF4ld4X3/eJ0NnPYWCLIT5
yfH85GaHvOXIaSm29HUm76dc/znjsT/zRP8o6d5/q9W0zUlo9WauO/L3jzTkJNzn8wA/2yyMx8xu
cZfHzlrZb9k1xEHaZVHmd8T9DQhGRTkEC9bRuUYJNlJbQoBRacN1lXTiTdJX/olOA/HCEnoldnQW
8kfUJNNrKMWCeaDqqKp36rjcoV9Tr3LL6q2NOiYWoJel0jqXurP1A/SmIwUiywbdX3inTF4eiXii
Ru4Kqm2GVYnraq5hLMDPl+nxl5J0n6ABDH/ZudYMO1wzZrQpxklzAvqwIS5eVMK5n0mIAvxeJzI0
oPC80mGyKNI3LPRAmJBemY9qiK/ab4G43HImGatvFeWf+WJSswWV+TT0TYDseuKY0k254pZ1T9Jr
NkTd04IcS/FjUgMmP41jDKaJSd1+22eLw45i0aprSQqtHiY8sWB+x8tyGyG00lxs2/Wbg/0l3MUq
Vpjnmlbz3rDqPiFXMV7af2aLv+Kc/N/ED7KB/9c7tuIN3/EHL6vy5a16hztZ/8A/uBPrP2zKUOpS
HsDrBPKDytA/8EF+BZsnXgfOxwZtiHUn+j+4E+0/HNdWPy0MEhakVQP0P7gTfklFyMSUoVPNY1P8
N7iTP0yVd9PPn/eTmpmKrpTa2R+V5r+2u1YsG3M40GJt1Ns14ckXF7cGdKwF6F7qD7vL2fIF6YnR
ve3JB5Ik/AIqnHW9zJsl7bxxdi8eooGIi8rbats+GOgxPVHYOYgNbqt0Mz5Rfj0MQX+gCWSYB1n4
k+12Vw9d0LnFDuhbYG+W9ji3DT34oDB3avEgz7vC0+rehVVCK9AtLgfjDrXKwIXN3rQZfISw0yak
MfTD8IV3K7iKW+GFASqpbbynhb9N/MytLuJbbfTM+SguktgV7oNw46N8pd7me5mvsxKq1EMNcVDd
1r7xfCFBkAoD8KiP+q495IH6mmzCQOweRk+6x0Hnrp8AVsK6RhOiHcONlgSJ5cp3w7N6Cb3KvQ3B
xQGBY2vkPhxuHx4c9/Ji/Y/Za4/5vgt+gJ5zkcwf2yNipkOWc1UXhVu4T5tv3yL3dfLrY++LoLhb
mVbZQ8O5AVJHZ7kXtNLoZFk+QFvI9+Ih3pREJvN3W+6PxP3GvYL31/s9Pzf51pvjYjtDS+G+ts8o
K+5oLrrlkZ7Z1ewwL39X1PIuMb1kSwPLFdHoW2XsarfN27KV9/Wuv9BTPyOARNsofAh/7mjcJjdo
ELbdTrjKdY9ZLOoCIhPVa0TQojvwj2lfj9ZN+0SN3ydS6hjtGQcPLOUuGMIf+R8cE5vO3O98i3ix
8YYmUH4DZQvyYXZbv+qjh+ZO/KqvSVzTf4GBvBVbAf2vfzNrHzLURZnw2EiM/DEh/pVIafBnnjV8
nOXXcAlyMNtqbtptSSB9JF/WHVz5u8a34cZdDh7bsfZHxKrnZ/F+cqt4f1PG++d22se/sbemwjV1
l7C6oL+Q98B4j+3z/GPs3El1O1Qw9ISbXYy5foj8PvKVcdvIvnXs5GAYHom9MPIr5zZ1aYJu7cf6
Mj6ql9p9exy34rtp3UivzmtFNIlsJ95AuNia3sAgzK5iX7qu+O9UusSsKXttdqwoUBkbVG6yTeCa
i5ylmJATbMejtS/xWhvsyQIdoXoZYHPQuj3wS9rX4neZuGrrKg5siU39Tbys0J9jf02po63243wQ
gpjkneaHh/gm3adHQ/CHwlv+Sv914W7d3BwPXH/jyfeNLzEFVJPbE0j5BGiz/lbCQ8EWTgbzb/OH
eVlcxFuHnM5N3nhSQN1zIzHAsCcnUmC84XVkDChbHw5pDKgyrDbRLXEqIPvM0QdXPD0x6hokOY/K
TdZ5xrMvzW54L7+lGxfZrjtsxU6/HDRv8CmjGW98McctN/FGbG5mpHQuFt8LmeeiutAMafxcadfh
d2mT+esbLGvf58eYTYbsdq9cV4h6xqufDOYNyxueAJbeRBfTT9MOml/SK4cZGp3o6ToAztPO2JbR
I917df6mar6ymy/Lje5tZshyQ+L2+8W/rjfGxSsqzUtem+Qi/ZldmQfgSuZL6Stu9iuEzB/II3jO
/LWQ3HanPt9El84L22n63umNeqfdJM53Ld0P6vMy73tPudUu1Wf7iMOeRCWi+Nw3GNDLpX0dQDbb
2k+kqFwWx8EjLf1Vvdlrd1sYi1fxb+3Kvhk8LQDcd7hq9riSNuhd5OjOyva1G+oPOiDqbXtVI7XZ
ZT7TcvDyEu/S1nP2snsf76qbQxpo3mNQu7F7NfuBcavGwZvqr8y57qd65Eeu7OtP5cuzxmReoSSE
AIfNxx83MbDE0rX5GcWbAjCWO8NbgvF4pYJ7vCKw/oHTk369HPgKbjJ4xb46Cr8PyBDZy/wWkDZu
7Q5wPKGwO/weZwtSL78yDqPPBfHP41Hx6O1WO8CfUJPJoYEL+Zzt9fDQ/zYMlx/mv58xJa5XcdU/
oD/rLvItPdkHK0DlUrGFx9R9bI6w/1QGOcDV4XeqHkj0yF2ldRdv3piUa/hXDwWSHx6dLUIKqoHI
IQ4ScNbrvABV2CtbMW8EUmAX1uoWhaeET8T2JoanfKm/RXJLO3+jBdGNsX2WLhW+g6PD6kRyFm8Z
lb61VQIIytrL9xTu3r23+y3tQfKpF+aFvfl+VS4uQozQdo0XqJD7lnXTulSuMvzRN4hSfbGBn+eD
JOT/fSDdWrUn/WCN5fKtbQE09Vv5sma3OdvuyEXZTyV3cjzCEIORMrrxpdP8AM4g/WQTzKZxbQDp
12FwCwMSVqqbb+fkegAOzBGb9TDnkmmxaqQ/2Zta2mnDzvEVSKR6dTAxo/3ZNf3VBvL/GChvtTf+
L5Xs48bxBWr1u33j+vv/G5On/8egAKFR8LBkTGXrufCffaOi/4eCuY6hnHIIXZWVUff/mdXs57Cy
UvN3KJiubaj/3jdqxn9oTazBi3hXVt60/Tf7xj870Hf7RsyGcLHX9jZVJnJy1obnv/aNMhAvKcqk
3jU0pnvbCtRR94UBjh4oR1lzTJlfek27UfKXJb6xIXdW2x4egjnHt7JItxq9zyk9Uq4Kuu5+DNms
dbtWfkATv0O4gfcHLQ/RFKh1/HDZ2crtovaeaTwt9aWJzG796LH+9l/Undly5ciVZb8IMjhGxyuA
O3KeGXxxIxkRmOcZX18LKVN1JFOdUbK2fiiZHmSiBcF7Abj7OWfvtY350HNSGC+0+rOKQwo8gbTq
yZnv9PzgtjxuYTG6QTyXpx7xiUlaCyIGVamwqo5rQxOwPji0y/K4PVf8X26uh05ykkURtgZynAbD
UfsDNWbYQt/Vu9sa5F5v/bCqW6dg3W/ah7HknFT/XCdWCe91qQufIfMH5d1Nry8nzcx9KzN9Tr+t
bV5lerFPKDHn4lVmH9tgKiFl2WXr1liZHMjPQgXV5O3axQz07NOo68vKftCVcaCLOpvVsy2xMqpp
by9r55tTdSzUszeWe1FTm1bxRdSw3ZrRXsziRCeYL7HfT2LcV5G56+FjZW59RFkVivnnPBUH0AC1
e7ckb1Zzol5Ft/ltiC5icjJtF7hS1gZLe00ASWB60U6pPpjUJ+tMsQADMY65/kOsn3J91Lx34QxB
3wLPK9BnLh/2ahAoltx6Kn4cZAxB+GijyG6z7KB3HOLdVx0PF9SHYKinnWbhKrX7K/wZ5M0eVBXv
YrSWcFo9oGLRmh3GaLiZt63WQq3RzfvMFMGAdHoZyaZxhl1bjzt3rq9NipXOCIVR7fR82sUxwSEa
xGDZIAx/LzfPQcqjk1iBfjGN8Zl+5YGAtKAbKHeW5KIGL7xWD2bjz+l3Mg+CBntE6ZKF2p9maZG0
9oZEMDTo9ZU2RFh2UY3FdYrMw9zxfNvggBlDOtusmV9lRt3J6Q4a8Q0zcYnEVV2ixL5AZ+mXyuJI
khxWeVMT6We6uyiZyDnMz5HzPI7f6pWEAujFHRDqmL+BN2G7YmS/iWFgkkVCWPkt2zY7vHK6CRX1
052nHW3RcDQBXm+BeLUZoKoMR/YlkIc+0AGcNnS4GnOPGOlYxsDKvYm/Ht+qmMOkn8PS/Cyy5FgW
E4q1kpEgtpk+XjgVCc5tAPlcg8CYW6flg+uXo3ios/mm+N2E8A+NyK8dpD8WGFBXGMX/gGt9mcMw
7TC8uAf8auQ/E4qTrniCXuBPqthzelyN28g0UYGJEHn7pdWkp8UtdmIEkLvOyMWmQ5WrPY62/Qhd
FnuFH1m3hULi7Qn+GV0j8VHO92sOITfsf8TkrSX8G5IZBNF4tLJDvdpPKYfLzPON8aKK79cGpqyG
lD4OFimQI2W+a77hXzfM2Zf6s6dVO6KSAgez/ih5x1HWrpeO9T1OEz8ttQuH8LACVXcHXeXd9Pxu
iUFjQ+B9xOsfEusa0ETwHeemi++Lfgns3w63ti75332pXzq6g7sUZOTwpa75k95nt1YF5rOGzj2D
ACkB2Qlgz6+Oy5dyACm6W5riN51B+hN//RMg0zDKo+dB+u0Xy1E5apqcuow4TBxl+En8ZUMbhFF3
i/o7dT7Qq4FXXGOE+e2O6sc27i3nVGqvjXuaiXavblgqdONZTy5567XlNNsXEQJpL8zw9OrOESk9
i+nNLxvz7T+/ol9Rel+7tDyNWMsxl2/taWbAX7qmdA4htXo5mHnvY+hzWiJOsLqX4Bp+8/1sv+jL
Hdo87JBuMX8SOv71DkVDPuhTAe+YJAVqaASkESEQuEWO0e/Ikkw0vl4N290WQIzPj8k0I09+/ssu
Dthn1gwVD36jXcrSuXeVOCUd4IWiOo7OGJbWGsKp8EVqvk51zv5rHoR9Aj3HvNfPpit6rX5f0qLJ
MPlLSi2R5fsopTrIixcSSBmr10Gs0Q/Ri2NeVg9pVIST+Rzz8k5J/53wMvQF5IrmzSnBs6Jvq/mA
Jja6nrpPpOCH3l5uV9q7crrCzwEC3tLvGjmAr22RBZMyIXDG2gQK/Fxsk7GXRyM985E8+zKlKFxq
X2fu56n6bSzMU6XPl/PWTsZ2ME0zCu78aEQwvCVrbHMC5AgYXDtGTLLWn4V2G2UMHOKD7NyAp8JP
1Rz24zVYUKPqCAAwwkQgL2VDlE0b9OpRz08Jkl67P7ol4sqFVb3eT1AQhNv5NMF999sIFGCqXzT7
eduG3TY7ILyPLQdNMtHTxXr04jYYrYfaXZgx4T3Rr6aZYnn5LvTLDH62sx3ktcclTYIm/77I4qwX
UMPtM8p7P/N+SvHd5Ssw9Z3WMFMp34csCWL3xhX3aXEzEiuhn7L+fmTncEaiU7WXCHe13vyxAxTV
Sw8RvpHYNkQSDuTedcblJEIzzQhOpWeHyCmXA9HZywG7BVh7MOC8rRaHtl4SbjOHXYV3AVq65kyB
RdllYXlyPL9foaCv5glAx6PM+0OM3wyiuh1aI9R71zrOVhJ2IC3SioABvjpEpx5b2zoMPFKfBrAc
nSSMlQJKmIGXHOP2EJEQnypxcJdPxJzo2sadyXtSGaz37H2YauzoMsfkVFn0SzibcbkydhggWqd0
xAzQPhOReoYDbnSH0jx0CKdLGi7KeRYq2o1Dg3z1dgvilat73LZUZL/0YlIs6KzcZXvUNbAtuQME
4NpOvquBXkq2U7nNO9MfePT2erYvjFcpVtC+/LMBfuBsHSJbBqN9MUoOj0t8tlPvxLzNnyQCd0Dl
8QqfAIY7XuLVsB+g0oz2eGVaxJK7zlnUBxU9SSxJjaTRH+F2Y6Qi6WoZWHwUxgDzgKwwVoKkhLtm
+GRmwekLlwBuDEs/jwtHAgVB0N1PksB7Ag40TrFG8XOYHM4jzk5Wxn1ptbu8nk6C1olR/6z0o9Pf
1y2IKBPzDNGGpvAni14HcbFe9JpsemYd7ziFYVUZp9i75fg3yR8rhlLJVDj3AndlixTPDbgdm5Ca
9Why4kIhH66Fx0atPdrJyzBjEML7ge3Vm+KHDIn+ivRDlH3QGjdKJ6mhbo9D96lV3C/rdRrIZSGn
BojYOVbRw3aknNJuN3jlruhIE4nHfVx/lt1LndVHg7Pmkt3gRN73wzfm1E/WjP8KAZLTRDvOd2Z3
1NRV5+0i+TwyQVrJfEyin0bNUdMmNSJxEbLjxqxIMtwvHEiXXvcrm9qicBjfuTyqt3nG+zLzrCz3
K8dRObwQ2UCInd+NL0oQU4NvlEzHoCfmFulcUMo5XIzXSj932o5JDwZIAiiqU0m/TWlkaxjw8rN4
CC1rZ8TPDdkF8NP8pcqe4XrvJnR/MrF3WykxiPzGdSPca8veLNfDJoK2S9BPeE3HwQqLOA81fBsz
/h1ddTeNkEHkzMcU91runMyWcwsuBwegY0ertF32XtGcuFv+PD0P6ZMof5aclbQ08m0nD5kpnNTC
2QkvtKvvVnLV0wcktzZlT8OsjqkWl77XNOfQL+s5LmibAJrS4/ZO6+6bbIVWypnXjX2ntQInOSbr
FCJk86OB0RnMvNWcd7J8YGvAtOXnff6oTxdxy1Oan0Z50WjvkFb++FP6qg+FdptNeehSr0QRIRAt
fykmVWl3vmV/ThNeUMFrq7fhRnymkbHM9c7gco2t7XmQ9jGn2gjI88A+lFHZYtbbAdXxDffFXh4K
qwxlh8gyq86p/C56mpnyPChBJIdxiBgxxDTKm8D9kOt59I6TRRPHxipuXKj+CRMOAE0fVlA2Hkf9
24TeLOsRXNAzcsuTbd1o9oEZYDbdtRp4vmOkH2p1tqAvzw9kjjTqmHMqkOLSbesQu0zAeOnY0YLu
tB/d/KqovTj7eDbddYT1mXFRwxhOncPUvK3lc71dp8ivizZ90xSdcbt5c6QXKOjD6XNTEZpEnA2n
+303P7ZudIlTMhx5aD199vV0Mw8jUp5vMrwEOIphzaErrt1rjfq7n5o9eec+DOg3mRyz0QjBllz0
U7rL171FDZvtIn1+FNWpcq7H7NvovgkjfxIt9lDxE/S2v6x7nM/hguEZK0VYMICKQQojxFpjI1wR
sLTQsPa0VRUFUZycELj4mtpJibuqDSHdhYvOnMVlAc9YierS9+6gZ4Xp5uYWbjhb7No8qvPQ+WAg
89rx0xGrL5uMwTva9vuGDrBLaz8m0ZzFFM1+0ZvHUTytnnVnVPZulpi1nOyQteN+lh6sDO2lYamf
qnG/UF7F9cPcXQ4DrmwPWSEKEpGjohn9npQNOeGcdl8p7q9NSZ+keVLzD01DCGQWJ43Bh2FYgM+z
n2Tz4VVBcBafSm9HV4Ib800zoUh63q5MePGIVOz18sorFNZtFuJsCG1FOf84mSSkFzbtBYwnKDkr
HuvawZqMvXv7/HKhPoojX0AVc4B5V010gFD5mFQNq8m2yWVnOGihh6apGBVyHm3n6Ji8jBCmWTAD
4+L70Ve1a3nY082tyrdr8gltxQhxLa8Mo945MambbDH5yDwGDUBa537lYUvWj3GRnnvd8rN6YQST
7BYcMmZ1MZZsvuSQZhaHE3qdCVEj+nyNURzbiu336idYMkb8+REbY2hjQfPOtdPiXAR8nPFZzAAG
6CGytNCl5ZMZ9qFoBcZX21+L9dKk4tdU+mPUbaz2aOCL+tAyFYItv0e3eB1vpxSzu0mTmWERaEzr
KBbIiQQ/1EDhQI9eWVEVkthA0V5hwXqeFWRRZIiO4kllHqSZoZPO13nGsTMrrur+piBofigw5W5V
61y+G5guhzY6GTjc/QJKcjZykBi+dyyZo5Ofh1GcIvQF0pooV9tgbm7XhZSeIt2nznryOIjGpBLU
0c51iu+mG+9Hlv2mJDS9fevmeW/MsLa4j1Vuh8pldyhEkBmcPvmOgNdCH9+zGPf6hamvSNDgQGvJ
3nK+FfJh6K1gjNj+yleeZksFYtEPFrbFlCjfTCOOLEIApd7IS+DkWRythVK5WsOpekZjut8ojnn1
tJZPFAUG4ar6akOhXFnD9m39HkE8KMerYtVesfefB0tcNOlrJF8LUjm1aTyADIZhAACuy2+0qb3G
R39a+wb+0HSgCWdb+RkwcliUyf3/l47z/0zV8L8owMXYqu7/e1/6vireyz8HuPzxL/7ZmTY8FAg0
fz0qVMIswGn+qzNt6P9gr0Sli+B/g7talJP/UjRIfmSxzHokC6BQdWnn/B9Fg4P4SgfV6hDUCCv1
P+lMk5f4paa1+Buo0jdCDo0j8RUpIyst64lHIeVQRWtz4a4JCM+6xkl2dDiHrLejaDFk+W63RgWq
grHKr9lxUsPw4V+qqQ/XocrEdxJCyNjqc+Wlx16MwsMlI4pi50El7MMpSmMFllnXrF0lO9t7n5c8
WQInJ93zxl3NWFwu+rxqRzB9cw4IOGqj+DHL1aBdVcVg4Qc1ixyvgp1ZvO5l4orjmNaRg1ypqoR7
Mqa4u9ebarmo5FDemUPSradkyKwXAiy1OuRoZUf7JZqKG1d1jQyHyJ2bxWdJqIi869cNl9Gb5aQu
4cO3kx7GWFH1J30hX/66kfpSH+LCIzx8SZaOI5BSMeNKt7MRMGEX/2bFhXL2UAJGTIsgF6ngUi8n
yd3pa6AGg9lzcJ6bdsUZi7AUzlLpYG/VpEYn2pkibU+wckUSXNdN0VXO7nVVmHNBvzBZWRiajrkU
qFrDz5LtmMFHSN567P/3mJQ59C8J7d9AG0tzv7QpY9pi0lprb6VZEkMSkYIDrBmNzPdwho05p6xq
eq1Th33dTFo32eVRm6DrGjQUYNEwWD8ScNEEopHGBgaQBn/SUU91kXOXz211SZni0t7tnQhNWCKi
72VhZelBU9p9kaOSCXOr695VzqrrVRGHL96Cy5gj/MsC08NtOPbZblSfcQDYDMjHpr2Y9MSiRUCU
9lNfqvRU1xJGJJrZO7cw5r0z6o+ycfQX5HjFR2Tiv/CSOQ9oVOSful2KyG+Ksphhe6TejZvZYvbV
MmWcc8VgX+jpnL7lXcvT46azmoO6WGs+FhrCn2ZZD00witV9HOIF3UQJQZVbTEvaz1p3NsK2yquH
Yqxifdd6Y30A00Rl22TkVdBX0eerVcNP7UcrWng/HhusI7WtD9q+iQwbo6uRTWgWO07Za4PLx9et
nsILdFTPoGMAhZ0bRX8/g7NHLJLI6mXoGxoXWZKtT9aUt2MwJYJ9Hl1/RnEBFOS6SjRD9/VZDute
xmP7CGU2IdJvowpkZjq+THFCkd/X5vI4dI5LVlurEItOTdNrxyXpOXx3qo2+e7jqn1o+fBwaajaq
g5pj2vvztNQ/my7KZVioNr0rcYoxaq877a4p7dTluGNBn5GdQ2CiWhCyT+NI8LiXVtwKQ6vEBcRN
mAAlW+d38N79ctnH2QR2LjGdO5Fm0ZMnhUX7xknVQbNj+W6TWQNipevkc9KXXeO3SxLf6xIJ+k7X
mvQmj1xFn6pty48i1iKS1AZ+htwE9xZ1wThdRqihHxN4L/ft4FIWWW5nnLLSU1Ngj1b3osHY7i/d
ZliOY2XRHRVAqa6SIgdfkndNSjOmGFp9R0YOeY5W4eg32IKUt097xJCciad6OBsNdbAP3aH7Xk/a
9KMyWyqsEjU5o+wan7YPInhB/tSzvn2sCop00OE+fov4G0C/OIO5XmproamAgKpWBLFZZJ8SyO68
b0VdO8GQaO5TP4+Fy0m3pLJOx6rF/T2K7Ek42kLcazEULziDRrGZBuVnWy7lrZxyTh2EuHM+wZlg
VvtiiDdxhWg0Lq5ArS5eXj+6/RgTbUhLM6f9b8Q/8XGXzY6jXvUKG7Tvzr2EGxU05qwuYZjMTLRt
sa4MjxTdk25RutwDd2Be1HF0ZnaeTovaCmH5ZBoaiqsoXwpyCcVYXMdmNnr72B6No5pTzu2RmNPb
pnbNhcUnV3cq14o2sMyyuW36Jnp1jL6KyZaDT3jkolioF91S6tTFwIsCm9uGgtP0OPA1BsRFiCAq
f8d8bbpBO7HuhQ0vN+OiWKZklk6TarZTKZpQul3dnQP8CQClqhxS8GJE+YGVIqL3RZ1r59qqatze
Zbd+uiqSTwxA+x8rgeU0b41p0wpE2VuXjkDQROVUKuAL5293Jm1FslpE2UOH6WhgHmrVbbh6giRU
WnPLwzTQqTpMtoaILV3csg1TvYBHqrUjFYzhlYxqzEoyO81ir3zmrlHC2cQyfZdjymqU21tfpzVZ
bCkmreqpasr2Ykjk1mWc16Xw+0mmeJW7TL+PVpokO9ToLSKe1BpOy+QaVegYy3i/et1E20KlyOCX
doxecn2Ibly4E2QYLQYjzlZ2QJD0uVpvrG7y9FCa0cSmK6b1O9aZ6Zy4KUKHYenEHIh56ZGCrEV/
x3mBhHf2XPe1KWfzm3B6mm02nvPFx0/fciCnNnwZ8kXca3pJs9LoEh5Xd6zd4yTKgelqaptNqDMY
cvY0wlFKTZ5mIfwqTf1ddy3KlM6ayoGY18K5LRcY73Q8GyoSyDbwGM3SWm61jD8naLGZId+KjO55
sGIDYg0Apj27GogKsLbiia2rys72OBjse+247pI4MTWanZmq/bLoBqRQ7Mg1w+B2iUNsrJvwGdTv
6wrJgExjx9KuvcJbkTYXkqemwKxGj7pw5M8xyiv6zk1FsoC5wqpBfYc6m9+h8h0NO+NbZMXJbY2Y
3dzlU23wfsWrOBdzhsseIyjWGgVl5MGDkah45LkjO4tDBCGra9ldKLU4JoJCr2Zcv7Bo+oPQs4/V
ntPrZjaoA6yqsXr2C+5iWKdlfydKq1rORSbGQ4qVvqGb4zQoFuVCzeoqg6RloGftHMSRyl6FqZjb
asJuLvNhGch9hVeUBAW1OYcNFA4vdjWgacySznyqMvhJB6ZBK+2EXluHfTfNGIJarCDWzlqx8vlz
zZWCLE4r9JPo09djVdZuETi8NF3IYcp+dBL054Ac+P43drp3m3pmwpy6HhLrcjYcjEGoQIyBWZdG
M3xyODMDOxqNj0GbKe08qeQ7UvnorZ8H0Zwz22USQRenRxsqO+0+F1WbhTBiUPKk/ZIQOAzUQvpG
Mw53MWhFGIdNobmnwhqcETaD3F6lRdQ0ols9vRSLZc3+kIy2ToprC52zW0ZxPy2LeY/LNXub3AJa
GNMO0pUGzEP7upA5KcJ1xdOau3bGgUMnU2pfwDPjmDv1UW9fcWKV1t50AGFdrslYLjcmLuR1p6W5
4X4A2EjYbFahyeFh9TgfQReGueZewt0f42cOzGl+UDo+qktjwbB6BgRYVfddW3fTPqFDIE7NJFW3
j1P4NZ82nLZ4b88DAR70Ob2GADK1WPfmgg8h6IW+Gr8ZB25zsV+ndFs04XZjbGoggTfmy9xMpYbm
1HBJwoIfX1ltloRYjovPX6qufzN0/EvIFZeRtsBAT/lFX//r1NFrCaHU+iYLa2umf+sl+fwg3H5r
EEs9pVEmDMTLNXgzHP4cEfV2aqj9k/bxP6+T/2dF8E39o3zo2x8/+qv3+n9BlCm375d78heF1lPW
viflj181Wn/8i39Wwhb1rgHdg9Gwo+vY/1Hw/1OjZRj/QOlP95TsIMve/Oj/XQnbxj/4icBm4zqb
4n5TTv2rErb+Ycot5RQ1vvBMk9/3/xBlCtdzi7ECJGrCqHX+khcGejI1hnYKoeiQ7+2mFsO5rvV/
+T7+zTP65U3g0eQqlsvn2SgTwv4yzneTWhYJIO1QUwmrh55y/p/7Yvn4+8t8GYtzGcRsNAeIBgXk
+hdLJyf7GjUa1DYHmw4Lql4xKo20o0ehdyZcp3vSOOBcULej4f77S3/1BP5xbRzc25CcQApwLn8e
kheq6cAaVSM7L6aNj7ypJNO5vpExh/WxLNYdC289H1LqIoT30ouee9GKb6UBMIwU1Q7DjTaYNG0j
zTWiXdHCzLuGYh8jKfv7v/WvdwNz5IZrpxsLzkL/IpqxJPWKM+hjKEhju8f+nUYnR19y8zfA/U3d
98v6x1cCvIlwoU1OuBmCv9gk086Q0+SsDMPzrEdVbBqzfcNEopmuJNbRdvDrAafgK+7eBF7mf/gh
JY4yA0T/9l8QH18lEn2fisZMJZogWpMrGOYLs+n/Q9L+9jo7cPa57eCqseJ8uUpjwgyj1GGe5abd
t9GR28TErJ/tZH39+8/zRYSxXQliiYWy0cUByMby5+fLXry6cA1dhEkjZopLR9H/H5UbEkGrXeSZ
zSj976/4l8eEpYpn2TTwHdKos7+INxOaIQMJ6mZoL5Y8xs5IsotTab8hDv3lIfnjKoAnAFbT2/tq
S7dL22ot2AehqdfqPnWibJ+7iR7iETZPht48m9WS/8ZN+btrfnkwC2hGi7VyTUM2ijx2YsJF1nzW
heO89BIdpoxc9zem4b9ekyWJz4olyyW74CsR3o3mFiIBIy9Dauo8pmt/K8x1Pmfgo2mUpDRsQPIl
k9r9/V3863NDKp1j6yxNPKBkX/z5uYnKSZNp0xthMzf5/Wi38Xu+Ksdn+aW6HqFr/ebUsz2If3rr
WQH5D8gtur9QtI0/X7DKOHLljW0jAYegJAAm1QihitRBLpJqp7//dMRMfFn0N+cxGxhS5g2wDpV5
U7P9ok4SVVMvLk2LkLC7HDNIt6Yl6DmtX1/Svs3jQ8SHVPuoWI3yYPS5k2/cFSR9OTEqR1u0jXif
81m3dT+i09GeIf7K6Ly07sJYrF0bN0CigyhknmsG+W2eWtVOtLZydiVhtuOBZU0wSnQ75BMDXAcR
jG0C3HTDGLZB0S5FfdN2FOYXy+iK8jyt6Jpe5Dq7dKngs3WoXch888TOLIRi3yojJo/UAXP/YSXN
jJ1LLlN1OVVO4zASHjxxTh2lfQrS8BhDJVr9CrDYtU9OOq5A7+wYvRX13cgUtK+qMoj0CiHFAoVA
0UPyxkOSt8vqq6LuUQDl9ZBdpeBXUQpT8TKiJlbvdmoQDfira8iRwnKKMbwYbv1aL5mm7dM1tev9
3DdgOS1XQ09Cj1vCLG31+AbqyNZFj/TuWaEPd5lFRxlYIbesl+iT1dGarV1tRAaaPkVPmq+2nmgU
In1aXeup12fmjnW1rHyFfZmCRu2VYaDykwZj3qHEujEXZXTw8owKdq5yQLaR4ebtxQoF6WjMw6Ah
NHLxR6ympe68up/0AwGw3puSbo9uDERe41zo09S6rW9tgRkPpMEIcWc1dtodioXE68NKHVlPvrZW
VbTTvKyfjvPqrcYeguSoXU7xjCxR04rReGSaiM+sWiN6yGwT0bQjnsrB6yRSxIDKoGF0awgYK6ex
6a0iEHrO/1atg3lumGjI72RaipcUdmQWqimzL7qO+47RbtXq7lKlifcYLX1FozVVAyf6emyepWrp
g8Zln3jBbCoruwZTWy97pP/qpEDt8STEcZ6HVV87D22r0G0rMg+qC9Z1DhtEvUVLWLZEF1KMlvY7
YA4OTI2UtPGy2qzla9MjYldlzMSiWNZRgPnPQYUbhY7KaiaP6XnskeMYRjNnICM1oKroaZmVL9kW
ADRGKTUbvaGJyoPH5idPfsWgtKoJEDE7pZ4zFBSwMJwBM5PhzDAD1trgtUhUlJyr1Z5iKGh9fVeC
4yt32pCDg9R4iRjktt5gHtyyil6qvGz5JZmGiy3qDLMLtGFpPuj6C+86QezFBNVwFjeYJSIq7Htj
QfME7egU0CIT34FEtkVg1XKZt3kF1jWu03/ahQFvTRIHg3TCmngZBg14dFhMYC6QqlnZckxiWBT7
ziy1er+YsvbQTRvrcFNzsEKNHOe1tdMX3pvHQkM9fc8mmCZ7aux4CNjfmutFeTSeRNIXCOon/VUb
afZKiknrMABGzbnhXZacQKBPM7ElmiGfiMzSz7y6+rd+Ghe08rVmPJRdtHpvmbFsESexZWvIZaVo
vTc4s0V8a3bEhzGAJsmN31PoWYfVqVZ2Ex+aEUs6IvSpfRFW0Xa3pju03UWSi+FhNCM7PulVa8Bt
ppkTQ+PWMzblvQQ4Gp1Mg0zzIKOBlV7WqG6yfUt4IWHxUeJ295NbGcjwJSkl47FY4YyiMUqy9nua
ZWJ+RHaYlkfezTLfTVZnyR+RsybgDjmbpoExqFin1abNtAqnadWQstddee96GqOotrByZNtlD/zR
jYrDmrj6WyI1TF+LoDt70u0uu5P0bFqsEnV2zyFaf45Xq6eVLGuEoC4Cl1Cf8uZMTpP+rSrE/MOh
Q/ez5BRgHuy2iW/qGR7vbUEA30eqlfUbtIHpzshqrwvIe5BP+tDbz3rbI3tCTKXvXI91MRCaK+9T
9G3fazjmr91kAtBaKBFTQJc2NOdKzc1BsHiOIc5tiEutvon6IjNKyQRPt8DQOq+vtdI1w3JNjZVw
9XRiFrZskkmDNqnr1wk42kdtNpD+1hIJSYYe9NHNIlassWFlRBO5Wqhp4gnTiG0Xz5M+saySvruq
Q18YLkKeyrZbZCLj8GPykk6A5m+15whK4m2pMQ/bSDWwyLvWNH7MWWoDRmzgNZ5TmqVHIO5DxLiy
4m1XvcyPVZao9gROwHmfMgn23Ijn4bUT+ZYbaeGmoBu3zNcgjta7vMPdstkVXIlRwSHAoo7QG+wK
XTGLE2VuQJMt0+oH04n03cxS5PN8YPigTVzzl+cM+5EprkarH+ji4mOptFTemYKY+cdJh+CKotEc
37db+4lqF5mZ3ZN34Jsan9QXDrky6PSy4WpyGSQFPZPdQ8EMsd8BIY1udatg80nLJX5dbD5/KAG4
lDt2YT0OjLltjDDOWjzjEYiXWxCSTRv2Xb/I41hswynlWQ07uFtvSNg10T7aUk11QCSwh4wjnpCW
ZmB/33rDVd41JGGkOY3FHvKoLyOjmcJjUllOgxC7uJT1rqSNo45uVyY/4pyWUlBqLqH2ZmnXn07p
ed0+G1INNx/f6M8URbMWqoXkC1bW0uKOmu24s2lKq8OcV/y+2lhulJxwDjSuByzZWzYUML26/MWY
IY7vGQ3ZI2qhCZGrzEq85GnPkdkHHmbHe/jHpOJqYgIbDiw7uZ3bGuaOmVTiHYJRjrNYT5CD2Vnm
TL6xavI9z0v1Wuk96mgCOeiWK2s2n9ZJ4OVNQPahoOyH6l3DJIOkCnBf5s+tMS5+n8w0dZ22m9+k
kato33pJex+l7hqH1C71EEhQRtMBYhvqzLqu3TnE25bPu4wgk73WGXTpeUOas4OCatm1Api0b3Hk
+UhYFO8lmzO0AksxoIYX6wCcLbfpTs/pq9/1q2TZFDERANjXWtfcd9aq96dR62nhDjKzvuVy7DDO
DyuZ6V1kwKTt1EJfmv4sM0D+QNjupIV1R4j97eMi41Q/qTIfsIPSMJiZ5YL1v56ihkSJpM64q1nf
x/cu51ItxPFWZ8FstAsaoyFBJdnSZ9yvhFB8pHJETB1VCdkBmpMinXZ6z04DlZBOGljxSh7nUgwj
x6o2i67T/+LuTJbbyLI0/Sq02lSVWUPp89BmlWbCRFKcJIHUEBuYk4Tg7vB5hKOtzXrTD9HrXuWi
d7WsXbxJPUl910lE0EGKogTvDGUwM8OSQ1xcv37vuWf4//+ollUDUSghCFG8B1m/0RJw/FGi4EMm
wKxQN43WnwNA5qixhqFbHSHvVLyfL7WoeIPiEglFu9bcD0ml4pRZay2Baqy46kWalJF2KNEz1zgy
1dAHR+qnOMCenHsf6828cjKl9q1JRIXXBMftmV/moU8FPldRxAZyVCtfKp2WOQYdkd9IdUKrlHWe
ZB8qVVp9KJQlhDzFnbOf3U0oH1JXEXlo20RbZRkbRjLSyib7UKcRMi9rs0yu17EbzyKvqq5IBkO8
rbIEgeG44KGzxEPTZaVbVLvNemn7Y0TILZDF2ooreWVE7yJEsHIKgAmspzSU04/5qkqUob6Wojcx
yBBj7FJzEEmdxPwwQFAYtnuztEBByxu7nihhxYyI9kR1hfQGkOFcSZOJlpGZ4qTZcoyGglGXUI0s
80RBupyuA4asnm1WAx2RLdXMYNasZWDElUkoDJlEYBwL9MoAXuhVYr9pKDtXE3luGLOIAvDqMJH1
6Ey35ptPGR4eLG2gfSpERBuHTvF8DRWBTVofm4UbfZw38wEeURyG57zOFKazb0EsU0xqRUaB3ri7
ibJoHFVBOCsqX5opShNdcQOFxUiti/mi8tYozC/pIwBtb00VKLVW2YC91ljn1ryghSM6MssP9iYV
ANsU7XbEa6z1TeWG0bmmrkXMwYsFDbjx8nxSrQcuDvByrZf4iq6F1QK2eJxYXkEAoNO3cJgYA5h2
DYCEjwOtBEVd6hmtWNSNz+JXfgws1jc4OnMc1ncbLCRF1bKK/alte/QF0UoukQAt7GHTaEo68eQy
+UJNgybl8XKdXgOuRqHccNXsokYCniKhaYfWkA5TYB2Kwk5mshImUxNknzREWxAPxFvnaobgDkU1
BOyN+vNyqSeI9Uapfjaose3jKq/hsVClxzgnHsoD2hLUGuAKbRnSbkURvDlM0VWV+O61ZUfJ+igI
5xrthjeBe4KJDD/nqNLChwWpMQNPYljDwToufykyA8L5YFmrh3W+1sOxFsfzDxYbAa67Eocfbamq
6UAw92UhcqwNTpO0wYbSD8F+D0dVi8eagXgUpAoJ/dsKfxqvaeVLHNj1EoxtbXhezhWjm7gmAJU+
GbmbH+u0CwDXl2QxCPuAZlyThmBx4WdEWjCtCFwn66WExrovh0Z+tJHjBJ9mAHmWTs4FwmcDQtlh
ZXohEhVrLSAKMtehBD9KMg+1AJs7inNrDRWl1E33MAPeMB9GMJsvZS3GOOu1pX/GbwEqI+t+chHP
ka4CSlwU1ANNXyha4AmcpBXy/yM/p0UMLSzkfP6uTAIpHNVGWX+mdh5drgiWAiyrH4G0lI30nLSg
jYHJJHyPLFFCPKp1bCSTkhAVIsQyTwFwF5sS+h4SqL94yhqmzhKBJg8zWZRoPfg1TWf10govZdGB
QyqlgU73cEuduQhYWZA8KkKo1MJpJDrPbbD9Tek5rrkyECxHE9gJNzbhmRVamHRk2M310JvT/2pY
Up/8Yqx1lzfnlS4tNCjDp7pXLRKlXEdTamRcTbwPAQrPkd8j/Ui/LqgGK5DGdSHRq9qXmvgiapA4
J2FI9+xhrIl2JXOCVnPsK40STsWTLtwBkpYj13cD2Ftx7L6hFZo0yckgqSBEYNeOPK3xF3RBIdUY
IghOjw1Z2TQjc6mt0JDJ8e2HCj0/6NmhxZ/KMlBPl7kkyJCSkJNyLUNxFDkcnFbZuoDhhKDZkOZ4
sJdisLfv0wKxQrCrkutPK0X2pfFK10GaWs0yjqbAyebXuAfg0HH2G2LZgcE8/HgJ6F3KOA9DgIXW
uUkjptlAjwZXpRmkznyO4vKwUr3lZRmKaMafxyU6PUCCZmucKHdkw1uen4UR7QVoHWAzDs4BWYuG
oORWyTX3E4im5GpuKgjQFAGwvqPliqbUwyLfQLEhfkIMRLGMTXFMkIp7mQHe5TlWeB2HSV2Elyte
dDjyQ10/Wi1jLX1TabYbjySKoCfZZgmJQ1pHJxQldGgGjeTVR1jUTT1KTUmiuQSkkve1sUpFV8+g
Av0d6XT1WNWIfwWausGm6KGPI73ZLOmLhvgZMPl0iQM6WK2yd9F8Y9tAfNkEOOrY4cnAij04w4NK
B9at5wlUyYHy2S4KBXQ5ymaDMXaZSrFVlqSXEnIop2XYxIPDuWkirAqoQKYsq0U6OYQMaMLR3J57
lhNR51LG5SZsJFggsfaxyuI4GRp2bZWjWpag4NWq7l9QgNVTeDfyJpikdrF2x7BP7GMACrZBlylB
ajERO/tQmD6pGq2oZKfEP6W3GX3WkGdK2JtvQJDJy6PKpiPrUKkGq2kJbCugrU5jGyNlFRbJCW2o
Mv5CyHRaVCc+1etkqY90DxG/Yz0zmUOkDlwn3az4mGhVhfZJltvx4CiL0XQFim6wsbSq5BNAhIHp
d6GE6UfqfMPSlo0dhUM1swtvSkSIGp8ku+ExTULUDZpqCBYAgywSwJCJ2wxGeZrWm2nmFbE90SB1
KWN69y3HS15fNfW1FH0QI2evTCQkGZJPEskqfxpGLpYZDHZhAdXXAUepRJFQKlI5P5Rp5AELOPX9
OUZrrljwsur1FScYVLWakzNx41L3jzJCKGMagWSzh5meAJvPaMKzWMmx+olgo2kwFTQt0wpDfwNo
F/Y20Dfjk6415scMWMQN2Cwb6QTNtRE6Xdf6guxxgDuiLb1sTCbGbEAaKeVtba711lFPP4MWlS+s
IlmucT7AEnFrxfR6WrFPD6uqit9R45DMMyvTkqtCDefFMJdSG5xAtPpEXmO+GpsDt8CRTvO8HOdy
7qbD1BT3/oC+WDEUSDkbDPXEi2BkEF3cbOYJKRmkZetxnvjIVc3XdIWB/CItYXZbS+1a9aX5LLdK
aFqhSZeQs41Fj6cppMDmF+BYCPmhREi2CVSSSguzbBV4b3OPXOE4o5VOPFZBVChHXpGC/0FYohkX
tZpE+ngzj0DOkbKM3ipQ8LxhuTKSL1Gcl9WRaqh4EVypkANAUHpIpUmbKrwarPz4qkmp5Qy9TbG+
TLJCc0clbX2jcaEThB5VSBOmHCJdh5CC/v9pvM4x51pd2ViFigoDeb8kYbn1VMEDIvt5WmoBIvlK
Sb85lGvXS4tY3/PeZQaZ86FWLsGsFPJ85bjBXCmnFYewmdKFCqnAdWJYH6UQEuVooCR0QyjjZcUH
x8C1hh6SmxfNBhTrUaCR+WATucuP9oDkzqhsYiWGgIJ44ij3TO2WWkMmQwHwyEr4WaJl4ygO/M9e
6gLhVHLfAk20ln2aTSlIix9hmqtPVhjBZ5AaPcL/lkg9QZjV5zL0nqgEPTRPk48x/SEW2lySZ35k
FfOJUbo1L5P01aik0ccVFrM6VyoTAGhBoAkBFwP9RQ3y1TXddWIcgUAoujchYc9EA7nyaa4v6a1V
liC+RlXtlWc6SGekt1d2akxqOghrkwGi/IxH0RIZihaFp5MCJtsFtXV55DWrBIL/QF1+UgV8z26R
fKQE5u8aeJXgvgTUj94NoP5sO1KO6JgFFlATsEBgWiAE/YFMU9BGm1tXpi8whFmLJ8xbbKFUBCCj
4hZzSOoe/KFvlo01Jaqan7pSVIZA5ARa0RfAxTlp1hTZDeCMkr1UgmmkDEA50qwnudSoufLSfH3w
y7zQQURuWnRkQuoPjkiLmlRjO3qbCihl3aIqXfCYH6UWa5kI2CXYdxCYCMFRL8pbZGYhQJrVepVy
67fYzUCVVzcUm0kiQfdZDkYZTWc28LlWOnQvAQCNwArhI3mSml5XiQY3qEhNEs1CiXj5NgZZFBzH
AlKq6mVxK7c4U26arHzjtfjTfFAP7GnsBvKFppogVFdyjaKaDggfEQuaRxLoCEBrhp1A0U7AXGlo
oxanmgC/SrIygGWMu3Ks1mWFHk2SaTc04QIORtMu8rYDw4o++pJngT+TGusChLj+HrlB5QY0M437
5LU5uHbzmEhJ003POkRYuiDFIZvJl9ylLDqmFLA8hz5F4KXnqnJEUTtIQMwa1gmNqVLQigk6Hvjl
YbKw7c0A+1QOwtPBgD7RozAHh0sAv1ldAzn015ynOCK7X9IreBintB4bqraHp137KmYWjqkJNLoo
AouOVgoyEpklx8VRrBrmGwEfvPV1yUX3Dz4TsII1QiYTEFloXGjNSo9GESlzmixlc9k7acifKeOK
diafZStlsxCx1fEIJ55TDGeguNB0pfllbWiQP1PV5vjiinqbIVn8PD1E8oBG87LUZJduomgLJQLK
NfaTHJ5TqsKBl+YqIErFo2cRwPGB/F51S7yLubbJkWBr0EpH/oRtMYJwAOqtopxJ63ICbf+YKpt+
AVutyglV1YpsR01mEcKmRYaAXm0buhWEEByQbuXeZCoubXSkcmNf1mEIQB9BVQ23EJ/ROIEIBqu7
tOnXflzkln5ex4n0VhZ7GxeLC3ecFolMSjZQSTwvKQrXlIYS/bRGCYCSUaRvBhfqAF2PCRgTSNf1
quFEB1msSBMwauSM1Gwwtw5dlzLl1C7noG/LCGLXJMkDUuM25HJqWVac+Ydzn5zGqcGRxY1UuB7P
VuRFB8jo+d5mHBpVBOEKHsoosVfw6+cEm+/wR5AOwd3E+zKBnV8FKXHBxG90ZJGYElwGmfplfJhv
NmbwtlZSrwYKC/JoZJIMlpB1SUiAzANSO1NAH7lGAgsmychf0pIO9QhDQyCGg+KRJhWaQ1G0gbJX
1qS8Rvxb9hfbbgzrsDAHaBplcWYezxFRj45hmBlnMg22FKCbQsFASposRwGlUoPDiBJINq7seXVS
rhKjPC7oJ3ZB7iQkowZOGWivpMKotFPPXWibLMzHHiXBYErzxLUxJfJEdAFRdLDiMgi2eFhkWXPJ
uQ0RcdIKLuVyg1WYJqY0v/ACVTunpVd8XVEM2CDOL4lWAz7dSuHJr0EgBxtcoZEc+EY81jlz82GQ
UpOaovwwaLBxzfy9DpcnO7SBYwor7oPMRIaH0FWqbOkIbxjyNq4MUbQUDDaDN7jBpgxzjaaflxIJ
7eLGQ4cJWKsK13M8COeiW7XLp64u4iQyskOcfZL0MVnP8KR2JaqftJG34F4oAdzKpCEsmyZ1np1Y
hVt95M4sFAoCKfdt5BlSPqWaH/hHahyUF7IB2vKcMGGe0pXaJRyKW2YLjJrqE5AAssibO/KL0jJh
UGeAFRNwS2tTj5qDBRW7VKe4+3BoDHqjKMMkGhTvQS15v9AItJWAIV07pP9ojTX38FZL3Q5noaDp
AHlpllAetSQR7qyLYBBVAXcatgyfQRrZdAJsmT+o+Jer8bplBOUtOyhsmUJyyxpSWwbRWt2Enwem
mUs0+1Igz1ebyvicJVUZUDnwoKFWSmxDCvfDIjvmk4PPdjWQTqo0pz6LSrX/xYbq/mntgaujdUlQ
3th6mWS3RDGAsaYuhFntc4y1ClMkmUkgp6O4CMNgEtATJP+4CbTBcmwEUH1HUDmy5g25sRjFKKOk
gAhVMsiJZUAUDNGPwkLALWKDZKpnVV/S0IV1meYZiVd1FS3nl5Qi3IKYqs6cWjOxHwPXTJe0+p0b
2mHtUpcZEmtag1Fq07UUaQhfO1rC6ZDJJNueNZHoRapOfG7KWQS6nYzXZlAer20T3o0u+cGHjVvS
PR48XJyfWBT81Ym9kRHySLkgNrPGk9X1oeZaHPv5XPTLBhsrNeTsjcR9E2fUIscFTpBL7taA658N
6B04XdHXZXCc1Lr91sLZo9vcIJcFzd/15/oReZlKaF0ucbEc2y7KzYdkKXsZXG2XTjEAC0ic4qcr
CeH73AovvNQvw6FkcjZEmjpYwt3M4Mlx14RkwrI8UhXObQkw2kXiBwnSKB5sprJXl65IMRn1m7ou
16AsaOo9nSdcZtSJNJqbpiuDoGFduLnoMGGjI0GNcFMe84+IerIVrM0Muj9JERaukSFFg8eOhZmu
Nps3LBdyuYG8LIhoYormI6o4FkcvMfLbgmtqNtjUAgo/UJsKBdV1oo2CRtNRkqwLcwLUFsEQLZrD
NZbJ9SIwo0kKarO5XDTIXJDIR+d4TQ1VjzKrPhnoUC5GtV0km0O59Hz7jUyR+2xDJ9uh6ZuBPI1S
33BHxipM0Y73Q0iJWlouaeztBnRmKnyf9HtJA8ZDMMAGg2ureHOFxJznH7kxEmJjQN+ggEdL9uX6
OF0Fxk1sxvaNnBb1ZliDWahtMm+D2DgjdiixoWAXEMlMJDO80snxuyjYrIPki4WYx+Eqr/3wvA4o
ARxX5EsD0oLUBCaFZroXpJjyAq0DOEhDeUC+jobYZO2jDw3hKw3GadJjHhcgLdfv58q6RnJTrgrt
kNtcMqZeBnxgspYtkv5FqVPZ1Txkjk7lpYorDwPTlQ5VKoruxTrzNHviamaafFK4FKO36sBOByN9
DfRjROqCLKDqGekdLuy7tCX/pAhmHVjU17m8H5zCu3Gig5FXNB0Ys/jX7qUmlVeaToNkAGyWhr6D
AdDsDsYs8xt8XjBYyOGDPwf5tuXzyq+Au2kWfaANwMyqgKZvUcziV8BxBF5dFu00vktpUhMA4geg
MwVcGEkDneYMBrhpQNNdEFgBBmKJfA2ibVjWrHznae/mBcm/dIh+aR4dwVQ31zMJMQf76AKG+3vb
u1BUtApRjdChvg/I76tLSuU2cmyCUvhBgDibK7e+kjbnbvq2LNANwiuI6CqOFiTabu+M+MYyz5fr
UxOnQZ616/9dW/EyDvnvLj7+Zv3fb2I8KG/pFn/96m4VH/Tbn+V/bQdZLtCMLZzONxPwQUXzrlxk
zftFXgbF879lJAa+H+ht7EXFZfxoiBf90fMD3UvnXzbJ4t/+6SYG1CXmtyToebg9Rd+hzqZuZ9Q+
zHMDBOz2orxlZM18pdPICQY4mzaII3DG7c+Feiq6+zT70KX26w7/f//2xCJ+7dmff6ztEj+3hs/N
fNG+rePbf/snRdmlJHzvs+v2K8PUbBqsAf8XXxzO7hJAKEHFzgSz2n493MA/wxIIsdv93r7xysC1
pntN9+23lk4QM+jI8HM++v4vX3plaOgFU2i9e8Luy9deAdqng4QCpvbn3P/G3ttffwUpgBaggjYl
vsApP9j+1itbQPohxvxs216IYuy37ZHmoN0IKFzoReKLR3zw5LL+SoULJBmIYrRfP53tMzmue62A
ob5SNAOnhO507Vf33Stiawia0v0CSD/dCtj7mj5dfsUDAr427s9/1wLKEhwzuB9Aqn9SCyjaf+21
B2DY0W4b6VRFfWoPDMxXNORBP50Vuvv66TaBLLgye62Bpr6Co6XTXPXezvOMDy0B/MT28rfuTM5P
5P5AVdzz2Xn/Ctw0mgQ+6f7ouAbkfX4/APBmWOufagn2NYN4gNAlcQEEY1F87bx+6RWBGSSYu232
Mz26aFmw184Xb5+9Tdvpewe/ewPINsxcTUNV/G5hfr4bAObvnkug4v9byAi1xL4Hp15YPn6B86ve
2/67ffYTvX9F3nfrQ8rGAxJOzv0zdv3fAYaROiglrQe//7mOP3tzzw2gGTT7kEkRsw7tV9cPRIuN
4MCAO/jTbgOh6rafGVBf2VQGVRbh7mtnGyhsA3KqYJvv7cDdB77oKLzgj35LlKBEGty2eRRvkT9I
xnzzD7bphscD3KcR2lwBHYh+l8tr/1QkVu4Gv0spiO//2smztFfdg1+KvM+Dbzt/mz/64/uHf/hZ
D3/UedQnn2H7wyNvkTnZjdu0/0pz/1TnTkj2ZuREzq3zMCEken7/PslHmaPf9spzox6iSxEFTnS7
HUosobC2+w58tlh7N90OkCKJuu+wM7QnioO3rFO2OGDaB2deWi4w6Nuh2y0g9fBJV5FXLG4PZoVT
LPLO6ELDcd/nGDFA5gQHr8NFRjJ6O2A7e5OGRdsfPJETZDIverUjJ/OurxdOZ2kwfkhFWGSUv/oE
d+M/tYF/8wgfH8Buru/7f38/HfH8MpJlf8YD/Dq43pUQ7WGbvo5u4yzrbCDM+ldf7gv3zusyL7Ku
3KlIP+877HBB3bMMtwO1ux3ndu9hY8hgTmsOjhbZZrGMKy/qLIkQkNj7UxaBk5VdU9CDBR5CK+Sk
dqar9jDd8SIKnWy1fW6x1iKNuO8qHNPaa+e6ENmJfYed5EW8o69rPmekXriPR5vFjdtdW5FR3He2
U+/RnSnSdHsP62Tx4uA4Fwvc2Wc4NPsPnjnRzWI7jtgOoqSw75QPvWuuscLJtkOJge0e3twhRboo
X3QKtPZz1+ILd8ThIkPJuTtsH+uAH9VdXZFI2Hd1R1lM9a5jGugev/+4R2WEzeksgiz1YMuObx4Z
B9Lu+8/3uHCC7mxFNnDf1X2zyHY2GPFhD8MCLThzmkXX7+rjBjp1impnNwhswL7rcOoVbrnrmiCQ
u//IMyTAnNXulHtY41MPu14sorxYeN111now76flehFex7Qe2C6BsGqyKJvvu9ZncXDLmmwHascV
okH7jxs5O+GW3sMRORO2fTu7drJGD2/vfFG4i+zRLdemufddiHPwfE7XVvRxNSP7t+P1IIK2XZgn
grQX3kZv0aUvl06wHald4j7C76/2K2gxFT8+YXGiFzuOGvps2/nvMXBrNTMv6uQM6PLbw9AJSYPt
MGKF24zqvhttVjkEdNltZ2ClB3M8qxe33cujhb/sPV96B27uTl13yj0c6K9qgu652+5zMCdetLyN
u2GjyIbuuyTPAwH3nPtZHHFBLZZZd0P3EdXMFtl191JVzB6MEYHH4iD+gvPSOS2yLgs9yX0XG8Nc
uIx9s7jdjfSoS/fhz53EeVx1VhtUi4YO4P6T//V/C/P/VGgGuERG+o8eBugdSooK/vNbH/fHpdYs
kDDk/zX61CChTDkMxOs29/wwe/1M9nvP5PdTz/6gBNCZzEScwG6J4Ou/v9+fwrwjCy3vn0B8OFNx
rVFAePijzuSenNb2h8+l34eOK9SUtzumvf578DJpMreTqRJytPue4ENn45APz7xkO1Y7X4El23fo
Y5IT21HaQeUeLM5xnjmLrmslSqk9zDXdjtLOVeAT9x0UGsrtzhL0YXRPytrxiu302tmqPazs6YJU
drfmIvdRjbogNdOZrFCR33dp3wFgzrbDtEsg9MX3HXXmlLfewevM2b2JhcD03oMDeHe2w4gpK0oP
h+zemxJzPpiEXvaosKX0sNofF3lxMHSiTuIZ2NX2aX48Qvi8CHfc4j7y2efxAZvun/OD3fiOy3z/
OR+KsPFgVl7feqKgctM5iprSqoTvu1kuy+j6Kc9E4D1kmsvt/xSvr8uDszLv7Mj70XtYo//xfjKb
vP8wGf/PA7F5SPsezHb3P7h9qLuqgfo4QDUoOdo377OnLutnrvAeC5hgTPDyt9f/c34VDk7E63/k
U3X9r/iGIu43/uZnQCi8/rJbygZuuLv77h/5hfmR1xG2+0bQtbbjtAYcpPr2+609+c5x8x37iqj2
fiNOyixOOuWVuzr2zl3wfdO8i5mewgi0IJe9xm5LvE6wsw5gD/ZciFlcEuc9MWcVF+GR7/F963Eh
TkJ3xgZKjhoAPlqK0AsDE/H4cv++z3iLu4DE1s6nGBoQOUXlfxBlRPuZ51yI/IW7mz3j7GxE5Flp
FEqrCrrpAHk2aCSxuy/L3+lhL/2gIWlc7+YJLAuSuzL2FGAsz0dcaD97Ub/0484WeZzEhRN2FxEj
rtvIPcE0kGmFqkNH6eHZzpylmy2utyMJ+0DPCFP8B8A/sHb6OQhE61ev2Zc+1W94moOv5K+fiq6/
9bF/3C0lbPNL7qgH2+0f4Q4KlgCqOrdFD07ta5ofBp1BHxnJB8v0wtOPkn9eA+rbbs270GT73fZe
+4Fxyc93oihBRP7q7n/pZMusjG697UBirmoPw45c5/bhmH0UHd8vkvI6wNyRyqTOdIB49rKTFdTU
7Uf++CKPF2F8QwTFx3z783rYgSMwoCgIdt7rt33gO+btcwmoURzGWYwJvNsg4r3qPdQwfoM3ti5h
9NsadT7nuZvthdty5CSLgw+L7LbjeT17Ob9w5LHvUQEuOjveeOTNfv/pnCybpBMFGs95Ei+c7CQt
nSLG7gUHdEqIFh2bYvRgqyaoNWbdYfuoOEwKFFuTrrk2ezidlxz7QyfcSc1Yj7zP7399h8519xBa
Pby+Q3fnGnjsg//ATB9tBLC/2/P344Zv9Ou/F4uD238+rmIv65w6We5ho50soqaze58IzL5/LU69
612vQH4cmv7AuDi6hdu5XCg47b/IzHdnFbQeLtsz+ANLJ7/ZyYb2cY2Ad6LJT3c7tGoqxF5F8+O7
DfyJU3dsMDzl/deXYXcG7eEUn3GR3uxicHo4EmdOifX1ushj6Op9LIMYeTeilvu45s5iZLyvBTdj
O83Wve0DKnzu4eJ3Ru3jymhH7d5Ech9Q4bv7eIB0bO6UnVk/ToZ8vwF6/+vfymhXJ6YP5Ol7IpMu
20iRenBjZ4vmxl0EwaLjcaK8sl2ZHzcV93mnRzlItA16GFwgObowLaUPYOtMEJmcg9NFvNNRV+7B
C5rF4aP8Xh911Vm5U6oESLD/El/G3ShNUXvwtme//t/4AFmpX//WskPeZr/+v+jG6+ZpaSHWw+w5
hjupPLAgPYzrRJtdAw1/c/+Br5aPDngfWOJhSWPvyDmYOnnHLUJ9YP85Q4T0dnx6Re9hkSfkYajE
eNsZiquKnsrbb3/cJv3yKAZR+sDP/uKF18513blalT5K5Xc29PH5FvoTiz1duaGXHVzizHUAGeTr
9x/59XWz6Lw7U0FmDzo3LYVAlmGovx1P/XF5WNCzv/c0f65Y+MA7+EdIxH5ZEtVS9e4iOnowta9B
sV47nt8duAfz8joDYNB1AXsIC8BCLAPndpG7253empceFuKscQTFrzNsHxN2y92X1oONRYcy6p5S
tYe5kha9jm+776yPa2yWeQengFg6qYg+MgYc8G7Gv4978YgM98GJ+Mfs9fuH20Huw2c/hmEcLXac
GxmE5d5XAiN3Xx2qqfuP+sZJuqZB7gM8ddJky2aza864Zfaf8F2V/yTeSbDKag9LfHejPzF2D0f6
BDwoncp2jAVNcPZfklOnW5MAXL3/oGDPnfjREdF7WGWw/hQId/ZyH54piapb2pvl24e/S6L0cNeJ
xFqze6b7KEWcL5JunEwbsu3sf9yRfutkEAeCJ2FuVi/jrx65KnIfNOa3aN14Cc2Zuu/weUTCC6s+
M2gxToLZ2K5v61jIPeyOS9fxdvGQdNvafs6Pv8dLx/cerzTueh9De+SstuPc+Vh9zJiAVriFu2ZO
6cMiXW2uF08sRx9E0w/eooicLmeqD1N3AY41rg6Qtc/K5OAvBxPqjnFR3p/Mh8svtGZ7eAH3H3hS
Rk7uEkP+5WD7f72nPtTU+oiwZwm1/aB5yt4AmOrD9znzbm+hW02cvHi4aHfcla97VtwELxL/uV+1
meutAGJFrNpv//dOX+LhhwKnBI/VQ1KpvVUcXlDmBf/5v/5PvnIa5+Awayg8MYMjaqehs31rnTsN
2KGh9lE5u/TAMwxOBY744ROi12+rQvp33yzGbEFQsNpu9/wvY8+JG+Il7+Ad+Bink/MSYoNKH7WJ
cby6jVnAS2dFGOmFnagEzVawe998eX9ggqPVs9oXavZw/uL++f9Dx1oE3qazcfqgRNDKt3AO3u+A
mPtwDyfBwcwJKgcJqO3WFhef2UPm/BBEyYL6QXevfXObfRtxRLB6K3CvDycMmWD77Y/7FucscOYs
y86M5Wel1F5oTN8Cz+geOvnbUjQPN+xE5E5hMv59+Acgev+UGcUnuQD6t7fOH/gmtmp7/xDW73VW
XncPz/6HEgKHx5Fsq29DJ7umdLgdtHXRt9/8+LEHm1t6QddO9REDidliWLt2qo84BWwatF8MSmfo
PnJUI6eBy/aU09pHRDHa2R19AHHGcUjdrcvu6cN/3477NPLU6CFERjh1V4+1D6od1+4tcqZlt0Td
B1TkCCJwp0om9+EPv2Ef77w/uQ+f6czJREV2Fz/UBzZZCHPkAnbRCbzkZ5kvL3UUEK0rYuHqdQIB
pQ8q6Z3y7YlXFHlrTc8Xlde1IH1E23efclredJOZSh/6HJeo+3i3zm07/cv4GprV1vy3d0EfEmmX
pGvu1mfEvozzp4whPcC3n/vj187dQn3w0FREkFiIgwiuwZ1VeJTt6wO9ORQgwNw9+OBlS+9JIw9H
dv/nupo9+wk9RBZ0D3Z2oMNKHxHLiKiCBP92Cdot1Uf0PXO6XpFi9lA7IXdbHExKAsNdZCeN/baP
sO/uxIUp3F//FizCZjukWBW9H+QaD3Dm8AldUr5Q0e8h63d3vO5ugYN/mSIPcrP414cPoULC/GbQ
+Md5/kpLpN3X7e/ywG8edgb8g1Ton2QN96H/RhH0Sxysnkjp0rdIQbLcNgzUnESTwm9TLv64935H
cv4TvvdsKVKnXexCH3nwIXXTHVHTPoRvhpmz6ULN+oCTjqjmddKDfaSsR3EQ71KV+qjUTG6IJbqJ
wT46MEwJfG5cwTPbIS31ARKcOsFKFB6fctvMHry2wxLMVCcDIT/LDX+h3z+j4EGKsLM15GfZ7S8c
WNS9SZ90rm9ZNCjbt47xdpGV21GETyB/26h+O7V7lZW7k6Xz4PZjftyb+QD6fkOXj86LQ63gWyP/
cdfAU6oUf8JL4a55CXo9Thh3Xk4fHuYQpfbddGEPAc5MmNv4yQCqDzDXKBZR57+cLCglRct/fcqQ
9RENtpgxIZWEiywM8VOf04eu9CiOtz5ZJ9nQh7j01PO97REWNqgPoNAU7VwhbLZt3NPqmXo32WME
47M9cF5onu/vQsShm0cIyT4KT/fjtyA+8bLFzfibJJIAqN52XkofFwMJyA5o5LGcTvm7/swLl+lo
gU7y/Q5tn+HsZkwSINj+rPMQyCZtN8WP3xgnHr2PCK23I7VXXB88n5GbAQUid3//ON0P6GHm54v6
YOQET4jk9qEcfO7tEDL7YPF/cCKKxV13oo8cyTnE1+6ofZxZscC/LChsd3ueIeK7fZc/vu3eesUN
ua0nLxfEnHr4ACehmCYe4bHOgyz6JO/tF7Iw3TW3e9jUXFK56wRP4zcfa7l9v4W5SxcdLQKKMv/t
4HVOUjaHFnuXaRYnlrIYGKRRGbkdPwWNrf3X7DJe4Zt2Vo1mkn2MC75zO4ywYEofiPDLEuH6ncn2
sDM/8nq9u8z7tCwA63Um3ket8JGTqXwb9fTtmGUk4LmiarM9tA/nrZNkNE0ks+kKCkZF0/toJXH1
sLEg/QujODu4KEEb4i8+6cbRul2jJaemW2TBRKPWnznweUIob9/A52EYJ2zzczCavw/C5imVvr/v
U95tbJGP+q2T6nYCz8k9HS5iqkeds9kHfP59me9wCZQ+isuXv/4HbOJm8fBIosG4/fZr9/TD/TL5
uyKvnpJT3L6W9l3db99n8vqPqJ0Pn+bn2P1P6Tj+CZ/yCRHJn+wpH26N7UZ/0Ezh3k7eBIRff/0v
AAAA//8=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_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251460</xdr:colOff>
      <xdr:row>0</xdr:row>
      <xdr:rowOff>22860</xdr:rowOff>
    </xdr:from>
    <xdr:to>
      <xdr:col>1</xdr:col>
      <xdr:colOff>259080</xdr:colOff>
      <xdr:row>1</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9A22343-9CD0-8111-0E4A-9EDE3E5FBAD3}"/>
            </a:ext>
          </a:extLst>
        </xdr:cNvPr>
        <xdr:cNvSpPr/>
      </xdr:nvSpPr>
      <xdr:spPr>
        <a:xfrm>
          <a:off x="251460" y="22860"/>
          <a:ext cx="975360" cy="31242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528918</xdr:colOff>
      <xdr:row>25</xdr:row>
      <xdr:rowOff>125506</xdr:rowOff>
    </xdr:from>
    <xdr:to>
      <xdr:col>18</xdr:col>
      <xdr:colOff>493059</xdr:colOff>
      <xdr:row>35</xdr:row>
      <xdr:rowOff>134471</xdr:rowOff>
    </xdr:to>
    <xdr:sp macro="" textlink="">
      <xdr:nvSpPr>
        <xdr:cNvPr id="107" name="Rectangle: Rounded Corners 106">
          <a:extLst>
            <a:ext uri="{FF2B5EF4-FFF2-40B4-BE49-F238E27FC236}">
              <a16:creationId xmlns:a16="http://schemas.microsoft.com/office/drawing/2014/main" id="{990B398D-BBA0-609F-43CB-497E47871B30}"/>
            </a:ext>
          </a:extLst>
        </xdr:cNvPr>
        <xdr:cNvSpPr/>
      </xdr:nvSpPr>
      <xdr:spPr>
        <a:xfrm>
          <a:off x="9672918" y="4607859"/>
          <a:ext cx="1792941" cy="1801906"/>
        </a:xfrm>
        <a:prstGeom prst="roundRect">
          <a:avLst>
            <a:gd name="adj" fmla="val 60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480060</xdr:colOff>
      <xdr:row>0</xdr:row>
      <xdr:rowOff>38100</xdr:rowOff>
    </xdr:from>
    <xdr:to>
      <xdr:col>18</xdr:col>
      <xdr:colOff>556260</xdr:colOff>
      <xdr:row>25</xdr:row>
      <xdr:rowOff>91888</xdr:rowOff>
    </xdr:to>
    <xdr:sp macro="" textlink="">
      <xdr:nvSpPr>
        <xdr:cNvPr id="102" name="Rectangle: Rounded Corners 101">
          <a:extLst>
            <a:ext uri="{FF2B5EF4-FFF2-40B4-BE49-F238E27FC236}">
              <a16:creationId xmlns:a16="http://schemas.microsoft.com/office/drawing/2014/main" id="{FFA9746A-FE89-4970-EEB5-27D6E5523958}"/>
            </a:ext>
          </a:extLst>
        </xdr:cNvPr>
        <xdr:cNvSpPr/>
      </xdr:nvSpPr>
      <xdr:spPr>
        <a:xfrm>
          <a:off x="9624060" y="38100"/>
          <a:ext cx="1905000" cy="4625788"/>
        </a:xfrm>
        <a:prstGeom prst="roundRect">
          <a:avLst>
            <a:gd name="adj" fmla="val 60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76200</xdr:rowOff>
    </xdr:from>
    <xdr:to>
      <xdr:col>15</xdr:col>
      <xdr:colOff>426720</xdr:colOff>
      <xdr:row>4</xdr:row>
      <xdr:rowOff>53340</xdr:rowOff>
    </xdr:to>
    <xdr:sp macro="" textlink="">
      <xdr:nvSpPr>
        <xdr:cNvPr id="2" name="Rectangle: Rounded Corners 1">
          <a:extLst>
            <a:ext uri="{FF2B5EF4-FFF2-40B4-BE49-F238E27FC236}">
              <a16:creationId xmlns:a16="http://schemas.microsoft.com/office/drawing/2014/main" id="{68CF04B4-EBFD-04D1-213C-42BE3F2DD836}"/>
            </a:ext>
          </a:extLst>
        </xdr:cNvPr>
        <xdr:cNvSpPr/>
      </xdr:nvSpPr>
      <xdr:spPr>
        <a:xfrm>
          <a:off x="129540" y="76200"/>
          <a:ext cx="9441180" cy="708660"/>
        </a:xfrm>
        <a:prstGeom prst="roundRect">
          <a:avLst>
            <a:gd name="adj" fmla="val 1578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xdr:row>
      <xdr:rowOff>22860</xdr:rowOff>
    </xdr:from>
    <xdr:to>
      <xdr:col>9</xdr:col>
      <xdr:colOff>205740</xdr:colOff>
      <xdr:row>3</xdr:row>
      <xdr:rowOff>45720</xdr:rowOff>
    </xdr:to>
    <xdr:sp macro="" textlink="">
      <xdr:nvSpPr>
        <xdr:cNvPr id="3" name="TextBox 2">
          <a:extLst>
            <a:ext uri="{FF2B5EF4-FFF2-40B4-BE49-F238E27FC236}">
              <a16:creationId xmlns:a16="http://schemas.microsoft.com/office/drawing/2014/main" id="{0A37BE75-468F-A3D8-4713-E07668301610}"/>
            </a:ext>
          </a:extLst>
        </xdr:cNvPr>
        <xdr:cNvSpPr txBox="1"/>
      </xdr:nvSpPr>
      <xdr:spPr>
        <a:xfrm>
          <a:off x="175260" y="205740"/>
          <a:ext cx="55168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ABC Executive Summary &amp; Profitability Dashboard</a:t>
          </a:r>
        </a:p>
      </xdr:txBody>
    </xdr:sp>
    <xdr:clientData/>
  </xdr:twoCellAnchor>
  <xdr:twoCellAnchor>
    <xdr:from>
      <xdr:col>0</xdr:col>
      <xdr:colOff>60960</xdr:colOff>
      <xdr:row>4</xdr:row>
      <xdr:rowOff>129540</xdr:rowOff>
    </xdr:from>
    <xdr:to>
      <xdr:col>2</xdr:col>
      <xdr:colOff>384336</xdr:colOff>
      <xdr:row>8</xdr:row>
      <xdr:rowOff>160020</xdr:rowOff>
    </xdr:to>
    <xdr:grpSp>
      <xdr:nvGrpSpPr>
        <xdr:cNvPr id="9" name="Group 8">
          <a:extLst>
            <a:ext uri="{FF2B5EF4-FFF2-40B4-BE49-F238E27FC236}">
              <a16:creationId xmlns:a16="http://schemas.microsoft.com/office/drawing/2014/main" id="{786D2161-CB12-CDCF-01D2-33306BDD0B3D}"/>
            </a:ext>
          </a:extLst>
        </xdr:cNvPr>
        <xdr:cNvGrpSpPr/>
      </xdr:nvGrpSpPr>
      <xdr:grpSpPr>
        <a:xfrm>
          <a:off x="60960" y="861060"/>
          <a:ext cx="1542576" cy="762000"/>
          <a:chOff x="65760" y="861060"/>
          <a:chExt cx="1663980" cy="739140"/>
        </a:xfrm>
      </xdr:grpSpPr>
      <xdr:sp macro="" textlink="">
        <xdr:nvSpPr>
          <xdr:cNvPr id="4" name="Rectangle: Rounded Corners 3">
            <a:extLst>
              <a:ext uri="{FF2B5EF4-FFF2-40B4-BE49-F238E27FC236}">
                <a16:creationId xmlns:a16="http://schemas.microsoft.com/office/drawing/2014/main" id="{6A61C437-E6B7-4099-B611-C4CACB2DCC4C}"/>
              </a:ext>
            </a:extLst>
          </xdr:cNvPr>
          <xdr:cNvSpPr/>
        </xdr:nvSpPr>
        <xdr:spPr>
          <a:xfrm>
            <a:off x="129540" y="861060"/>
            <a:ext cx="1600200" cy="739140"/>
          </a:xfrm>
          <a:prstGeom prst="roundRect">
            <a:avLst>
              <a:gd name="adj" fmla="val 1578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FD2000C3-9643-2A23-4881-3D13AADD0AE9}"/>
              </a:ext>
            </a:extLst>
          </xdr:cNvPr>
          <xdr:cNvGrpSpPr/>
        </xdr:nvGrpSpPr>
        <xdr:grpSpPr>
          <a:xfrm>
            <a:off x="65760" y="949757"/>
            <a:ext cx="1569965" cy="505663"/>
            <a:chOff x="65760" y="949757"/>
            <a:chExt cx="1569965" cy="505663"/>
          </a:xfrm>
        </xdr:grpSpPr>
        <xdr:sp macro="" textlink="">
          <xdr:nvSpPr>
            <xdr:cNvPr id="6" name="TextBox 5">
              <a:extLst>
                <a:ext uri="{FF2B5EF4-FFF2-40B4-BE49-F238E27FC236}">
                  <a16:creationId xmlns:a16="http://schemas.microsoft.com/office/drawing/2014/main" id="{B01EF755-BDC0-4A86-8BED-42EAFC8F8662}"/>
                </a:ext>
              </a:extLst>
            </xdr:cNvPr>
            <xdr:cNvSpPr txBox="1"/>
          </xdr:nvSpPr>
          <xdr:spPr>
            <a:xfrm>
              <a:off x="214383" y="949757"/>
              <a:ext cx="1421342" cy="23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50000"/>
                      <a:lumOff val="50000"/>
                    </a:schemeClr>
                  </a:solidFill>
                </a:rPr>
                <a:t>  Total</a:t>
              </a:r>
              <a:r>
                <a:rPr lang="en-IN" sz="1100" baseline="0">
                  <a:solidFill>
                    <a:schemeClr val="tx1">
                      <a:lumMod val="50000"/>
                      <a:lumOff val="50000"/>
                    </a:schemeClr>
                  </a:solidFill>
                </a:rPr>
                <a:t> Revenue</a:t>
              </a:r>
              <a:endParaRPr lang="en-IN" sz="1100">
                <a:solidFill>
                  <a:schemeClr val="tx1">
                    <a:lumMod val="50000"/>
                    <a:lumOff val="50000"/>
                  </a:schemeClr>
                </a:solidFill>
              </a:endParaRPr>
            </a:p>
          </xdr:txBody>
        </xdr:sp>
        <xdr:sp macro="" textlink="Pivot_Tables!A4">
          <xdr:nvSpPr>
            <xdr:cNvPr id="7" name="TextBox 6">
              <a:extLst>
                <a:ext uri="{FF2B5EF4-FFF2-40B4-BE49-F238E27FC236}">
                  <a16:creationId xmlns:a16="http://schemas.microsoft.com/office/drawing/2014/main" id="{B10CB458-3333-4507-B099-0B809D31DF7A}"/>
                </a:ext>
              </a:extLst>
            </xdr:cNvPr>
            <xdr:cNvSpPr txBox="1"/>
          </xdr:nvSpPr>
          <xdr:spPr>
            <a:xfrm>
              <a:off x="65760" y="1188720"/>
              <a:ext cx="1470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1">
                      <a:lumMod val="75000"/>
                    </a:schemeClr>
                  </a:solidFill>
                  <a:latin typeface="Aptos Narrow"/>
                </a:rPr>
                <a:t>        </a:t>
              </a:r>
              <a:fld id="{9DD96B9A-0A3B-40E2-9F3C-710FF0BDDC71}" type="TxLink">
                <a:rPr lang="en-US" sz="1600" b="1" i="0" u="none" strike="noStrike">
                  <a:solidFill>
                    <a:schemeClr val="accent1">
                      <a:lumMod val="75000"/>
                    </a:schemeClr>
                  </a:solidFill>
                  <a:latin typeface="Aptos Narrow"/>
                </a:rPr>
                <a:pPr algn="ctr"/>
                <a:t>$6,45,223</a:t>
              </a:fld>
              <a:endParaRPr lang="en-IN" sz="2800" b="1">
                <a:solidFill>
                  <a:schemeClr val="accent1">
                    <a:lumMod val="75000"/>
                  </a:schemeClr>
                </a:solidFill>
              </a:endParaRPr>
            </a:p>
          </xdr:txBody>
        </xdr:sp>
      </xdr:grpSp>
    </xdr:grpSp>
    <xdr:clientData/>
  </xdr:twoCellAnchor>
  <xdr:twoCellAnchor>
    <xdr:from>
      <xdr:col>2</xdr:col>
      <xdr:colOff>485847</xdr:colOff>
      <xdr:row>4</xdr:row>
      <xdr:rowOff>129540</xdr:rowOff>
    </xdr:from>
    <xdr:to>
      <xdr:col>5</xdr:col>
      <xdr:colOff>140495</xdr:colOff>
      <xdr:row>8</xdr:row>
      <xdr:rowOff>160020</xdr:rowOff>
    </xdr:to>
    <xdr:grpSp>
      <xdr:nvGrpSpPr>
        <xdr:cNvPr id="40" name="Group 39">
          <a:extLst>
            <a:ext uri="{FF2B5EF4-FFF2-40B4-BE49-F238E27FC236}">
              <a16:creationId xmlns:a16="http://schemas.microsoft.com/office/drawing/2014/main" id="{7270C585-603F-1AC0-D62B-1B78D2A04A69}"/>
            </a:ext>
          </a:extLst>
        </xdr:cNvPr>
        <xdr:cNvGrpSpPr/>
      </xdr:nvGrpSpPr>
      <xdr:grpSpPr>
        <a:xfrm>
          <a:off x="1705047" y="861060"/>
          <a:ext cx="1483448" cy="762000"/>
          <a:chOff x="129540" y="861060"/>
          <a:chExt cx="1600199" cy="739140"/>
        </a:xfrm>
      </xdr:grpSpPr>
      <xdr:sp macro="" textlink="">
        <xdr:nvSpPr>
          <xdr:cNvPr id="41" name="Rectangle: Rounded Corners 40">
            <a:extLst>
              <a:ext uri="{FF2B5EF4-FFF2-40B4-BE49-F238E27FC236}">
                <a16:creationId xmlns:a16="http://schemas.microsoft.com/office/drawing/2014/main" id="{AC61206D-717B-BE36-2330-35996DE72A77}"/>
              </a:ext>
            </a:extLst>
          </xdr:cNvPr>
          <xdr:cNvSpPr/>
        </xdr:nvSpPr>
        <xdr:spPr>
          <a:xfrm>
            <a:off x="129540" y="861060"/>
            <a:ext cx="1600199" cy="739140"/>
          </a:xfrm>
          <a:prstGeom prst="roundRect">
            <a:avLst>
              <a:gd name="adj" fmla="val 1578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2" name="Group 41">
            <a:extLst>
              <a:ext uri="{FF2B5EF4-FFF2-40B4-BE49-F238E27FC236}">
                <a16:creationId xmlns:a16="http://schemas.microsoft.com/office/drawing/2014/main" id="{B3E9ECD8-8B61-BD8E-5AEF-54E71CFEA638}"/>
              </a:ext>
            </a:extLst>
          </xdr:cNvPr>
          <xdr:cNvGrpSpPr/>
        </xdr:nvGrpSpPr>
        <xdr:grpSpPr>
          <a:xfrm>
            <a:off x="213714" y="949757"/>
            <a:ext cx="1470661" cy="505663"/>
            <a:chOff x="213714" y="949757"/>
            <a:chExt cx="1470661" cy="505663"/>
          </a:xfrm>
        </xdr:grpSpPr>
        <xdr:sp macro="" textlink="">
          <xdr:nvSpPr>
            <xdr:cNvPr id="43" name="TextBox 42">
              <a:extLst>
                <a:ext uri="{FF2B5EF4-FFF2-40B4-BE49-F238E27FC236}">
                  <a16:creationId xmlns:a16="http://schemas.microsoft.com/office/drawing/2014/main" id="{B03AC539-2BD7-6FDE-3F47-AE91F5419BBE}"/>
                </a:ext>
              </a:extLst>
            </xdr:cNvPr>
            <xdr:cNvSpPr txBox="1"/>
          </xdr:nvSpPr>
          <xdr:spPr>
            <a:xfrm>
              <a:off x="247261" y="949757"/>
              <a:ext cx="1421343" cy="23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50000"/>
                      <a:lumOff val="50000"/>
                    </a:schemeClr>
                  </a:solidFill>
                </a:rPr>
                <a:t>  Total</a:t>
              </a:r>
              <a:r>
                <a:rPr lang="en-IN" sz="1100" baseline="0">
                  <a:solidFill>
                    <a:schemeClr val="tx1">
                      <a:lumMod val="50000"/>
                      <a:lumOff val="50000"/>
                    </a:schemeClr>
                  </a:solidFill>
                </a:rPr>
                <a:t> Gross Profit</a:t>
              </a:r>
              <a:endParaRPr lang="en-IN" sz="1100">
                <a:solidFill>
                  <a:schemeClr val="tx1">
                    <a:lumMod val="50000"/>
                    <a:lumOff val="50000"/>
                  </a:schemeClr>
                </a:solidFill>
              </a:endParaRPr>
            </a:p>
          </xdr:txBody>
        </xdr:sp>
        <xdr:sp macro="" textlink="Pivot_Tables!C4">
          <xdr:nvSpPr>
            <xdr:cNvPr id="44" name="TextBox 43">
              <a:extLst>
                <a:ext uri="{FF2B5EF4-FFF2-40B4-BE49-F238E27FC236}">
                  <a16:creationId xmlns:a16="http://schemas.microsoft.com/office/drawing/2014/main" id="{C39970F3-6874-D27C-A79B-FD8206FA0BE2}"/>
                </a:ext>
              </a:extLst>
            </xdr:cNvPr>
            <xdr:cNvSpPr txBox="1"/>
          </xdr:nvSpPr>
          <xdr:spPr>
            <a:xfrm>
              <a:off x="213714" y="1188720"/>
              <a:ext cx="147066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320B8B-19CD-4A70-B6A7-41C3DFEE8856}" type="TxLink">
                <a:rPr lang="en-US" sz="1600" b="1" i="0" u="none" strike="noStrike">
                  <a:solidFill>
                    <a:schemeClr val="accent1">
                      <a:lumMod val="75000"/>
                    </a:schemeClr>
                  </a:solidFill>
                  <a:latin typeface="Aptos Narrow"/>
                  <a:ea typeface="+mn-ea"/>
                  <a:cs typeface="+mn-cs"/>
                </a:rPr>
                <a:pPr marL="0" indent="0" algn="ctr"/>
                <a:t>$2,96,384</a:t>
              </a:fld>
              <a:endParaRPr lang="en-IN" sz="1600" b="1" i="0" u="none" strike="noStrike">
                <a:solidFill>
                  <a:schemeClr val="accent1">
                    <a:lumMod val="75000"/>
                  </a:schemeClr>
                </a:solidFill>
                <a:latin typeface="Aptos Narrow"/>
                <a:ea typeface="+mn-ea"/>
                <a:cs typeface="+mn-cs"/>
              </a:endParaRPr>
            </a:p>
          </xdr:txBody>
        </xdr:sp>
      </xdr:grpSp>
    </xdr:grpSp>
    <xdr:clientData/>
  </xdr:twoCellAnchor>
  <xdr:twoCellAnchor>
    <xdr:from>
      <xdr:col>5</xdr:col>
      <xdr:colOff>242009</xdr:colOff>
      <xdr:row>4</xdr:row>
      <xdr:rowOff>129540</xdr:rowOff>
    </xdr:from>
    <xdr:to>
      <xdr:col>7</xdr:col>
      <xdr:colOff>506256</xdr:colOff>
      <xdr:row>8</xdr:row>
      <xdr:rowOff>160020</xdr:rowOff>
    </xdr:to>
    <xdr:grpSp>
      <xdr:nvGrpSpPr>
        <xdr:cNvPr id="45" name="Group 44">
          <a:extLst>
            <a:ext uri="{FF2B5EF4-FFF2-40B4-BE49-F238E27FC236}">
              <a16:creationId xmlns:a16="http://schemas.microsoft.com/office/drawing/2014/main" id="{740465AF-765A-28D1-4C79-99F5C3C47F96}"/>
            </a:ext>
          </a:extLst>
        </xdr:cNvPr>
        <xdr:cNvGrpSpPr/>
      </xdr:nvGrpSpPr>
      <xdr:grpSpPr>
        <a:xfrm>
          <a:off x="3290009" y="861060"/>
          <a:ext cx="1483447" cy="762000"/>
          <a:chOff x="129540" y="861060"/>
          <a:chExt cx="1600200" cy="739140"/>
        </a:xfrm>
      </xdr:grpSpPr>
      <xdr:sp macro="" textlink="">
        <xdr:nvSpPr>
          <xdr:cNvPr id="46" name="Rectangle: Rounded Corners 45">
            <a:extLst>
              <a:ext uri="{FF2B5EF4-FFF2-40B4-BE49-F238E27FC236}">
                <a16:creationId xmlns:a16="http://schemas.microsoft.com/office/drawing/2014/main" id="{D74C6271-7551-3242-50CC-2A438C043814}"/>
              </a:ext>
            </a:extLst>
          </xdr:cNvPr>
          <xdr:cNvSpPr/>
        </xdr:nvSpPr>
        <xdr:spPr>
          <a:xfrm>
            <a:off x="129540" y="861060"/>
            <a:ext cx="1600200" cy="739140"/>
          </a:xfrm>
          <a:prstGeom prst="roundRect">
            <a:avLst>
              <a:gd name="adj" fmla="val 1578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7" name="Group 46">
            <a:extLst>
              <a:ext uri="{FF2B5EF4-FFF2-40B4-BE49-F238E27FC236}">
                <a16:creationId xmlns:a16="http://schemas.microsoft.com/office/drawing/2014/main" id="{AE371ED1-DD08-3AF4-A1EF-330541372A1E}"/>
              </a:ext>
            </a:extLst>
          </xdr:cNvPr>
          <xdr:cNvGrpSpPr/>
        </xdr:nvGrpSpPr>
        <xdr:grpSpPr>
          <a:xfrm>
            <a:off x="221932" y="949757"/>
            <a:ext cx="1470660" cy="505663"/>
            <a:chOff x="221932" y="949757"/>
            <a:chExt cx="1470660" cy="505663"/>
          </a:xfrm>
        </xdr:grpSpPr>
        <xdr:sp macro="" textlink="">
          <xdr:nvSpPr>
            <xdr:cNvPr id="48" name="TextBox 47">
              <a:extLst>
                <a:ext uri="{FF2B5EF4-FFF2-40B4-BE49-F238E27FC236}">
                  <a16:creationId xmlns:a16="http://schemas.microsoft.com/office/drawing/2014/main" id="{835C06C8-F53D-4274-AA9E-41CBA87283F3}"/>
                </a:ext>
              </a:extLst>
            </xdr:cNvPr>
            <xdr:cNvSpPr txBox="1"/>
          </xdr:nvSpPr>
          <xdr:spPr>
            <a:xfrm>
              <a:off x="247261" y="949757"/>
              <a:ext cx="1421343" cy="23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50000"/>
                      <a:lumOff val="50000"/>
                    </a:schemeClr>
                  </a:solidFill>
                </a:rPr>
                <a:t>Gross</a:t>
              </a:r>
              <a:r>
                <a:rPr lang="en-IN" sz="1100" baseline="0">
                  <a:solidFill>
                    <a:schemeClr val="tx1">
                      <a:lumMod val="50000"/>
                      <a:lumOff val="50000"/>
                    </a:schemeClr>
                  </a:solidFill>
                </a:rPr>
                <a:t> Profit Margin</a:t>
              </a:r>
              <a:endParaRPr lang="en-IN" sz="1100">
                <a:solidFill>
                  <a:schemeClr val="tx1">
                    <a:lumMod val="50000"/>
                    <a:lumOff val="50000"/>
                  </a:schemeClr>
                </a:solidFill>
              </a:endParaRPr>
            </a:p>
          </xdr:txBody>
        </xdr:sp>
        <xdr:sp macro="" textlink="Pivot_Tables!E4">
          <xdr:nvSpPr>
            <xdr:cNvPr id="49" name="TextBox 48">
              <a:extLst>
                <a:ext uri="{FF2B5EF4-FFF2-40B4-BE49-F238E27FC236}">
                  <a16:creationId xmlns:a16="http://schemas.microsoft.com/office/drawing/2014/main" id="{2107D614-DDA6-9944-7757-2A6E42A4C680}"/>
                </a:ext>
              </a:extLst>
            </xdr:cNvPr>
            <xdr:cNvSpPr txBox="1"/>
          </xdr:nvSpPr>
          <xdr:spPr>
            <a:xfrm>
              <a:off x="221932" y="1188720"/>
              <a:ext cx="1470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1FA190-ED0A-4199-916E-56EC9F47754D}" type="TxLink">
                <a:rPr lang="en-US" sz="1600" b="1" i="0" u="none" strike="noStrike">
                  <a:solidFill>
                    <a:schemeClr val="accent1">
                      <a:lumMod val="75000"/>
                    </a:schemeClr>
                  </a:solidFill>
                  <a:latin typeface="Aptos Narrow"/>
                  <a:ea typeface="+mn-ea"/>
                  <a:cs typeface="+mn-cs"/>
                </a:rPr>
                <a:pPr marL="0" indent="0" algn="ctr"/>
                <a:t>45.94%</a:t>
              </a:fld>
              <a:endParaRPr lang="en-IN" sz="1600" b="1" i="0" u="none" strike="noStrike">
                <a:solidFill>
                  <a:schemeClr val="accent1">
                    <a:lumMod val="75000"/>
                  </a:schemeClr>
                </a:solidFill>
                <a:latin typeface="Aptos Narrow"/>
                <a:ea typeface="+mn-ea"/>
                <a:cs typeface="+mn-cs"/>
              </a:endParaRPr>
            </a:p>
          </xdr:txBody>
        </xdr:sp>
      </xdr:grpSp>
    </xdr:grpSp>
    <xdr:clientData/>
  </xdr:twoCellAnchor>
  <xdr:twoCellAnchor>
    <xdr:from>
      <xdr:col>7</xdr:col>
      <xdr:colOff>594360</xdr:colOff>
      <xdr:row>4</xdr:row>
      <xdr:rowOff>129540</xdr:rowOff>
    </xdr:from>
    <xdr:to>
      <xdr:col>10</xdr:col>
      <xdr:colOff>262416</xdr:colOff>
      <xdr:row>8</xdr:row>
      <xdr:rowOff>160020</xdr:rowOff>
    </xdr:to>
    <xdr:grpSp>
      <xdr:nvGrpSpPr>
        <xdr:cNvPr id="50" name="Group 49">
          <a:extLst>
            <a:ext uri="{FF2B5EF4-FFF2-40B4-BE49-F238E27FC236}">
              <a16:creationId xmlns:a16="http://schemas.microsoft.com/office/drawing/2014/main" id="{7E0C5C8E-D05F-E7ED-5F35-4DF2E68C65C6}"/>
            </a:ext>
          </a:extLst>
        </xdr:cNvPr>
        <xdr:cNvGrpSpPr/>
      </xdr:nvGrpSpPr>
      <xdr:grpSpPr>
        <a:xfrm>
          <a:off x="4861560" y="861060"/>
          <a:ext cx="1496856" cy="762000"/>
          <a:chOff x="115076" y="861060"/>
          <a:chExt cx="1614664" cy="739140"/>
        </a:xfrm>
      </xdr:grpSpPr>
      <xdr:sp macro="" textlink="">
        <xdr:nvSpPr>
          <xdr:cNvPr id="51" name="Rectangle: Rounded Corners 50">
            <a:extLst>
              <a:ext uri="{FF2B5EF4-FFF2-40B4-BE49-F238E27FC236}">
                <a16:creationId xmlns:a16="http://schemas.microsoft.com/office/drawing/2014/main" id="{1C14E722-0AE4-17E3-6D15-20B0BC1FFCBC}"/>
              </a:ext>
            </a:extLst>
          </xdr:cNvPr>
          <xdr:cNvSpPr/>
        </xdr:nvSpPr>
        <xdr:spPr>
          <a:xfrm>
            <a:off x="129540" y="861060"/>
            <a:ext cx="1600200" cy="739140"/>
          </a:xfrm>
          <a:prstGeom prst="roundRect">
            <a:avLst>
              <a:gd name="adj" fmla="val 1578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2" name="Group 51">
            <a:extLst>
              <a:ext uri="{FF2B5EF4-FFF2-40B4-BE49-F238E27FC236}">
                <a16:creationId xmlns:a16="http://schemas.microsoft.com/office/drawing/2014/main" id="{BB8040A2-9368-1389-1302-CE9A32F5BC80}"/>
              </a:ext>
            </a:extLst>
          </xdr:cNvPr>
          <xdr:cNvGrpSpPr/>
        </xdr:nvGrpSpPr>
        <xdr:grpSpPr>
          <a:xfrm>
            <a:off x="115076" y="957148"/>
            <a:ext cx="1470661" cy="490881"/>
            <a:chOff x="115076" y="957148"/>
            <a:chExt cx="1470661" cy="490881"/>
          </a:xfrm>
        </xdr:grpSpPr>
        <xdr:sp macro="" textlink="">
          <xdr:nvSpPr>
            <xdr:cNvPr id="53" name="TextBox 52">
              <a:extLst>
                <a:ext uri="{FF2B5EF4-FFF2-40B4-BE49-F238E27FC236}">
                  <a16:creationId xmlns:a16="http://schemas.microsoft.com/office/drawing/2014/main" id="{4224F828-A80F-4467-C822-D101603B48C0}"/>
                </a:ext>
              </a:extLst>
            </xdr:cNvPr>
            <xdr:cNvSpPr txBox="1"/>
          </xdr:nvSpPr>
          <xdr:spPr>
            <a:xfrm>
              <a:off x="156845" y="957148"/>
              <a:ext cx="1421343" cy="23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50000"/>
                      <a:lumOff val="50000"/>
                    </a:schemeClr>
                  </a:solidFill>
                </a:rPr>
                <a:t>  Total</a:t>
              </a:r>
              <a:r>
                <a:rPr lang="en-IN" sz="1100" baseline="0">
                  <a:solidFill>
                    <a:schemeClr val="tx1">
                      <a:lumMod val="50000"/>
                      <a:lumOff val="50000"/>
                    </a:schemeClr>
                  </a:solidFill>
                </a:rPr>
                <a:t> Unit Sold</a:t>
              </a:r>
              <a:endParaRPr lang="en-IN" sz="1100">
                <a:solidFill>
                  <a:schemeClr val="tx1">
                    <a:lumMod val="50000"/>
                    <a:lumOff val="50000"/>
                  </a:schemeClr>
                </a:solidFill>
              </a:endParaRPr>
            </a:p>
          </xdr:txBody>
        </xdr:sp>
        <xdr:sp macro="" textlink="Pivot_Tables!G4">
          <xdr:nvSpPr>
            <xdr:cNvPr id="54" name="TextBox 53">
              <a:extLst>
                <a:ext uri="{FF2B5EF4-FFF2-40B4-BE49-F238E27FC236}">
                  <a16:creationId xmlns:a16="http://schemas.microsoft.com/office/drawing/2014/main" id="{84EAAD3C-A34B-3E31-B84E-DE11FF874743}"/>
                </a:ext>
              </a:extLst>
            </xdr:cNvPr>
            <xdr:cNvSpPr txBox="1"/>
          </xdr:nvSpPr>
          <xdr:spPr>
            <a:xfrm>
              <a:off x="115076" y="1181329"/>
              <a:ext cx="147066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20580A-3AE6-4DA0-AE9D-E686B40FC8C2}" type="TxLink">
                <a:rPr lang="en-US" sz="1600" b="1" i="0" u="none" strike="noStrike">
                  <a:solidFill>
                    <a:schemeClr val="accent1">
                      <a:lumMod val="75000"/>
                    </a:schemeClr>
                  </a:solidFill>
                  <a:latin typeface="Aptos Narrow"/>
                  <a:ea typeface="+mn-ea"/>
                  <a:cs typeface="+mn-cs"/>
                </a:rPr>
                <a:pPr marL="0" indent="0" algn="ctr"/>
                <a:t>6698</a:t>
              </a:fld>
              <a:endParaRPr lang="en-IN" sz="1600" b="1" i="0" u="none" strike="noStrike">
                <a:solidFill>
                  <a:schemeClr val="accent1">
                    <a:lumMod val="75000"/>
                  </a:schemeClr>
                </a:solidFill>
                <a:latin typeface="Aptos Narrow"/>
                <a:ea typeface="+mn-ea"/>
                <a:cs typeface="+mn-cs"/>
              </a:endParaRPr>
            </a:p>
          </xdr:txBody>
        </xdr:sp>
      </xdr:grpSp>
    </xdr:grpSp>
    <xdr:clientData/>
  </xdr:twoCellAnchor>
  <xdr:twoCellAnchor>
    <xdr:from>
      <xdr:col>10</xdr:col>
      <xdr:colOff>363931</xdr:colOff>
      <xdr:row>4</xdr:row>
      <xdr:rowOff>129540</xdr:rowOff>
    </xdr:from>
    <xdr:to>
      <xdr:col>13</xdr:col>
      <xdr:colOff>18577</xdr:colOff>
      <xdr:row>8</xdr:row>
      <xdr:rowOff>160020</xdr:rowOff>
    </xdr:to>
    <xdr:grpSp>
      <xdr:nvGrpSpPr>
        <xdr:cNvPr id="55" name="Group 54">
          <a:extLst>
            <a:ext uri="{FF2B5EF4-FFF2-40B4-BE49-F238E27FC236}">
              <a16:creationId xmlns:a16="http://schemas.microsoft.com/office/drawing/2014/main" id="{78BFFD40-E60F-7F73-03AC-25F41861AD03}"/>
            </a:ext>
          </a:extLst>
        </xdr:cNvPr>
        <xdr:cNvGrpSpPr/>
      </xdr:nvGrpSpPr>
      <xdr:grpSpPr>
        <a:xfrm>
          <a:off x="6459931" y="861060"/>
          <a:ext cx="1483446" cy="762000"/>
          <a:chOff x="129540" y="861060"/>
          <a:chExt cx="1600200" cy="739140"/>
        </a:xfrm>
      </xdr:grpSpPr>
      <xdr:sp macro="" textlink="">
        <xdr:nvSpPr>
          <xdr:cNvPr id="56" name="Rectangle: Rounded Corners 55">
            <a:extLst>
              <a:ext uri="{FF2B5EF4-FFF2-40B4-BE49-F238E27FC236}">
                <a16:creationId xmlns:a16="http://schemas.microsoft.com/office/drawing/2014/main" id="{E79A9BFB-5424-069B-BFCD-06D5F23930C8}"/>
              </a:ext>
            </a:extLst>
          </xdr:cNvPr>
          <xdr:cNvSpPr/>
        </xdr:nvSpPr>
        <xdr:spPr>
          <a:xfrm>
            <a:off x="129540" y="861060"/>
            <a:ext cx="1600200" cy="739140"/>
          </a:xfrm>
          <a:prstGeom prst="roundRect">
            <a:avLst>
              <a:gd name="adj" fmla="val 1578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7" name="Group 56">
            <a:extLst>
              <a:ext uri="{FF2B5EF4-FFF2-40B4-BE49-F238E27FC236}">
                <a16:creationId xmlns:a16="http://schemas.microsoft.com/office/drawing/2014/main" id="{02885BE5-35F4-453C-20C7-3E56862CDDC1}"/>
              </a:ext>
            </a:extLst>
          </xdr:cNvPr>
          <xdr:cNvGrpSpPr/>
        </xdr:nvGrpSpPr>
        <xdr:grpSpPr>
          <a:xfrm>
            <a:off x="172610" y="949757"/>
            <a:ext cx="1470660" cy="498272"/>
            <a:chOff x="172610" y="949757"/>
            <a:chExt cx="1470660" cy="498272"/>
          </a:xfrm>
        </xdr:grpSpPr>
        <xdr:sp macro="" textlink="">
          <xdr:nvSpPr>
            <xdr:cNvPr id="58" name="TextBox 57">
              <a:extLst>
                <a:ext uri="{FF2B5EF4-FFF2-40B4-BE49-F238E27FC236}">
                  <a16:creationId xmlns:a16="http://schemas.microsoft.com/office/drawing/2014/main" id="{86669856-28B0-4D49-948A-0424282AB84F}"/>
                </a:ext>
              </a:extLst>
            </xdr:cNvPr>
            <xdr:cNvSpPr txBox="1"/>
          </xdr:nvSpPr>
          <xdr:spPr>
            <a:xfrm>
              <a:off x="197943" y="949757"/>
              <a:ext cx="1421343" cy="23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50000"/>
                      <a:lumOff val="50000"/>
                    </a:schemeClr>
                  </a:solidFill>
                </a:rPr>
                <a:t>  Total</a:t>
              </a:r>
              <a:r>
                <a:rPr lang="en-IN" sz="1100" baseline="0">
                  <a:solidFill>
                    <a:schemeClr val="tx1">
                      <a:lumMod val="50000"/>
                      <a:lumOff val="50000"/>
                    </a:schemeClr>
                  </a:solidFill>
                </a:rPr>
                <a:t> Orders</a:t>
              </a:r>
              <a:endParaRPr lang="en-IN" sz="1100">
                <a:solidFill>
                  <a:schemeClr val="tx1">
                    <a:lumMod val="50000"/>
                    <a:lumOff val="50000"/>
                  </a:schemeClr>
                </a:solidFill>
              </a:endParaRPr>
            </a:p>
          </xdr:txBody>
        </xdr:sp>
        <xdr:sp macro="" textlink="Pivot_Tables!I4">
          <xdr:nvSpPr>
            <xdr:cNvPr id="59" name="TextBox 58">
              <a:extLst>
                <a:ext uri="{FF2B5EF4-FFF2-40B4-BE49-F238E27FC236}">
                  <a16:creationId xmlns:a16="http://schemas.microsoft.com/office/drawing/2014/main" id="{7797CF02-4FEF-69F0-91F1-2AE9FE6EA578}"/>
                </a:ext>
              </a:extLst>
            </xdr:cNvPr>
            <xdr:cNvSpPr txBox="1"/>
          </xdr:nvSpPr>
          <xdr:spPr>
            <a:xfrm>
              <a:off x="172610" y="1181329"/>
              <a:ext cx="1470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E57A3A-53D7-4F13-ABC4-B9193201C955}" type="TxLink">
                <a:rPr lang="en-US" sz="1600" b="1" i="0" u="none" strike="noStrike">
                  <a:solidFill>
                    <a:schemeClr val="accent1">
                      <a:lumMod val="75000"/>
                    </a:schemeClr>
                  </a:solidFill>
                  <a:latin typeface="Aptos Narrow"/>
                  <a:ea typeface="+mn-ea"/>
                  <a:cs typeface="+mn-cs"/>
                </a:rPr>
                <a:pPr marL="0" indent="0" algn="ctr"/>
                <a:t>2707</a:t>
              </a:fld>
              <a:endParaRPr lang="en-IN" sz="1600" b="1" i="0" u="none" strike="noStrike">
                <a:solidFill>
                  <a:schemeClr val="accent1">
                    <a:lumMod val="75000"/>
                  </a:schemeClr>
                </a:solidFill>
                <a:latin typeface="Aptos Narrow"/>
                <a:ea typeface="+mn-ea"/>
                <a:cs typeface="+mn-cs"/>
              </a:endParaRPr>
            </a:p>
          </xdr:txBody>
        </xdr:sp>
      </xdr:grpSp>
    </xdr:grpSp>
    <xdr:clientData/>
  </xdr:twoCellAnchor>
  <xdr:twoCellAnchor>
    <xdr:from>
      <xdr:col>13</xdr:col>
      <xdr:colOff>120088</xdr:colOff>
      <xdr:row>4</xdr:row>
      <xdr:rowOff>129540</xdr:rowOff>
    </xdr:from>
    <xdr:to>
      <xdr:col>15</xdr:col>
      <xdr:colOff>441960</xdr:colOff>
      <xdr:row>8</xdr:row>
      <xdr:rowOff>160020</xdr:rowOff>
    </xdr:to>
    <xdr:grpSp>
      <xdr:nvGrpSpPr>
        <xdr:cNvPr id="60" name="Group 59">
          <a:extLst>
            <a:ext uri="{FF2B5EF4-FFF2-40B4-BE49-F238E27FC236}">
              <a16:creationId xmlns:a16="http://schemas.microsoft.com/office/drawing/2014/main" id="{80C7B247-083D-5ED3-ECE5-4DFEA8CA82AA}"/>
            </a:ext>
          </a:extLst>
        </xdr:cNvPr>
        <xdr:cNvGrpSpPr/>
      </xdr:nvGrpSpPr>
      <xdr:grpSpPr>
        <a:xfrm>
          <a:off x="8044888" y="861060"/>
          <a:ext cx="1541072" cy="762000"/>
          <a:chOff x="129540" y="861060"/>
          <a:chExt cx="1600200" cy="739140"/>
        </a:xfrm>
      </xdr:grpSpPr>
      <xdr:sp macro="" textlink="">
        <xdr:nvSpPr>
          <xdr:cNvPr id="61" name="Rectangle: Rounded Corners 60">
            <a:extLst>
              <a:ext uri="{FF2B5EF4-FFF2-40B4-BE49-F238E27FC236}">
                <a16:creationId xmlns:a16="http://schemas.microsoft.com/office/drawing/2014/main" id="{CACC97D5-C690-7F61-F717-EDBD4E364C8F}"/>
              </a:ext>
            </a:extLst>
          </xdr:cNvPr>
          <xdr:cNvSpPr/>
        </xdr:nvSpPr>
        <xdr:spPr>
          <a:xfrm>
            <a:off x="129540" y="861060"/>
            <a:ext cx="1600200" cy="739140"/>
          </a:xfrm>
          <a:prstGeom prst="roundRect">
            <a:avLst>
              <a:gd name="adj" fmla="val 1578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2" name="Group 61">
            <a:extLst>
              <a:ext uri="{FF2B5EF4-FFF2-40B4-BE49-F238E27FC236}">
                <a16:creationId xmlns:a16="http://schemas.microsoft.com/office/drawing/2014/main" id="{5006879D-BB2C-8496-0A35-36BE2E9BBBDC}"/>
              </a:ext>
            </a:extLst>
          </xdr:cNvPr>
          <xdr:cNvGrpSpPr/>
        </xdr:nvGrpSpPr>
        <xdr:grpSpPr>
          <a:xfrm>
            <a:off x="147950" y="949757"/>
            <a:ext cx="1470657" cy="505663"/>
            <a:chOff x="147950" y="949757"/>
            <a:chExt cx="1470657" cy="505663"/>
          </a:xfrm>
        </xdr:grpSpPr>
        <xdr:sp macro="" textlink="">
          <xdr:nvSpPr>
            <xdr:cNvPr id="63" name="TextBox 62">
              <a:extLst>
                <a:ext uri="{FF2B5EF4-FFF2-40B4-BE49-F238E27FC236}">
                  <a16:creationId xmlns:a16="http://schemas.microsoft.com/office/drawing/2014/main" id="{0E79CFE4-D628-28F2-6A15-4FB1340C57D8}"/>
                </a:ext>
              </a:extLst>
            </xdr:cNvPr>
            <xdr:cNvSpPr txBox="1"/>
          </xdr:nvSpPr>
          <xdr:spPr>
            <a:xfrm>
              <a:off x="173290" y="949757"/>
              <a:ext cx="1421340" cy="23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50000"/>
                      <a:lumOff val="50000"/>
                    </a:schemeClr>
                  </a:solidFill>
                </a:rPr>
                <a:t>  COGS</a:t>
              </a:r>
            </a:p>
          </xdr:txBody>
        </xdr:sp>
        <xdr:sp macro="" textlink="Pivot_Tables!K4">
          <xdr:nvSpPr>
            <xdr:cNvPr id="64" name="TextBox 63">
              <a:extLst>
                <a:ext uri="{FF2B5EF4-FFF2-40B4-BE49-F238E27FC236}">
                  <a16:creationId xmlns:a16="http://schemas.microsoft.com/office/drawing/2014/main" id="{C2216AA7-04AD-74EC-0C49-A959AC10CA86}"/>
                </a:ext>
              </a:extLst>
            </xdr:cNvPr>
            <xdr:cNvSpPr txBox="1"/>
          </xdr:nvSpPr>
          <xdr:spPr>
            <a:xfrm>
              <a:off x="147950" y="1188720"/>
              <a:ext cx="147065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6E6BA7-73B5-4443-A2A0-836CF79EE8C9}" type="TxLink">
                <a:rPr lang="en-US" sz="1600" b="1" i="0" u="none" strike="noStrike">
                  <a:solidFill>
                    <a:schemeClr val="accent1">
                      <a:lumMod val="75000"/>
                    </a:schemeClr>
                  </a:solidFill>
                  <a:latin typeface="Aptos Narrow"/>
                  <a:ea typeface="+mn-ea"/>
                  <a:cs typeface="+mn-cs"/>
                </a:rPr>
                <a:pPr marL="0" indent="0" algn="ctr"/>
                <a:t>$3,48,839</a:t>
              </a:fld>
              <a:endParaRPr lang="en-IN" sz="1600" b="1" i="0" u="none" strike="noStrike">
                <a:solidFill>
                  <a:schemeClr val="accent1">
                    <a:lumMod val="75000"/>
                  </a:schemeClr>
                </a:solidFill>
                <a:latin typeface="Aptos Narrow"/>
                <a:ea typeface="+mn-ea"/>
                <a:cs typeface="+mn-cs"/>
              </a:endParaRPr>
            </a:p>
          </xdr:txBody>
        </xdr:sp>
      </xdr:grpSp>
    </xdr:grpSp>
    <xdr:clientData/>
  </xdr:twoCellAnchor>
  <xdr:twoCellAnchor>
    <xdr:from>
      <xdr:col>13</xdr:col>
      <xdr:colOff>388620</xdr:colOff>
      <xdr:row>1</xdr:row>
      <xdr:rowOff>53340</xdr:rowOff>
    </xdr:from>
    <xdr:to>
      <xdr:col>15</xdr:col>
      <xdr:colOff>53340</xdr:colOff>
      <xdr:row>3</xdr:row>
      <xdr:rowOff>22860</xdr:rowOff>
    </xdr:to>
    <xdr:sp macro="" textlink="">
      <xdr:nvSpPr>
        <xdr:cNvPr id="65" name="Rectangle: Rounded Corners 64">
          <a:hlinkClick xmlns:r="http://schemas.openxmlformats.org/officeDocument/2006/relationships" r:id="rId1"/>
          <a:extLst>
            <a:ext uri="{FF2B5EF4-FFF2-40B4-BE49-F238E27FC236}">
              <a16:creationId xmlns:a16="http://schemas.microsoft.com/office/drawing/2014/main" id="{176F7980-AEB3-A687-8597-1FA9B61AB6FC}"/>
            </a:ext>
          </a:extLst>
        </xdr:cNvPr>
        <xdr:cNvSpPr/>
      </xdr:nvSpPr>
      <xdr:spPr>
        <a:xfrm>
          <a:off x="8313420" y="236220"/>
          <a:ext cx="883920" cy="3352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11</xdr:col>
      <xdr:colOff>358140</xdr:colOff>
      <xdr:row>1</xdr:row>
      <xdr:rowOff>68580</xdr:rowOff>
    </xdr:from>
    <xdr:to>
      <xdr:col>13</xdr:col>
      <xdr:colOff>213360</xdr:colOff>
      <xdr:row>3</xdr:row>
      <xdr:rowOff>30480</xdr:rowOff>
    </xdr:to>
    <xdr:sp macro="" textlink="">
      <xdr:nvSpPr>
        <xdr:cNvPr id="66" name="Rectangle: Rounded Corners 65">
          <a:hlinkClick xmlns:r="http://schemas.openxmlformats.org/officeDocument/2006/relationships" r:id="rId2"/>
          <a:extLst>
            <a:ext uri="{FF2B5EF4-FFF2-40B4-BE49-F238E27FC236}">
              <a16:creationId xmlns:a16="http://schemas.microsoft.com/office/drawing/2014/main" id="{482E07D5-F354-3F8B-7769-BEF69202AC14}"/>
            </a:ext>
          </a:extLst>
        </xdr:cNvPr>
        <xdr:cNvSpPr/>
      </xdr:nvSpPr>
      <xdr:spPr>
        <a:xfrm>
          <a:off x="7063740" y="251460"/>
          <a:ext cx="1074420" cy="3276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 Tables</a:t>
          </a:r>
        </a:p>
      </xdr:txBody>
    </xdr:sp>
    <xdr:clientData/>
  </xdr:twoCellAnchor>
  <xdr:twoCellAnchor>
    <xdr:from>
      <xdr:col>0</xdr:col>
      <xdr:colOff>137160</xdr:colOff>
      <xdr:row>9</xdr:row>
      <xdr:rowOff>60960</xdr:rowOff>
    </xdr:from>
    <xdr:to>
      <xdr:col>8</xdr:col>
      <xdr:colOff>266700</xdr:colOff>
      <xdr:row>20</xdr:row>
      <xdr:rowOff>121920</xdr:rowOff>
    </xdr:to>
    <xdr:grpSp>
      <xdr:nvGrpSpPr>
        <xdr:cNvPr id="69" name="Group 68">
          <a:extLst>
            <a:ext uri="{FF2B5EF4-FFF2-40B4-BE49-F238E27FC236}">
              <a16:creationId xmlns:a16="http://schemas.microsoft.com/office/drawing/2014/main" id="{855D8B47-ECF5-DD9D-8B8E-E1AAEEA333C6}"/>
            </a:ext>
          </a:extLst>
        </xdr:cNvPr>
        <xdr:cNvGrpSpPr/>
      </xdr:nvGrpSpPr>
      <xdr:grpSpPr>
        <a:xfrm>
          <a:off x="137160" y="1706880"/>
          <a:ext cx="5006340" cy="2072640"/>
          <a:chOff x="83820" y="1760220"/>
          <a:chExt cx="5615940" cy="2697480"/>
        </a:xfrm>
      </xdr:grpSpPr>
      <xdr:sp macro="" textlink="">
        <xdr:nvSpPr>
          <xdr:cNvPr id="68" name="Rectangle: Rounded Corners 67">
            <a:extLst>
              <a:ext uri="{FF2B5EF4-FFF2-40B4-BE49-F238E27FC236}">
                <a16:creationId xmlns:a16="http://schemas.microsoft.com/office/drawing/2014/main" id="{B11D04CB-3A5A-096A-295D-A63FC28A4E1D}"/>
              </a:ext>
            </a:extLst>
          </xdr:cNvPr>
          <xdr:cNvSpPr/>
        </xdr:nvSpPr>
        <xdr:spPr>
          <a:xfrm>
            <a:off x="83820" y="1760220"/>
            <a:ext cx="5615940" cy="2697480"/>
          </a:xfrm>
          <a:prstGeom prst="roundRect">
            <a:avLst>
              <a:gd name="adj" fmla="val 1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7" name="Chart 66">
            <a:extLst>
              <a:ext uri="{FF2B5EF4-FFF2-40B4-BE49-F238E27FC236}">
                <a16:creationId xmlns:a16="http://schemas.microsoft.com/office/drawing/2014/main" id="{80AB80BC-E18F-4E11-91DB-9938EE7C7BFD}"/>
              </a:ext>
            </a:extLst>
          </xdr:cNvPr>
          <xdr:cNvGraphicFramePr>
            <a:graphicFrameLocks/>
          </xdr:cNvGraphicFramePr>
        </xdr:nvGraphicFramePr>
        <xdr:xfrm>
          <a:off x="114299" y="2216411"/>
          <a:ext cx="5570220" cy="222145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358140</xdr:colOff>
      <xdr:row>9</xdr:row>
      <xdr:rowOff>45720</xdr:rowOff>
    </xdr:from>
    <xdr:to>
      <xdr:col>15</xdr:col>
      <xdr:colOff>457199</xdr:colOff>
      <xdr:row>20</xdr:row>
      <xdr:rowOff>137160</xdr:rowOff>
    </xdr:to>
    <xdr:grpSp>
      <xdr:nvGrpSpPr>
        <xdr:cNvPr id="74" name="Group 73">
          <a:extLst>
            <a:ext uri="{FF2B5EF4-FFF2-40B4-BE49-F238E27FC236}">
              <a16:creationId xmlns:a16="http://schemas.microsoft.com/office/drawing/2014/main" id="{07BCE5CC-2D3A-8C7A-2EE7-EBD605990346}"/>
            </a:ext>
          </a:extLst>
        </xdr:cNvPr>
        <xdr:cNvGrpSpPr/>
      </xdr:nvGrpSpPr>
      <xdr:grpSpPr>
        <a:xfrm>
          <a:off x="5234940" y="1691640"/>
          <a:ext cx="4366259" cy="2103120"/>
          <a:chOff x="5196840" y="1706880"/>
          <a:chExt cx="4404359" cy="2080260"/>
        </a:xfrm>
      </xdr:grpSpPr>
      <xdr:sp macro="" textlink="">
        <xdr:nvSpPr>
          <xdr:cNvPr id="71" name="Rectangle: Rounded Corners 70">
            <a:extLst>
              <a:ext uri="{FF2B5EF4-FFF2-40B4-BE49-F238E27FC236}">
                <a16:creationId xmlns:a16="http://schemas.microsoft.com/office/drawing/2014/main" id="{C4647848-A278-7BF5-A7CF-8C38C9202720}"/>
              </a:ext>
            </a:extLst>
          </xdr:cNvPr>
          <xdr:cNvSpPr/>
        </xdr:nvSpPr>
        <xdr:spPr>
          <a:xfrm>
            <a:off x="5196840" y="1706880"/>
            <a:ext cx="4404359" cy="2080260"/>
          </a:xfrm>
          <a:prstGeom prst="roundRect">
            <a:avLst>
              <a:gd name="adj" fmla="val 26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3" name="Chart 72">
            <a:extLst>
              <a:ext uri="{FF2B5EF4-FFF2-40B4-BE49-F238E27FC236}">
                <a16:creationId xmlns:a16="http://schemas.microsoft.com/office/drawing/2014/main" id="{E3DC570F-DD5D-4F79-972C-2E316349E5AC}"/>
              </a:ext>
            </a:extLst>
          </xdr:cNvPr>
          <xdr:cNvGraphicFramePr>
            <a:graphicFrameLocks/>
          </xdr:cNvGraphicFramePr>
        </xdr:nvGraphicFramePr>
        <xdr:xfrm>
          <a:off x="5235272" y="2053590"/>
          <a:ext cx="4342868" cy="167325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152400</xdr:colOff>
      <xdr:row>21</xdr:row>
      <xdr:rowOff>7620</xdr:rowOff>
    </xdr:from>
    <xdr:to>
      <xdr:col>5</xdr:col>
      <xdr:colOff>68580</xdr:colOff>
      <xdr:row>35</xdr:row>
      <xdr:rowOff>101600</xdr:rowOff>
    </xdr:to>
    <xdr:grpSp>
      <xdr:nvGrpSpPr>
        <xdr:cNvPr id="85" name="Group 84">
          <a:extLst>
            <a:ext uri="{FF2B5EF4-FFF2-40B4-BE49-F238E27FC236}">
              <a16:creationId xmlns:a16="http://schemas.microsoft.com/office/drawing/2014/main" id="{A5B03EB3-1F1C-ED1D-D417-7DEAE856B352}"/>
            </a:ext>
          </a:extLst>
        </xdr:cNvPr>
        <xdr:cNvGrpSpPr/>
      </xdr:nvGrpSpPr>
      <xdr:grpSpPr>
        <a:xfrm>
          <a:off x="152400" y="3848100"/>
          <a:ext cx="2964180" cy="2654300"/>
          <a:chOff x="152400" y="3741420"/>
          <a:chExt cx="3822700" cy="2583180"/>
        </a:xfrm>
      </xdr:grpSpPr>
      <xdr:sp macro="" textlink="">
        <xdr:nvSpPr>
          <xdr:cNvPr id="80" name="Rectangle: Rounded Corners 79">
            <a:extLst>
              <a:ext uri="{FF2B5EF4-FFF2-40B4-BE49-F238E27FC236}">
                <a16:creationId xmlns:a16="http://schemas.microsoft.com/office/drawing/2014/main" id="{9A573FE7-0230-B312-5CF9-6AAEC7637667}"/>
              </a:ext>
            </a:extLst>
          </xdr:cNvPr>
          <xdr:cNvSpPr/>
        </xdr:nvSpPr>
        <xdr:spPr>
          <a:xfrm>
            <a:off x="152400" y="3741420"/>
            <a:ext cx="3822700" cy="2583180"/>
          </a:xfrm>
          <a:prstGeom prst="roundRect">
            <a:avLst>
              <a:gd name="adj" fmla="val 26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5" name="Chart 74">
            <a:extLst>
              <a:ext uri="{FF2B5EF4-FFF2-40B4-BE49-F238E27FC236}">
                <a16:creationId xmlns:a16="http://schemas.microsoft.com/office/drawing/2014/main" id="{A2BAAE02-C4E7-4FF8-AEEE-8230B3F803DE}"/>
              </a:ext>
            </a:extLst>
          </xdr:cNvPr>
          <xdr:cNvGraphicFramePr>
            <a:graphicFrameLocks/>
          </xdr:cNvGraphicFramePr>
        </xdr:nvGraphicFramePr>
        <xdr:xfrm>
          <a:off x="198121" y="4097379"/>
          <a:ext cx="3688537" cy="215102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5</xdr:col>
      <xdr:colOff>210820</xdr:colOff>
      <xdr:row>21</xdr:row>
      <xdr:rowOff>0</xdr:rowOff>
    </xdr:from>
    <xdr:to>
      <xdr:col>10</xdr:col>
      <xdr:colOff>274320</xdr:colOff>
      <xdr:row>35</xdr:row>
      <xdr:rowOff>127000</xdr:rowOff>
    </xdr:to>
    <xdr:grpSp>
      <xdr:nvGrpSpPr>
        <xdr:cNvPr id="84" name="Group 83">
          <a:extLst>
            <a:ext uri="{FF2B5EF4-FFF2-40B4-BE49-F238E27FC236}">
              <a16:creationId xmlns:a16="http://schemas.microsoft.com/office/drawing/2014/main" id="{8F79AE98-BCAD-0B38-1CB2-F03D3E29C829}"/>
            </a:ext>
          </a:extLst>
        </xdr:cNvPr>
        <xdr:cNvGrpSpPr/>
      </xdr:nvGrpSpPr>
      <xdr:grpSpPr>
        <a:xfrm>
          <a:off x="3258820" y="3840480"/>
          <a:ext cx="3111500" cy="2687320"/>
          <a:chOff x="4076700" y="3792220"/>
          <a:chExt cx="3822700" cy="2583180"/>
        </a:xfrm>
      </xdr:grpSpPr>
      <xdr:sp macro="" textlink="">
        <xdr:nvSpPr>
          <xdr:cNvPr id="83" name="Rectangle: Rounded Corners 82">
            <a:extLst>
              <a:ext uri="{FF2B5EF4-FFF2-40B4-BE49-F238E27FC236}">
                <a16:creationId xmlns:a16="http://schemas.microsoft.com/office/drawing/2014/main" id="{55897013-5128-1C35-D4C6-54119B03D854}"/>
              </a:ext>
            </a:extLst>
          </xdr:cNvPr>
          <xdr:cNvSpPr/>
        </xdr:nvSpPr>
        <xdr:spPr>
          <a:xfrm>
            <a:off x="4076700" y="3792220"/>
            <a:ext cx="3822700" cy="2583180"/>
          </a:xfrm>
          <a:prstGeom prst="roundRect">
            <a:avLst>
              <a:gd name="adj" fmla="val 26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2" name="Chart 81">
            <a:extLst>
              <a:ext uri="{FF2B5EF4-FFF2-40B4-BE49-F238E27FC236}">
                <a16:creationId xmlns:a16="http://schemas.microsoft.com/office/drawing/2014/main" id="{F505074A-7B93-468C-BF71-4B225E5D5BD7}"/>
              </a:ext>
            </a:extLst>
          </xdr:cNvPr>
          <xdr:cNvGraphicFramePr>
            <a:graphicFrameLocks/>
          </xdr:cNvGraphicFramePr>
        </xdr:nvGraphicFramePr>
        <xdr:xfrm>
          <a:off x="4102099" y="4165780"/>
          <a:ext cx="3721100" cy="217152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10</xdr:col>
      <xdr:colOff>401320</xdr:colOff>
      <xdr:row>21</xdr:row>
      <xdr:rowOff>0</xdr:rowOff>
    </xdr:from>
    <xdr:to>
      <xdr:col>15</xdr:col>
      <xdr:colOff>464820</xdr:colOff>
      <xdr:row>35</xdr:row>
      <xdr:rowOff>127000</xdr:rowOff>
    </xdr:to>
    <xdr:grpSp>
      <xdr:nvGrpSpPr>
        <xdr:cNvPr id="93" name="Group 92">
          <a:extLst>
            <a:ext uri="{FF2B5EF4-FFF2-40B4-BE49-F238E27FC236}">
              <a16:creationId xmlns:a16="http://schemas.microsoft.com/office/drawing/2014/main" id="{C78C6481-481B-2275-423E-35CD48AA4696}"/>
            </a:ext>
          </a:extLst>
        </xdr:cNvPr>
        <xdr:cNvGrpSpPr/>
      </xdr:nvGrpSpPr>
      <xdr:grpSpPr>
        <a:xfrm>
          <a:off x="6497320" y="3840480"/>
          <a:ext cx="3111500" cy="2687320"/>
          <a:chOff x="6497320" y="3840480"/>
          <a:chExt cx="3111500" cy="2687320"/>
        </a:xfrm>
      </xdr:grpSpPr>
      <xdr:sp macro="" textlink="">
        <xdr:nvSpPr>
          <xdr:cNvPr id="90" name="Rectangle: Rounded Corners 89">
            <a:extLst>
              <a:ext uri="{FF2B5EF4-FFF2-40B4-BE49-F238E27FC236}">
                <a16:creationId xmlns:a16="http://schemas.microsoft.com/office/drawing/2014/main" id="{549B10CB-08A7-D841-5A00-EAB6361A288D}"/>
              </a:ext>
            </a:extLst>
          </xdr:cNvPr>
          <xdr:cNvSpPr/>
        </xdr:nvSpPr>
        <xdr:spPr>
          <a:xfrm>
            <a:off x="6497320" y="3840480"/>
            <a:ext cx="3111500" cy="2687320"/>
          </a:xfrm>
          <a:prstGeom prst="roundRect">
            <a:avLst>
              <a:gd name="adj" fmla="val 26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92" name="Chart 91">
                <a:extLst>
                  <a:ext uri="{FF2B5EF4-FFF2-40B4-BE49-F238E27FC236}">
                    <a16:creationId xmlns:a16="http://schemas.microsoft.com/office/drawing/2014/main" id="{6EAF49D4-2EA1-47C1-B266-A29D4C8A435A}"/>
                  </a:ext>
                </a:extLst>
              </xdr:cNvPr>
              <xdr:cNvGraphicFramePr/>
            </xdr:nvGraphicFramePr>
            <xdr:xfrm>
              <a:off x="6545580" y="4152900"/>
              <a:ext cx="3009900" cy="233934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545580" y="4152900"/>
                <a:ext cx="3009900" cy="2339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xdr:col>
      <xdr:colOff>335280</xdr:colOff>
      <xdr:row>9</xdr:row>
      <xdr:rowOff>114300</xdr:rowOff>
    </xdr:from>
    <xdr:to>
      <xdr:col>6</xdr:col>
      <xdr:colOff>106680</xdr:colOff>
      <xdr:row>11</xdr:row>
      <xdr:rowOff>45720</xdr:rowOff>
    </xdr:to>
    <xdr:sp macro="" textlink="">
      <xdr:nvSpPr>
        <xdr:cNvPr id="94" name="Rectangle: Rounded Corners 93">
          <a:extLst>
            <a:ext uri="{FF2B5EF4-FFF2-40B4-BE49-F238E27FC236}">
              <a16:creationId xmlns:a16="http://schemas.microsoft.com/office/drawing/2014/main" id="{D3E9724A-4EC0-3712-6C2F-568BB37C0B0D}"/>
            </a:ext>
          </a:extLst>
        </xdr:cNvPr>
        <xdr:cNvSpPr/>
      </xdr:nvSpPr>
      <xdr:spPr>
        <a:xfrm>
          <a:off x="1554480" y="1760220"/>
          <a:ext cx="22098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 and Profit by Month</a:t>
          </a:r>
        </a:p>
      </xdr:txBody>
    </xdr:sp>
    <xdr:clientData/>
  </xdr:twoCellAnchor>
  <xdr:twoCellAnchor>
    <xdr:from>
      <xdr:col>10</xdr:col>
      <xdr:colOff>373380</xdr:colOff>
      <xdr:row>9</xdr:row>
      <xdr:rowOff>91440</xdr:rowOff>
    </xdr:from>
    <xdr:to>
      <xdr:col>13</xdr:col>
      <xdr:colOff>403860</xdr:colOff>
      <xdr:row>11</xdr:row>
      <xdr:rowOff>7620</xdr:rowOff>
    </xdr:to>
    <xdr:sp macro="" textlink="">
      <xdr:nvSpPr>
        <xdr:cNvPr id="96" name="Rectangle: Rounded Corners 95">
          <a:extLst>
            <a:ext uri="{FF2B5EF4-FFF2-40B4-BE49-F238E27FC236}">
              <a16:creationId xmlns:a16="http://schemas.microsoft.com/office/drawing/2014/main" id="{27886DCD-45AE-381D-EDB1-D0DC91D35426}"/>
            </a:ext>
          </a:extLst>
        </xdr:cNvPr>
        <xdr:cNvSpPr/>
      </xdr:nvSpPr>
      <xdr:spPr>
        <a:xfrm>
          <a:off x="6469380" y="1737360"/>
          <a:ext cx="1859280" cy="281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Countries By Revenue</a:t>
          </a:r>
          <a:endParaRPr lang="en-IN" sz="1100"/>
        </a:p>
      </xdr:txBody>
    </xdr:sp>
    <xdr:clientData/>
  </xdr:twoCellAnchor>
  <xdr:twoCellAnchor>
    <xdr:from>
      <xdr:col>1</xdr:col>
      <xdr:colOff>76200</xdr:colOff>
      <xdr:row>21</xdr:row>
      <xdr:rowOff>53340</xdr:rowOff>
    </xdr:from>
    <xdr:to>
      <xdr:col>4</xdr:col>
      <xdr:colOff>106680</xdr:colOff>
      <xdr:row>22</xdr:row>
      <xdr:rowOff>152400</xdr:rowOff>
    </xdr:to>
    <xdr:sp macro="" textlink="">
      <xdr:nvSpPr>
        <xdr:cNvPr id="97" name="Rectangle: Rounded Corners 96">
          <a:extLst>
            <a:ext uri="{FF2B5EF4-FFF2-40B4-BE49-F238E27FC236}">
              <a16:creationId xmlns:a16="http://schemas.microsoft.com/office/drawing/2014/main" id="{D52FDFD9-D189-41E4-D11D-AF79751CD175}"/>
            </a:ext>
          </a:extLst>
        </xdr:cNvPr>
        <xdr:cNvSpPr/>
      </xdr:nvSpPr>
      <xdr:spPr>
        <a:xfrm>
          <a:off x="685800" y="3893820"/>
          <a:ext cx="1859280" cy="281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Revenue Share By Channel</a:t>
          </a:r>
          <a:endParaRPr lang="en-IN" sz="1100"/>
        </a:p>
      </xdr:txBody>
    </xdr:sp>
    <xdr:clientData/>
  </xdr:twoCellAnchor>
  <xdr:twoCellAnchor>
    <xdr:from>
      <xdr:col>6</xdr:col>
      <xdr:colOff>205740</xdr:colOff>
      <xdr:row>21</xdr:row>
      <xdr:rowOff>45720</xdr:rowOff>
    </xdr:from>
    <xdr:to>
      <xdr:col>9</xdr:col>
      <xdr:colOff>236220</xdr:colOff>
      <xdr:row>22</xdr:row>
      <xdr:rowOff>144780</xdr:rowOff>
    </xdr:to>
    <xdr:sp macro="" textlink="">
      <xdr:nvSpPr>
        <xdr:cNvPr id="98" name="Rectangle: Rounded Corners 97">
          <a:extLst>
            <a:ext uri="{FF2B5EF4-FFF2-40B4-BE49-F238E27FC236}">
              <a16:creationId xmlns:a16="http://schemas.microsoft.com/office/drawing/2014/main" id="{47CC48F6-C669-C48C-2D13-93B8251D15F9}"/>
            </a:ext>
          </a:extLst>
        </xdr:cNvPr>
        <xdr:cNvSpPr/>
      </xdr:nvSpPr>
      <xdr:spPr>
        <a:xfrm>
          <a:off x="3863340" y="3886200"/>
          <a:ext cx="1859280" cy="281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Region Wise Comparison</a:t>
          </a:r>
          <a:endParaRPr lang="en-IN" sz="1100"/>
        </a:p>
      </xdr:txBody>
    </xdr:sp>
    <xdr:clientData/>
  </xdr:twoCellAnchor>
  <xdr:twoCellAnchor>
    <xdr:from>
      <xdr:col>11</xdr:col>
      <xdr:colOff>381000</xdr:colOff>
      <xdr:row>21</xdr:row>
      <xdr:rowOff>38100</xdr:rowOff>
    </xdr:from>
    <xdr:to>
      <xdr:col>14</xdr:col>
      <xdr:colOff>411480</xdr:colOff>
      <xdr:row>22</xdr:row>
      <xdr:rowOff>137160</xdr:rowOff>
    </xdr:to>
    <xdr:sp macro="" textlink="">
      <xdr:nvSpPr>
        <xdr:cNvPr id="99" name="Rectangle: Rounded Corners 98">
          <a:extLst>
            <a:ext uri="{FF2B5EF4-FFF2-40B4-BE49-F238E27FC236}">
              <a16:creationId xmlns:a16="http://schemas.microsoft.com/office/drawing/2014/main" id="{061FCF54-B29A-412D-69C9-DFB04326A9BD}"/>
            </a:ext>
          </a:extLst>
        </xdr:cNvPr>
        <xdr:cNvSpPr/>
      </xdr:nvSpPr>
      <xdr:spPr>
        <a:xfrm>
          <a:off x="7086600" y="3878580"/>
          <a:ext cx="1859280" cy="281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Country Wise MAP Chart</a:t>
          </a:r>
          <a:endParaRPr lang="en-IN" sz="1100"/>
        </a:p>
      </xdr:txBody>
    </xdr:sp>
    <xdr:clientData/>
  </xdr:twoCellAnchor>
  <xdr:twoCellAnchor editAs="oneCell">
    <xdr:from>
      <xdr:col>15</xdr:col>
      <xdr:colOff>518160</xdr:colOff>
      <xdr:row>0</xdr:row>
      <xdr:rowOff>99060</xdr:rowOff>
    </xdr:from>
    <xdr:to>
      <xdr:col>18</xdr:col>
      <xdr:colOff>472440</xdr:colOff>
      <xdr:row>10</xdr:row>
      <xdr:rowOff>60959</xdr:rowOff>
    </xdr:to>
    <mc:AlternateContent xmlns:mc="http://schemas.openxmlformats.org/markup-compatibility/2006">
      <mc:Choice xmlns:a14="http://schemas.microsoft.com/office/drawing/2010/main" Requires="a14">
        <xdr:graphicFrame macro="">
          <xdr:nvGraphicFramePr>
            <xdr:cNvPr id="100" name="Product Category">
              <a:extLst>
                <a:ext uri="{FF2B5EF4-FFF2-40B4-BE49-F238E27FC236}">
                  <a16:creationId xmlns:a16="http://schemas.microsoft.com/office/drawing/2014/main" id="{DBC85E1F-A7E3-BD23-DA79-0172A461036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662160" y="99060"/>
              <a:ext cx="1783080" cy="179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511884</xdr:colOff>
      <xdr:row>10</xdr:row>
      <xdr:rowOff>95474</xdr:rowOff>
    </xdr:from>
    <xdr:to>
      <xdr:col>18</xdr:col>
      <xdr:colOff>457200</xdr:colOff>
      <xdr:row>24</xdr:row>
      <xdr:rowOff>166631</xdr:rowOff>
    </xdr:to>
    <mc:AlternateContent xmlns:mc="http://schemas.openxmlformats.org/markup-compatibility/2006" xmlns:a14="http://schemas.microsoft.com/office/drawing/2010/main">
      <mc:Choice Requires="a14">
        <xdr:graphicFrame macro="">
          <xdr:nvGraphicFramePr>
            <xdr:cNvPr id="105" name="Country">
              <a:extLst>
                <a:ext uri="{FF2B5EF4-FFF2-40B4-BE49-F238E27FC236}">
                  <a16:creationId xmlns:a16="http://schemas.microsoft.com/office/drawing/2014/main" id="{6FA6B0C7-AA3B-628F-3788-7C69347006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655884" y="1946045"/>
              <a:ext cx="1774116" cy="2661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601532</xdr:colOff>
      <xdr:row>26</xdr:row>
      <xdr:rowOff>73958</xdr:rowOff>
    </xdr:from>
    <xdr:to>
      <xdr:col>18</xdr:col>
      <xdr:colOff>376518</xdr:colOff>
      <xdr:row>35</xdr:row>
      <xdr:rowOff>26893</xdr:rowOff>
    </xdr:to>
    <mc:AlternateContent xmlns:mc="http://schemas.openxmlformats.org/markup-compatibility/2006" xmlns:a14="http://schemas.microsoft.com/office/drawing/2010/main">
      <mc:Choice Requires="a14">
        <xdr:graphicFrame macro="">
          <xdr:nvGraphicFramePr>
            <xdr:cNvPr id="108" name="Quarter">
              <a:extLst>
                <a:ext uri="{FF2B5EF4-FFF2-40B4-BE49-F238E27FC236}">
                  <a16:creationId xmlns:a16="http://schemas.microsoft.com/office/drawing/2014/main" id="{ACCC6B55-6738-AE6E-695A-DB440DD0E2C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745532" y="4885444"/>
              <a:ext cx="1603786" cy="1618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297180</xdr:colOff>
      <xdr:row>0</xdr:row>
      <xdr:rowOff>91440</xdr:rowOff>
    </xdr:from>
    <xdr:to>
      <xdr:col>2</xdr:col>
      <xdr:colOff>137160</xdr:colOff>
      <xdr:row>1</xdr:row>
      <xdr:rowOff>152400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3559BAC-D2CD-F2EA-34DF-8B7298F6213B}"/>
            </a:ext>
          </a:extLst>
        </xdr:cNvPr>
        <xdr:cNvSpPr/>
      </xdr:nvSpPr>
      <xdr:spPr>
        <a:xfrm>
          <a:off x="297180" y="91440"/>
          <a:ext cx="1082040" cy="24384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6.750452430555" createdVersion="8" refreshedVersion="8" minRefreshableVersion="3" recordCount="2707" xr:uid="{C8941AA9-E564-4E9F-BF15-534E23F04884}">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umber"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284988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E6D5C1-9D68-490C-906E-483A52567082}" name="Country_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9:O27"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27">
      <pivotArea outline="0" collapsedLevelsAreSubtotals="1" fieldPosition="0"/>
    </format>
    <format dxfId="26">
      <pivotArea collapsedLevelsAreSubtotals="1" fieldPosition="0">
        <references count="1">
          <reference field="7" count="5">
            <x v="5"/>
            <x v="6"/>
            <x v="8"/>
            <x v="13"/>
            <x v="16"/>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2B80EC-D2C4-4FDA-94EB-C9D7742865D2}"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9:L14"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0" baseItem="0" numFmtId="167"/>
  </dataFields>
  <formats count="1">
    <format dxfId="2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 chart="22" format="9">
      <pivotArea type="data" outline="0" fieldPosition="0">
        <references count="2">
          <reference field="4294967294" count="1" selected="0">
            <x v="0"/>
          </reference>
          <reference field="6" count="1" selected="0">
            <x v="2"/>
          </reference>
        </references>
      </pivotArea>
    </chartFormat>
    <chartFormat chart="2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844357-ABD8-426D-83AC-B217D2783453}"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F7C382-2527-495E-B92A-307B0F6B1F83}"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9:I14"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0" baseItem="0" numFmtId="167"/>
  </dataFields>
  <formats count="1">
    <format dxfId="2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8" count="1" selected="0">
            <x v="0"/>
          </reference>
        </references>
      </pivotArea>
    </chartFormat>
    <chartFormat chart="18" format="8">
      <pivotArea type="data" outline="0" fieldPosition="0">
        <references count="2">
          <reference field="4294967294" count="1" selected="0">
            <x v="0"/>
          </reference>
          <reference field="8" count="1" selected="0">
            <x v="1"/>
          </reference>
        </references>
      </pivotArea>
    </chartFormat>
    <chartFormat chart="18" format="9">
      <pivotArea type="data" outline="0" fieldPosition="0">
        <references count="2">
          <reference field="4294967294" count="1" selected="0">
            <x v="0"/>
          </reference>
          <reference field="8" count="1" selected="0">
            <x v="2"/>
          </reference>
        </references>
      </pivotArea>
    </chartFormat>
    <chartFormat chart="18"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1E18D4-884F-4D06-A9B9-604035E6EEDF}"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1D8496-9C01-4130-BCA4-1AD8B4AD8415}"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F93B5F-D222-4168-A4B2-BD4ACDDDF3C6}"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9:F15"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32">
      <pivotArea outline="0" collapsedLevelsAreSubtotals="1" fieldPosition="0"/>
    </format>
    <format dxfId="31">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095E93-9EF1-493B-9BFF-F64685769E7A}"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19749B-5812-4A10-98AF-5F1D396A8EE9}" name="Monthly_Profit&amp;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C22"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36">
      <pivotArea outline="0" collapsedLevelsAreSubtotals="1" fieldPosition="0"/>
    </format>
    <format dxfId="35">
      <pivotArea collapsedLevelsAreSubtotals="1" fieldPosition="0">
        <references count="2">
          <reference field="4294967294" count="1" selected="0">
            <x v="0"/>
          </reference>
          <reference field="5" count="0"/>
        </references>
      </pivotArea>
    </format>
    <format dxfId="34">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6F268F-4FA8-406F-9505-9632B05A7366}"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A65C97D-F84C-4002-93BF-75FE1F3B06A4}" sourceName="Product Category">
  <pivotTables>
    <pivotTable tabId="2" name="Top_5_Country"/>
    <pivotTable tabId="2" name="COGS"/>
    <pivotTable tabId="2" name="Country_Wise_map"/>
    <pivotTable tabId="2" name="Gross_Profit"/>
    <pivotTable tabId="2" name="Monthly_Profit&amp;Revenue"/>
    <pivotTable tabId="2" name="Region_Wise"/>
    <pivotTable tabId="2" name="Sales_Channel"/>
    <pivotTable tabId="2" name="Total_Orders"/>
    <pivotTable tabId="2" name="Total_Revenue"/>
    <pivotTable tabId="2" name="Total_Unit_Sold"/>
  </pivotTables>
  <data>
    <tabular pivotCacheId="28498800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FD1108-07AC-4C18-86A5-C4274716DD8C}" sourceName="Country">
  <pivotTables>
    <pivotTable tabId="2" name="Monthly_Profit&amp;Revenue"/>
  </pivotTables>
  <data>
    <tabular pivotCacheId="28498800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FEA74D2-2347-41F9-9711-FF313967F472}" sourceName="Quarter">
  <pivotTables>
    <pivotTable tabId="2" name="Monthly_Profit&amp;Revenue"/>
    <pivotTable tabId="2" name="COGS"/>
    <pivotTable tabId="2" name="Country_Wise_map"/>
    <pivotTable tabId="2" name="Gross_Profit"/>
    <pivotTable tabId="2" name="Region_Wise"/>
    <pivotTable tabId="2" name="Sales_Channel"/>
    <pivotTable tabId="2" name="Top_5_Country"/>
    <pivotTable tabId="2" name="Total_Orders"/>
    <pivotTable tabId="2" name="Total_Revenue"/>
    <pivotTable tabId="2" name="Total_Unit_Sold"/>
  </pivotTables>
  <data>
    <tabular pivotCacheId="28498800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1D20003-AE67-4A43-AECC-15EF0594BE11}" cache="Slicer_Product_Category" caption="Product Category" rowHeight="247650"/>
  <slicer name="Country" xr10:uid="{16A8E4AC-00F4-49CE-9628-C3F98B55CAC8}" cache="Slicer_Country" caption="Country" rowHeight="247650"/>
  <slicer name="Quarter" xr10:uid="{7C88DB1A-FC7B-4776-B159-BDBFF5CFC321}"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3:X2710" totalsRowShown="0" headerRowDxfId="25" dataDxfId="24">
  <tableColumns count="24">
    <tableColumn id="21" xr3:uid="{6225545C-05B8-4FEB-B4C9-2C84CBF55B01}" name="ID" dataDxfId="23"/>
    <tableColumn id="2" xr3:uid="{99F5FD81-8F5C-4B7A-810D-BB7E4869701E}" name="Order Date" dataDxfId="22"/>
    <tableColumn id="1" xr3:uid="{DCE0BDB6-224F-4AC4-AA16-590BE5DE2233}" name="Year" dataDxfId="21">
      <calculatedColumnFormula>YEAR(SalesDataTable[[#This Row],[Order Date]])</calculatedColumnFormula>
    </tableColumn>
    <tableColumn id="26" xr3:uid="{DF9AD3DE-CB32-4929-A12F-ADF2A6247534}" name="Quarter" dataDxfId="20">
      <calculatedColumnFormula>"Q"&amp;ROUNDUP(MONTH(SalesDataTable[[#This Row],[Order Date]])/3,0)</calculatedColumnFormula>
    </tableColumn>
    <tableColumn id="22" xr3:uid="{0807672E-4889-4436-9467-74CC379E6A91}" name="Month Number" dataDxfId="19">
      <calculatedColumnFormula>MONTH(SalesDataTable[[#This Row],[Order Date]])</calculatedColumnFormula>
    </tableColumn>
    <tableColumn id="23" xr3:uid="{14746D5F-A60F-45DB-8BA9-76C4E3E15635}" name="Month"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M4*N4*(1-O4)</calculatedColumnFormula>
    </tableColumn>
    <tableColumn id="14" xr3:uid="{455060E3-F1BA-493D-AC17-8D56984B9F5C}" name="COGS" dataDxfId="6">
      <calculatedColumnFormula>M4*P4</calculatedColumnFormula>
    </tableColumn>
    <tableColumn id="15" xr3:uid="{89F4A687-84DC-4069-9C8B-9548E670D916}" name="Gross Profit" dataDxfId="5">
      <calculatedColumnFormula>Q4-R4</calculatedColumnFormula>
    </tableColumn>
    <tableColumn id="16" xr3:uid="{F7B6CDDB-7E56-4D6C-91A8-8CE6DC05EA92}" name="Gross Margin %" dataDxfId="4">
      <calculatedColumnFormula>IFERROR(S4/Q4,0)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3A0DA-3ED5-4168-9806-5BF92A491D63}">
  <dimension ref="A3:R27"/>
  <sheetViews>
    <sheetView workbookViewId="0">
      <selection activeCell="E3" sqref="E3"/>
    </sheetView>
  </sheetViews>
  <sheetFormatPr defaultRowHeight="14.4"/>
  <cols>
    <col min="1" max="1" width="14.109375" bestFit="1" customWidth="1"/>
    <col min="2" max="2" width="12.44140625" bestFit="1" customWidth="1"/>
    <col min="3" max="3" width="16.77734375" bestFit="1" customWidth="1"/>
    <col min="5" max="5" width="16.33203125" bestFit="1" customWidth="1"/>
    <col min="6" max="6" width="12.44140625" bestFit="1" customWidth="1"/>
    <col min="7" max="7" width="15.55468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77</v>
      </c>
      <c r="C3" t="s">
        <v>78</v>
      </c>
      <c r="E3" t="s">
        <v>79</v>
      </c>
      <c r="G3" t="s">
        <v>80</v>
      </c>
      <c r="I3" t="s">
        <v>81</v>
      </c>
      <c r="K3" t="s">
        <v>82</v>
      </c>
    </row>
    <row r="4" spans="1:18">
      <c r="A4" s="16">
        <v>645223.1794999995</v>
      </c>
      <c r="C4" s="16">
        <v>296384.2495000005</v>
      </c>
      <c r="E4" s="13">
        <f>C4/A4</f>
        <v>0.45935152194884954</v>
      </c>
      <c r="G4" s="14">
        <v>6698</v>
      </c>
      <c r="I4">
        <v>2707</v>
      </c>
      <c r="K4" s="16">
        <v>348838.93000000058</v>
      </c>
    </row>
    <row r="9" spans="1:18">
      <c r="A9" s="12" t="s">
        <v>83</v>
      </c>
      <c r="B9" t="s">
        <v>97</v>
      </c>
      <c r="C9" t="s">
        <v>98</v>
      </c>
      <c r="E9" s="12" t="s">
        <v>83</v>
      </c>
      <c r="F9" t="s">
        <v>97</v>
      </c>
      <c r="H9" s="12" t="s">
        <v>83</v>
      </c>
      <c r="I9" t="s">
        <v>97</v>
      </c>
      <c r="K9" s="12" t="s">
        <v>83</v>
      </c>
      <c r="L9" t="s">
        <v>97</v>
      </c>
      <c r="N9" s="12" t="s">
        <v>83</v>
      </c>
      <c r="O9" t="s">
        <v>97</v>
      </c>
      <c r="Q9" t="str">
        <f>N9</f>
        <v>Row Labels</v>
      </c>
      <c r="R9" t="str">
        <f>O9</f>
        <v>Total Revenue</v>
      </c>
    </row>
    <row r="10" spans="1:18">
      <c r="A10" s="17" t="s">
        <v>84</v>
      </c>
      <c r="B10" s="18">
        <v>39091.819499999998</v>
      </c>
      <c r="C10" s="18">
        <v>17596.939500000004</v>
      </c>
      <c r="E10" s="17" t="s">
        <v>47</v>
      </c>
      <c r="F10" s="18">
        <v>55102.048500000012</v>
      </c>
      <c r="H10" s="17" t="s">
        <v>8</v>
      </c>
      <c r="I10" s="16">
        <v>179633.50449999995</v>
      </c>
      <c r="K10" s="17" t="s">
        <v>6</v>
      </c>
      <c r="L10" s="16">
        <v>191158.65549999985</v>
      </c>
      <c r="N10" s="17" t="s">
        <v>27</v>
      </c>
      <c r="O10" s="16">
        <v>32754.26549999999</v>
      </c>
      <c r="Q10" t="str">
        <f t="shared" ref="Q10:Q26" si="0">N10</f>
        <v>Austria</v>
      </c>
      <c r="R10">
        <f t="shared" ref="R10:R26" si="1">O10</f>
        <v>32754.26549999999</v>
      </c>
    </row>
    <row r="11" spans="1:18">
      <c r="A11" s="17" t="s">
        <v>85</v>
      </c>
      <c r="B11" s="18">
        <v>35647.71699999999</v>
      </c>
      <c r="C11" s="18">
        <v>16561.507000000001</v>
      </c>
      <c r="E11" s="17" t="s">
        <v>43</v>
      </c>
      <c r="F11" s="18">
        <v>70034.105500000005</v>
      </c>
      <c r="H11" s="17" t="s">
        <v>28</v>
      </c>
      <c r="I11" s="16">
        <v>92836.006999999969</v>
      </c>
      <c r="K11" s="17" t="s">
        <v>11</v>
      </c>
      <c r="L11" s="16">
        <v>131488.62350000007</v>
      </c>
      <c r="N11" s="17" t="s">
        <v>21</v>
      </c>
      <c r="O11" s="16">
        <v>26318.221999999987</v>
      </c>
      <c r="Q11" t="str">
        <f t="shared" si="0"/>
        <v>Belgium</v>
      </c>
      <c r="R11">
        <f t="shared" si="1"/>
        <v>26318.221999999987</v>
      </c>
    </row>
    <row r="12" spans="1:18">
      <c r="A12" s="17" t="s">
        <v>86</v>
      </c>
      <c r="B12" s="18">
        <v>44696.898499999996</v>
      </c>
      <c r="C12" s="18">
        <v>21465.038499999991</v>
      </c>
      <c r="E12" s="17" t="s">
        <v>50</v>
      </c>
      <c r="F12" s="18">
        <v>50319.473499999986</v>
      </c>
      <c r="H12" s="17" t="s">
        <v>2</v>
      </c>
      <c r="I12" s="16">
        <v>260307.05699999991</v>
      </c>
      <c r="K12" s="17" t="s">
        <v>0</v>
      </c>
      <c r="L12" s="16">
        <v>124535.48550000002</v>
      </c>
      <c r="N12" s="17" t="s">
        <v>7</v>
      </c>
      <c r="O12" s="16">
        <v>23348.653999999995</v>
      </c>
      <c r="Q12" t="str">
        <f t="shared" si="0"/>
        <v>Czechia</v>
      </c>
      <c r="R12">
        <f t="shared" si="1"/>
        <v>23348.653999999995</v>
      </c>
    </row>
    <row r="13" spans="1:18">
      <c r="A13" s="17" t="s">
        <v>87</v>
      </c>
      <c r="B13" s="18">
        <v>54688.639000000017</v>
      </c>
      <c r="C13" s="18">
        <v>25283.649000000012</v>
      </c>
      <c r="E13" s="17" t="s">
        <v>1</v>
      </c>
      <c r="F13" s="18">
        <v>46624.590999999986</v>
      </c>
      <c r="H13" s="17" t="s">
        <v>19</v>
      </c>
      <c r="I13" s="16">
        <v>112446.61100000008</v>
      </c>
      <c r="K13" s="17" t="s">
        <v>20</v>
      </c>
      <c r="L13" s="16">
        <v>198040.41499999989</v>
      </c>
      <c r="N13" s="17" t="s">
        <v>25</v>
      </c>
      <c r="O13" s="16">
        <v>28462.138000000006</v>
      </c>
      <c r="Q13" t="str">
        <f t="shared" si="0"/>
        <v>Denmark</v>
      </c>
      <c r="R13">
        <f t="shared" si="1"/>
        <v>28462.138000000006</v>
      </c>
    </row>
    <row r="14" spans="1:18">
      <c r="A14" s="17" t="s">
        <v>88</v>
      </c>
      <c r="B14" s="18">
        <v>58235.185000000005</v>
      </c>
      <c r="C14" s="18">
        <v>27301.534999999993</v>
      </c>
      <c r="E14" s="17" t="s">
        <v>33</v>
      </c>
      <c r="F14" s="18">
        <v>74427.368000000002</v>
      </c>
      <c r="H14" s="17" t="s">
        <v>96</v>
      </c>
      <c r="I14" s="16">
        <v>645223.17949999985</v>
      </c>
      <c r="K14" s="17" t="s">
        <v>96</v>
      </c>
      <c r="L14" s="16">
        <v>645223.17949999985</v>
      </c>
      <c r="N14" s="17" t="s">
        <v>39</v>
      </c>
      <c r="O14" s="16">
        <v>24075.482</v>
      </c>
      <c r="Q14" t="str">
        <f t="shared" si="0"/>
        <v>Finland</v>
      </c>
      <c r="R14">
        <f t="shared" si="1"/>
        <v>24075.482</v>
      </c>
    </row>
    <row r="15" spans="1:18">
      <c r="A15" s="17" t="s">
        <v>89</v>
      </c>
      <c r="B15" s="18">
        <v>69504.337000000014</v>
      </c>
      <c r="C15" s="18">
        <v>31109.926999999985</v>
      </c>
      <c r="E15" s="17" t="s">
        <v>96</v>
      </c>
      <c r="F15" s="16">
        <v>296507.58649999998</v>
      </c>
      <c r="N15" s="17" t="s">
        <v>47</v>
      </c>
      <c r="O15" s="18">
        <v>55102.048500000012</v>
      </c>
      <c r="Q15" t="str">
        <f t="shared" si="0"/>
        <v>France</v>
      </c>
      <c r="R15">
        <f t="shared" si="1"/>
        <v>55102.048500000012</v>
      </c>
    </row>
    <row r="16" spans="1:18">
      <c r="A16" s="17" t="s">
        <v>90</v>
      </c>
      <c r="B16" s="18">
        <v>66442.23599999999</v>
      </c>
      <c r="C16" s="18">
        <v>31035.085999999967</v>
      </c>
      <c r="N16" s="17" t="s">
        <v>43</v>
      </c>
      <c r="O16" s="18">
        <v>70034.105500000005</v>
      </c>
      <c r="Q16" t="str">
        <f t="shared" si="0"/>
        <v>Germany</v>
      </c>
      <c r="R16">
        <f t="shared" si="1"/>
        <v>70034.105500000005</v>
      </c>
    </row>
    <row r="17" spans="1:18">
      <c r="A17" s="17" t="s">
        <v>91</v>
      </c>
      <c r="B17" s="18">
        <v>57609.044499999975</v>
      </c>
      <c r="C17" s="18">
        <v>27126.764499999972</v>
      </c>
      <c r="N17" s="17" t="s">
        <v>18</v>
      </c>
      <c r="O17" s="16">
        <v>16596.517499999994</v>
      </c>
      <c r="Q17" t="str">
        <f t="shared" si="0"/>
        <v>Ireland</v>
      </c>
      <c r="R17">
        <f t="shared" si="1"/>
        <v>16596.517499999994</v>
      </c>
    </row>
    <row r="18" spans="1:18">
      <c r="A18" s="17" t="s">
        <v>92</v>
      </c>
      <c r="B18" s="18">
        <v>53609.278500000037</v>
      </c>
      <c r="C18" s="18">
        <v>25001.058499999999</v>
      </c>
      <c r="N18" s="17" t="s">
        <v>50</v>
      </c>
      <c r="O18" s="18">
        <v>50319.473499999986</v>
      </c>
      <c r="Q18" t="str">
        <f t="shared" si="0"/>
        <v>Italy</v>
      </c>
      <c r="R18">
        <f t="shared" si="1"/>
        <v>50319.473499999986</v>
      </c>
    </row>
    <row r="19" spans="1:18">
      <c r="A19" s="17" t="s">
        <v>93</v>
      </c>
      <c r="B19" s="18">
        <v>49147.535000000003</v>
      </c>
      <c r="C19" s="18">
        <v>22793.035</v>
      </c>
      <c r="N19" s="17" t="s">
        <v>31</v>
      </c>
      <c r="O19" s="16">
        <v>42192.776500000007</v>
      </c>
      <c r="Q19" t="str">
        <f t="shared" si="0"/>
        <v>Netherlands</v>
      </c>
      <c r="R19">
        <f t="shared" si="1"/>
        <v>42192.776500000007</v>
      </c>
    </row>
    <row r="20" spans="1:18">
      <c r="A20" s="17" t="s">
        <v>94</v>
      </c>
      <c r="B20" s="18">
        <v>65523.639499999968</v>
      </c>
      <c r="C20" s="18">
        <v>28666.869500000012</v>
      </c>
      <c r="N20" s="17" t="s">
        <v>52</v>
      </c>
      <c r="O20" s="16">
        <v>26376.673999999999</v>
      </c>
      <c r="Q20" t="str">
        <f t="shared" si="0"/>
        <v>Norway</v>
      </c>
      <c r="R20">
        <f t="shared" si="1"/>
        <v>26376.673999999999</v>
      </c>
    </row>
    <row r="21" spans="1:18">
      <c r="A21" s="17" t="s">
        <v>95</v>
      </c>
      <c r="B21" s="18">
        <v>51026.850000000006</v>
      </c>
      <c r="C21" s="18">
        <v>22442.840000000007</v>
      </c>
      <c r="N21" s="17" t="s">
        <v>49</v>
      </c>
      <c r="O21" s="16">
        <v>40290.002</v>
      </c>
      <c r="Q21" t="str">
        <f t="shared" si="0"/>
        <v>Poland</v>
      </c>
      <c r="R21">
        <f t="shared" si="1"/>
        <v>40290.002</v>
      </c>
    </row>
    <row r="22" spans="1:18">
      <c r="A22" s="17" t="s">
        <v>96</v>
      </c>
      <c r="B22" s="16">
        <v>645223.17949999985</v>
      </c>
      <c r="C22" s="16">
        <v>296384.24949999998</v>
      </c>
      <c r="N22" s="17" t="s">
        <v>36</v>
      </c>
      <c r="O22" s="16">
        <v>27591.421000000006</v>
      </c>
      <c r="Q22" t="str">
        <f t="shared" si="0"/>
        <v>Portugal</v>
      </c>
      <c r="R22">
        <f t="shared" si="1"/>
        <v>27591.421000000006</v>
      </c>
    </row>
    <row r="23" spans="1:18">
      <c r="N23" s="17" t="s">
        <v>1</v>
      </c>
      <c r="O23" s="18">
        <v>46624.590999999986</v>
      </c>
      <c r="Q23" t="str">
        <f t="shared" si="0"/>
        <v>Spain</v>
      </c>
      <c r="R23">
        <f t="shared" si="1"/>
        <v>46624.590999999986</v>
      </c>
    </row>
    <row r="24" spans="1:18">
      <c r="N24" s="17" t="s">
        <v>12</v>
      </c>
      <c r="O24" s="16">
        <v>35977.811999999991</v>
      </c>
      <c r="Q24" t="str">
        <f t="shared" si="0"/>
        <v>Sweden</v>
      </c>
      <c r="R24">
        <f t="shared" si="1"/>
        <v>35977.811999999991</v>
      </c>
    </row>
    <row r="25" spans="1:18">
      <c r="N25" s="17" t="s">
        <v>41</v>
      </c>
      <c r="O25" s="16">
        <v>24731.628500000003</v>
      </c>
      <c r="Q25" t="str">
        <f t="shared" si="0"/>
        <v>Switzerland</v>
      </c>
      <c r="R25">
        <f t="shared" si="1"/>
        <v>24731.628500000003</v>
      </c>
    </row>
    <row r="26" spans="1:18">
      <c r="N26" s="17" t="s">
        <v>33</v>
      </c>
      <c r="O26" s="18">
        <v>74427.368000000002</v>
      </c>
      <c r="Q26" t="str">
        <f t="shared" si="0"/>
        <v>United Kingdom</v>
      </c>
      <c r="R26">
        <f t="shared" si="1"/>
        <v>74427.368000000002</v>
      </c>
    </row>
    <row r="27" spans="1:18">
      <c r="N27" s="17" t="s">
        <v>96</v>
      </c>
      <c r="O27" s="16">
        <v>645223.17949999997</v>
      </c>
    </row>
  </sheetData>
  <sortState xmlns:xlrd2="http://schemas.microsoft.com/office/spreadsheetml/2017/richdata2" ref="A9:C22">
    <sortCondition ref="A10" customList="Jan,Feb,Mar,Apr,May,Jun,Jul,Aug,Sep,Oct,Nov,Dec"/>
  </sortState>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D4606-617C-4D9B-9321-25835D6AD89B}">
  <dimension ref="A1"/>
  <sheetViews>
    <sheetView showGridLines="0" tabSelected="1" zoomScaleNormal="100" workbookViewId="0">
      <selection activeCell="T4" sqref="T4"/>
    </sheetView>
  </sheetViews>
  <sheetFormatPr defaultRowHeight="14.4"/>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2:X2710"/>
  <sheetViews>
    <sheetView workbookViewId="0"/>
  </sheetViews>
  <sheetFormatPr defaultColWidth="9.77734375" defaultRowHeight="14.4"/>
  <cols>
    <col min="1" max="1" width="5.44140625" bestFit="1" customWidth="1"/>
    <col min="2" max="2" width="12.6640625" bestFit="1" customWidth="1"/>
    <col min="3" max="3" width="5.44140625" bestFit="1" customWidth="1"/>
    <col min="4" max="4" width="8.109375" bestFit="1" customWidth="1"/>
    <col min="5" max="5" width="15" bestFit="1" customWidth="1"/>
    <col min="6" max="6" width="6.88671875" bestFit="1" customWidth="1"/>
    <col min="7" max="7" width="15.77734375" bestFit="1" customWidth="1"/>
    <col min="8" max="8" width="15" bestFit="1" customWidth="1"/>
    <col min="9" max="9" width="14.44140625" bestFit="1" customWidth="1"/>
    <col min="10" max="10" width="15" style="10" bestFit="1" customWidth="1"/>
    <col min="11" max="11" width="17.21875" bestFit="1" customWidth="1"/>
    <col min="12" max="12" width="21.44140625" bestFit="1" customWidth="1"/>
    <col min="13" max="13" width="10.33203125" bestFit="1" customWidth="1"/>
    <col min="14" max="14" width="10" bestFit="1" customWidth="1"/>
    <col min="15" max="15" width="11.44140625" bestFit="1" customWidth="1"/>
    <col min="16" max="16" width="9.44140625" bestFit="1" customWidth="1"/>
    <col min="17" max="18" width="9.88671875" bestFit="1" customWidth="1"/>
    <col min="19" max="19" width="11.77734375" style="10" bestFit="1" customWidth="1"/>
    <col min="20" max="20" width="15.33203125" bestFit="1" customWidth="1"/>
    <col min="21" max="21" width="6.33203125" bestFit="1" customWidth="1"/>
    <col min="22" max="22" width="9.21875" bestFit="1" customWidth="1"/>
    <col min="23" max="23" width="9.44140625" bestFit="1" customWidth="1"/>
    <col min="24" max="24" width="8" bestFit="1" customWidth="1"/>
  </cols>
  <sheetData>
    <row r="2" spans="1:24" ht="21.6" customHeight="1"/>
    <row r="3" spans="1:24" ht="15.6">
      <c r="A3" s="1" t="s">
        <v>53</v>
      </c>
      <c r="B3" s="1" t="s">
        <v>54</v>
      </c>
      <c r="C3" s="1" t="s">
        <v>69</v>
      </c>
      <c r="D3" s="1" t="s">
        <v>70</v>
      </c>
      <c r="E3" s="1" t="s">
        <v>74</v>
      </c>
      <c r="F3" s="1" t="s">
        <v>72</v>
      </c>
      <c r="G3" s="1" t="s">
        <v>55</v>
      </c>
      <c r="H3" s="1" t="s">
        <v>56</v>
      </c>
      <c r="I3" s="1" t="s">
        <v>57</v>
      </c>
      <c r="J3" s="1" t="s">
        <v>58</v>
      </c>
      <c r="K3" s="1" t="s">
        <v>59</v>
      </c>
      <c r="L3" s="1" t="s">
        <v>60</v>
      </c>
      <c r="M3" s="1" t="s">
        <v>61</v>
      </c>
      <c r="N3" s="1" t="s">
        <v>62</v>
      </c>
      <c r="O3" s="1" t="s">
        <v>63</v>
      </c>
      <c r="P3" s="1" t="s">
        <v>64</v>
      </c>
      <c r="Q3" s="1" t="s">
        <v>65</v>
      </c>
      <c r="R3" s="1" t="s">
        <v>66</v>
      </c>
      <c r="S3" s="1" t="s">
        <v>67</v>
      </c>
      <c r="T3" s="1" t="s">
        <v>68</v>
      </c>
      <c r="U3" s="1" t="s">
        <v>73</v>
      </c>
      <c r="V3" s="1" t="s">
        <v>76</v>
      </c>
      <c r="W3" s="1" t="s">
        <v>71</v>
      </c>
      <c r="X3" s="1" t="s">
        <v>75</v>
      </c>
    </row>
    <row r="4" spans="1:24" ht="15.6">
      <c r="A4" s="2">
        <v>3392</v>
      </c>
      <c r="B4" s="3">
        <v>46023</v>
      </c>
      <c r="C4" s="4">
        <f>YEAR(SalesDataTable[[#This Row],[Order Date]])</f>
        <v>2026</v>
      </c>
      <c r="D4" s="11" t="str">
        <f>"Q"&amp;ROUNDUP(MONTH(SalesDataTable[[#This Row],[Order Date]])/3,0)</f>
        <v>Q1</v>
      </c>
      <c r="E4" s="4">
        <f>MONTH(SalesDataTable[[#This Row],[Order Date]])</f>
        <v>1</v>
      </c>
      <c r="F4" s="4" t="str">
        <f>TEXT(SalesDataTable[[#This Row],[Order Date]],"MMM")</f>
        <v>Jan</v>
      </c>
      <c r="G4" s="4" t="s">
        <v>0</v>
      </c>
      <c r="H4" s="4" t="s">
        <v>1</v>
      </c>
      <c r="I4" s="4" t="s">
        <v>2</v>
      </c>
      <c r="J4" s="4" t="s">
        <v>3</v>
      </c>
      <c r="K4" s="4" t="s">
        <v>4</v>
      </c>
      <c r="L4" s="4" t="s">
        <v>5</v>
      </c>
      <c r="M4" s="9">
        <v>2</v>
      </c>
      <c r="N4" s="6">
        <v>82.06</v>
      </c>
      <c r="O4" s="7">
        <v>0</v>
      </c>
      <c r="P4" s="6">
        <v>42.94</v>
      </c>
      <c r="Q4" s="6">
        <f t="shared" ref="Q4:Q67" si="0">M4*N4*(1-O4)</f>
        <v>164.12</v>
      </c>
      <c r="R4" s="6">
        <f t="shared" ref="R4:R67" si="1">M4*P4</f>
        <v>85.88</v>
      </c>
      <c r="S4" s="6">
        <f t="shared" ref="S4:S67" si="2">Q4-R4</f>
        <v>78.240000000000009</v>
      </c>
      <c r="T4" s="8">
        <f t="shared" ref="T4:T67" si="3">IFERROR(S4/Q4,0)</f>
        <v>0.476724348038021</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4836</v>
      </c>
      <c r="B5" s="3">
        <v>46024</v>
      </c>
      <c r="C5" s="4">
        <f>YEAR(SalesDataTable[[#This Row],[Order Date]])</f>
        <v>2026</v>
      </c>
      <c r="D5" s="11" t="str">
        <f>"Q"&amp;ROUNDUP(MONTH(SalesDataTable[[#This Row],[Order Date]])/3,0)</f>
        <v>Q1</v>
      </c>
      <c r="E5" s="4">
        <f>MONTH(SalesDataTable[[#This Row],[Order Date]])</f>
        <v>1</v>
      </c>
      <c r="F5" s="4" t="str">
        <f>TEXT(SalesDataTable[[#This Row],[Order Date]],"MMM")</f>
        <v>Jan</v>
      </c>
      <c r="G5" s="4" t="s">
        <v>6</v>
      </c>
      <c r="H5" s="4" t="s">
        <v>7</v>
      </c>
      <c r="I5" s="4" t="s">
        <v>8</v>
      </c>
      <c r="J5" s="4" t="s">
        <v>3</v>
      </c>
      <c r="K5" s="4" t="s">
        <v>9</v>
      </c>
      <c r="L5" s="4" t="s">
        <v>10</v>
      </c>
      <c r="M5" s="9">
        <v>4</v>
      </c>
      <c r="N5" s="6">
        <v>94.18</v>
      </c>
      <c r="O5" s="7">
        <v>0.15</v>
      </c>
      <c r="P5" s="6">
        <v>45.03</v>
      </c>
      <c r="Q5" s="6">
        <f t="shared" si="0"/>
        <v>320.21199999999999</v>
      </c>
      <c r="R5" s="6">
        <f t="shared" si="1"/>
        <v>180.12</v>
      </c>
      <c r="S5" s="6">
        <f t="shared" si="2"/>
        <v>140.09199999999998</v>
      </c>
      <c r="T5" s="8">
        <f t="shared" si="3"/>
        <v>0.43749765780170635</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163</v>
      </c>
      <c r="B6" s="3">
        <v>46025</v>
      </c>
      <c r="C6" s="4">
        <f>YEAR(SalesDataTable[[#This Row],[Order Date]])</f>
        <v>2026</v>
      </c>
      <c r="D6" s="11" t="str">
        <f>"Q"&amp;ROUNDUP(MONTH(SalesDataTable[[#This Row],[Order Date]])/3,0)</f>
        <v>Q1</v>
      </c>
      <c r="E6" s="4">
        <f>MONTH(SalesDataTable[[#This Row],[Order Date]])</f>
        <v>1</v>
      </c>
      <c r="F6" s="4" t="str">
        <f>TEXT(SalesDataTable[[#This Row],[Order Date]],"MMM")</f>
        <v>Jan</v>
      </c>
      <c r="G6" s="4" t="s">
        <v>11</v>
      </c>
      <c r="H6" s="4" t="s">
        <v>12</v>
      </c>
      <c r="I6" s="4" t="s">
        <v>2</v>
      </c>
      <c r="J6" s="4" t="s">
        <v>13</v>
      </c>
      <c r="K6" s="4" t="s">
        <v>14</v>
      </c>
      <c r="L6" s="4" t="s">
        <v>15</v>
      </c>
      <c r="M6" s="9">
        <v>2</v>
      </c>
      <c r="N6" s="6">
        <v>36.72</v>
      </c>
      <c r="O6" s="7">
        <v>0.05</v>
      </c>
      <c r="P6" s="6">
        <v>13.76</v>
      </c>
      <c r="Q6" s="6">
        <f t="shared" si="0"/>
        <v>69.768000000000001</v>
      </c>
      <c r="R6" s="6">
        <f t="shared" si="1"/>
        <v>27.52</v>
      </c>
      <c r="S6" s="6">
        <f t="shared" si="2"/>
        <v>42.248000000000005</v>
      </c>
      <c r="T6" s="8">
        <f t="shared" si="3"/>
        <v>0.60554982226808862</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542</v>
      </c>
      <c r="B7" s="3">
        <v>46025</v>
      </c>
      <c r="C7" s="4">
        <f>YEAR(SalesDataTable[[#This Row],[Order Date]])</f>
        <v>2026</v>
      </c>
      <c r="D7" s="11" t="str">
        <f>"Q"&amp;ROUNDUP(MONTH(SalesDataTable[[#This Row],[Order Date]])/3,0)</f>
        <v>Q1</v>
      </c>
      <c r="E7" s="4">
        <f>MONTH(SalesDataTable[[#This Row],[Order Date]])</f>
        <v>1</v>
      </c>
      <c r="F7" s="4" t="str">
        <f>TEXT(SalesDataTable[[#This Row],[Order Date]],"MMM")</f>
        <v>Jan</v>
      </c>
      <c r="G7" s="4" t="s">
        <v>0</v>
      </c>
      <c r="H7" s="4" t="s">
        <v>1</v>
      </c>
      <c r="I7" s="4" t="s">
        <v>8</v>
      </c>
      <c r="J7" s="4" t="s">
        <v>16</v>
      </c>
      <c r="K7" s="4" t="s">
        <v>9</v>
      </c>
      <c r="L7" s="4" t="s">
        <v>17</v>
      </c>
      <c r="M7" s="9">
        <v>4</v>
      </c>
      <c r="N7" s="6">
        <v>143.66999999999999</v>
      </c>
      <c r="O7" s="7">
        <v>0.1</v>
      </c>
      <c r="P7" s="6">
        <v>81.22</v>
      </c>
      <c r="Q7" s="6">
        <f t="shared" si="0"/>
        <v>517.21199999999999</v>
      </c>
      <c r="R7" s="6">
        <f t="shared" si="1"/>
        <v>324.88</v>
      </c>
      <c r="S7" s="6">
        <f t="shared" si="2"/>
        <v>192.33199999999999</v>
      </c>
      <c r="T7" s="8">
        <f t="shared" si="3"/>
        <v>0.37186298848441257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2002</v>
      </c>
      <c r="B8" s="3">
        <v>46025</v>
      </c>
      <c r="C8" s="4">
        <f>YEAR(SalesDataTable[[#This Row],[Order Date]])</f>
        <v>2026</v>
      </c>
      <c r="D8" s="11" t="str">
        <f>"Q"&amp;ROUNDUP(MONTH(SalesDataTable[[#This Row],[Order Date]])/3,0)</f>
        <v>Q1</v>
      </c>
      <c r="E8" s="4">
        <f>MONTH(SalesDataTable[[#This Row],[Order Date]])</f>
        <v>1</v>
      </c>
      <c r="F8" s="4" t="str">
        <f>TEXT(SalesDataTable[[#This Row],[Order Date]],"MMM")</f>
        <v>Jan</v>
      </c>
      <c r="G8" s="4" t="s">
        <v>0</v>
      </c>
      <c r="H8" s="4" t="s">
        <v>1</v>
      </c>
      <c r="I8" s="4" t="s">
        <v>8</v>
      </c>
      <c r="J8" s="4" t="s">
        <v>16</v>
      </c>
      <c r="K8" s="4" t="s">
        <v>14</v>
      </c>
      <c r="L8" s="4" t="s">
        <v>15</v>
      </c>
      <c r="M8" s="9">
        <v>3</v>
      </c>
      <c r="N8" s="6">
        <v>36.53</v>
      </c>
      <c r="O8" s="7">
        <v>0.15</v>
      </c>
      <c r="P8" s="6">
        <v>13.67</v>
      </c>
      <c r="Q8" s="6">
        <f t="shared" si="0"/>
        <v>93.151499999999999</v>
      </c>
      <c r="R8" s="6">
        <f t="shared" si="1"/>
        <v>41.01</v>
      </c>
      <c r="S8" s="6">
        <f t="shared" si="2"/>
        <v>52.141500000000001</v>
      </c>
      <c r="T8" s="8">
        <f t="shared" si="3"/>
        <v>0.55974944042769037</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2005</v>
      </c>
      <c r="B9" s="3">
        <v>46025</v>
      </c>
      <c r="C9" s="4">
        <f>YEAR(SalesDataTable[[#This Row],[Order Date]])</f>
        <v>2026</v>
      </c>
      <c r="D9" s="11" t="str">
        <f>"Q"&amp;ROUNDUP(MONTH(SalesDataTable[[#This Row],[Order Date]])/3,0)</f>
        <v>Q1</v>
      </c>
      <c r="E9" s="4">
        <f>MONTH(SalesDataTable[[#This Row],[Order Date]])</f>
        <v>1</v>
      </c>
      <c r="F9" s="4" t="str">
        <f>TEXT(SalesDataTable[[#This Row],[Order Date]],"MMM")</f>
        <v>Jan</v>
      </c>
      <c r="G9" s="4" t="s">
        <v>11</v>
      </c>
      <c r="H9" s="4" t="s">
        <v>18</v>
      </c>
      <c r="I9" s="4" t="s">
        <v>19</v>
      </c>
      <c r="J9" s="4" t="s">
        <v>13</v>
      </c>
      <c r="K9" s="4" t="s">
        <v>14</v>
      </c>
      <c r="L9" s="4" t="s">
        <v>15</v>
      </c>
      <c r="M9" s="9">
        <v>1</v>
      </c>
      <c r="N9" s="6">
        <v>35.340000000000003</v>
      </c>
      <c r="O9" s="7">
        <v>0</v>
      </c>
      <c r="P9" s="6">
        <v>13.37</v>
      </c>
      <c r="Q9" s="6">
        <f t="shared" si="0"/>
        <v>35.340000000000003</v>
      </c>
      <c r="R9" s="6">
        <f t="shared" si="1"/>
        <v>13.37</v>
      </c>
      <c r="S9" s="6">
        <f t="shared" si="2"/>
        <v>21.970000000000006</v>
      </c>
      <c r="T9" s="8">
        <f t="shared" si="3"/>
        <v>0.62167515563101317</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2937</v>
      </c>
      <c r="B10" s="3">
        <v>46025</v>
      </c>
      <c r="C10" s="4">
        <f>YEAR(SalesDataTable[[#This Row],[Order Date]])</f>
        <v>2026</v>
      </c>
      <c r="D10" s="11" t="str">
        <f>"Q"&amp;ROUNDUP(MONTH(SalesDataTable[[#This Row],[Order Date]])/3,0)</f>
        <v>Q1</v>
      </c>
      <c r="E10" s="4">
        <f>MONTH(SalesDataTable[[#This Row],[Order Date]])</f>
        <v>1</v>
      </c>
      <c r="F10" s="4" t="str">
        <f>TEXT(SalesDataTable[[#This Row],[Order Date]],"MMM")</f>
        <v>Jan</v>
      </c>
      <c r="G10" s="4" t="s">
        <v>20</v>
      </c>
      <c r="H10" s="4" t="s">
        <v>21</v>
      </c>
      <c r="I10" s="4" t="s">
        <v>8</v>
      </c>
      <c r="J10" s="4" t="s">
        <v>3</v>
      </c>
      <c r="K10" s="4" t="s">
        <v>4</v>
      </c>
      <c r="L10" s="4" t="s">
        <v>22</v>
      </c>
      <c r="M10" s="9">
        <v>8</v>
      </c>
      <c r="N10" s="6">
        <v>49.6</v>
      </c>
      <c r="O10" s="7">
        <v>0.1</v>
      </c>
      <c r="P10" s="6">
        <v>23.05</v>
      </c>
      <c r="Q10" s="6">
        <f t="shared" si="0"/>
        <v>357.12</v>
      </c>
      <c r="R10" s="6">
        <f t="shared" si="1"/>
        <v>184.4</v>
      </c>
      <c r="S10" s="6">
        <f t="shared" si="2"/>
        <v>172.72</v>
      </c>
      <c r="T10" s="8">
        <f t="shared" si="3"/>
        <v>0.4836469534050179</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3326</v>
      </c>
      <c r="B11" s="3">
        <v>46025</v>
      </c>
      <c r="C11" s="4">
        <f>YEAR(SalesDataTable[[#This Row],[Order Date]])</f>
        <v>2026</v>
      </c>
      <c r="D11" s="11" t="str">
        <f>"Q"&amp;ROUNDUP(MONTH(SalesDataTable[[#This Row],[Order Date]])/3,0)</f>
        <v>Q1</v>
      </c>
      <c r="E11" s="4">
        <f>MONTH(SalesDataTable[[#This Row],[Order Date]])</f>
        <v>1</v>
      </c>
      <c r="F11" s="4" t="str">
        <f>TEXT(SalesDataTable[[#This Row],[Order Date]],"MMM")</f>
        <v>Jan</v>
      </c>
      <c r="G11" s="4" t="s">
        <v>0</v>
      </c>
      <c r="H11" s="4" t="s">
        <v>1</v>
      </c>
      <c r="I11" s="4" t="s">
        <v>19</v>
      </c>
      <c r="J11" s="4" t="s">
        <v>13</v>
      </c>
      <c r="K11" s="4" t="s">
        <v>23</v>
      </c>
      <c r="L11" s="4" t="s">
        <v>24</v>
      </c>
      <c r="M11" s="9">
        <v>2</v>
      </c>
      <c r="N11" s="6">
        <v>347.51</v>
      </c>
      <c r="O11" s="7">
        <v>0</v>
      </c>
      <c r="P11" s="6">
        <v>190.16</v>
      </c>
      <c r="Q11" s="6">
        <f t="shared" si="0"/>
        <v>695.02</v>
      </c>
      <c r="R11" s="6">
        <f t="shared" si="1"/>
        <v>380.32</v>
      </c>
      <c r="S11" s="6">
        <f t="shared" si="2"/>
        <v>314.7</v>
      </c>
      <c r="T11" s="8">
        <f t="shared" si="3"/>
        <v>0.4527927253891974</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3863</v>
      </c>
      <c r="B12" s="3">
        <v>46025</v>
      </c>
      <c r="C12" s="4">
        <f>YEAR(SalesDataTable[[#This Row],[Order Date]])</f>
        <v>2026</v>
      </c>
      <c r="D12" s="11" t="str">
        <f>"Q"&amp;ROUNDUP(MONTH(SalesDataTable[[#This Row],[Order Date]])/3,0)</f>
        <v>Q1</v>
      </c>
      <c r="E12" s="4">
        <f>MONTH(SalesDataTable[[#This Row],[Order Date]])</f>
        <v>1</v>
      </c>
      <c r="F12" s="4" t="str">
        <f>TEXT(SalesDataTable[[#This Row],[Order Date]],"MMM")</f>
        <v>Jan</v>
      </c>
      <c r="G12" s="4" t="s">
        <v>11</v>
      </c>
      <c r="H12" s="4" t="s">
        <v>25</v>
      </c>
      <c r="I12" s="4" t="s">
        <v>8</v>
      </c>
      <c r="J12" s="4" t="s">
        <v>3</v>
      </c>
      <c r="K12" s="4" t="s">
        <v>4</v>
      </c>
      <c r="L12" s="4" t="s">
        <v>26</v>
      </c>
      <c r="M12" s="9">
        <v>12</v>
      </c>
      <c r="N12" s="6">
        <v>41.22</v>
      </c>
      <c r="O12" s="7">
        <v>0.1</v>
      </c>
      <c r="P12" s="6">
        <v>16.64</v>
      </c>
      <c r="Q12" s="6">
        <f t="shared" si="0"/>
        <v>445.17599999999999</v>
      </c>
      <c r="R12" s="6">
        <f t="shared" si="1"/>
        <v>199.68</v>
      </c>
      <c r="S12" s="6">
        <f t="shared" si="2"/>
        <v>245.49599999999998</v>
      </c>
      <c r="T12" s="8">
        <f t="shared" si="3"/>
        <v>0.55145829963879456</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4910</v>
      </c>
      <c r="B13" s="3">
        <v>46025</v>
      </c>
      <c r="C13" s="4">
        <f>YEAR(SalesDataTable[[#This Row],[Order Date]])</f>
        <v>2026</v>
      </c>
      <c r="D13" s="11" t="str">
        <f>"Q"&amp;ROUNDUP(MONTH(SalesDataTable[[#This Row],[Order Date]])/3,0)</f>
        <v>Q1</v>
      </c>
      <c r="E13" s="4">
        <f>MONTH(SalesDataTable[[#This Row],[Order Date]])</f>
        <v>1</v>
      </c>
      <c r="F13" s="4" t="str">
        <f>TEXT(SalesDataTable[[#This Row],[Order Date]],"MMM")</f>
        <v>Jan</v>
      </c>
      <c r="G13" s="4" t="s">
        <v>11</v>
      </c>
      <c r="H13" s="4" t="s">
        <v>18</v>
      </c>
      <c r="I13" s="4" t="s">
        <v>19</v>
      </c>
      <c r="J13" s="4" t="s">
        <v>16</v>
      </c>
      <c r="K13" s="4" t="s">
        <v>23</v>
      </c>
      <c r="L13" s="4" t="s">
        <v>24</v>
      </c>
      <c r="M13" s="9">
        <v>1</v>
      </c>
      <c r="N13" s="6">
        <v>332.18</v>
      </c>
      <c r="O13" s="7">
        <v>0</v>
      </c>
      <c r="P13" s="6">
        <v>195.33</v>
      </c>
      <c r="Q13" s="6">
        <f t="shared" si="0"/>
        <v>332.18</v>
      </c>
      <c r="R13" s="6">
        <f t="shared" si="1"/>
        <v>195.33</v>
      </c>
      <c r="S13" s="6">
        <f t="shared" si="2"/>
        <v>136.85</v>
      </c>
      <c r="T13" s="8">
        <f t="shared" si="3"/>
        <v>0.41197543500511768</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5188</v>
      </c>
      <c r="B14" s="3">
        <v>46025</v>
      </c>
      <c r="C14" s="4">
        <f>YEAR(SalesDataTable[[#This Row],[Order Date]])</f>
        <v>2026</v>
      </c>
      <c r="D14" s="11" t="str">
        <f>"Q"&amp;ROUNDUP(MONTH(SalesDataTable[[#This Row],[Order Date]])/3,0)</f>
        <v>Q1</v>
      </c>
      <c r="E14" s="4">
        <f>MONTH(SalesDataTable[[#This Row],[Order Date]])</f>
        <v>1</v>
      </c>
      <c r="F14" s="4" t="str">
        <f>TEXT(SalesDataTable[[#This Row],[Order Date]],"MMM")</f>
        <v>Jan</v>
      </c>
      <c r="G14" s="4" t="s">
        <v>6</v>
      </c>
      <c r="H14" s="4" t="s">
        <v>27</v>
      </c>
      <c r="I14" s="4" t="s">
        <v>28</v>
      </c>
      <c r="J14" s="4" t="s">
        <v>3</v>
      </c>
      <c r="K14" s="4" t="s">
        <v>4</v>
      </c>
      <c r="L14" s="4" t="s">
        <v>22</v>
      </c>
      <c r="M14" s="9">
        <v>1</v>
      </c>
      <c r="N14" s="6">
        <v>49.71</v>
      </c>
      <c r="O14" s="7">
        <v>0</v>
      </c>
      <c r="P14" s="6">
        <v>23.15</v>
      </c>
      <c r="Q14" s="6">
        <f t="shared" si="0"/>
        <v>49.71</v>
      </c>
      <c r="R14" s="6">
        <f t="shared" si="1"/>
        <v>23.15</v>
      </c>
      <c r="S14" s="6">
        <f t="shared" si="2"/>
        <v>26.560000000000002</v>
      </c>
      <c r="T14" s="8">
        <f t="shared" si="3"/>
        <v>0.53429893381613358</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845</v>
      </c>
      <c r="B15" s="3">
        <v>46026</v>
      </c>
      <c r="C15" s="4">
        <f>YEAR(SalesDataTable[[#This Row],[Order Date]])</f>
        <v>2026</v>
      </c>
      <c r="D15" s="11" t="str">
        <f>"Q"&amp;ROUNDUP(MONTH(SalesDataTable[[#This Row],[Order Date]])/3,0)</f>
        <v>Q1</v>
      </c>
      <c r="E15" s="4">
        <f>MONTH(SalesDataTable[[#This Row],[Order Date]])</f>
        <v>1</v>
      </c>
      <c r="F15" s="4" t="str">
        <f>TEXT(SalesDataTable[[#This Row],[Order Date]],"MMM")</f>
        <v>Jan</v>
      </c>
      <c r="G15" s="4" t="s">
        <v>11</v>
      </c>
      <c r="H15" s="4" t="s">
        <v>18</v>
      </c>
      <c r="I15" s="4" t="s">
        <v>2</v>
      </c>
      <c r="J15" s="4" t="s">
        <v>13</v>
      </c>
      <c r="K15" s="4" t="s">
        <v>23</v>
      </c>
      <c r="L15" s="4" t="s">
        <v>29</v>
      </c>
      <c r="M15" s="9">
        <v>2</v>
      </c>
      <c r="N15" s="6">
        <v>194.35</v>
      </c>
      <c r="O15" s="7">
        <v>0</v>
      </c>
      <c r="P15" s="6">
        <v>104.22</v>
      </c>
      <c r="Q15" s="6">
        <f t="shared" si="0"/>
        <v>388.7</v>
      </c>
      <c r="R15" s="6">
        <f t="shared" si="1"/>
        <v>208.44</v>
      </c>
      <c r="S15" s="6">
        <f t="shared" si="2"/>
        <v>180.26</v>
      </c>
      <c r="T15" s="8">
        <f t="shared" si="3"/>
        <v>0.46375096475430921</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1077</v>
      </c>
      <c r="B16" s="3">
        <v>46026</v>
      </c>
      <c r="C16" s="4">
        <f>YEAR(SalesDataTable[[#This Row],[Order Date]])</f>
        <v>2026</v>
      </c>
      <c r="D16" s="11" t="str">
        <f>"Q"&amp;ROUNDUP(MONTH(SalesDataTable[[#This Row],[Order Date]])/3,0)</f>
        <v>Q1</v>
      </c>
      <c r="E16" s="4">
        <f>MONTH(SalesDataTable[[#This Row],[Order Date]])</f>
        <v>1</v>
      </c>
      <c r="F16" s="4" t="str">
        <f>TEXT(SalesDataTable[[#This Row],[Order Date]],"MMM")</f>
        <v>Jan</v>
      </c>
      <c r="G16" s="4" t="s">
        <v>6</v>
      </c>
      <c r="H16" s="4" t="s">
        <v>27</v>
      </c>
      <c r="I16" s="4" t="s">
        <v>2</v>
      </c>
      <c r="J16" s="4" t="s">
        <v>13</v>
      </c>
      <c r="K16" s="4" t="s">
        <v>4</v>
      </c>
      <c r="L16" s="4" t="s">
        <v>30</v>
      </c>
      <c r="M16" s="9">
        <v>3</v>
      </c>
      <c r="N16" s="6">
        <v>102.12</v>
      </c>
      <c r="O16" s="7">
        <v>0.1</v>
      </c>
      <c r="P16" s="6">
        <v>51.28</v>
      </c>
      <c r="Q16" s="6">
        <f t="shared" si="0"/>
        <v>275.72400000000005</v>
      </c>
      <c r="R16" s="6">
        <f t="shared" si="1"/>
        <v>153.84</v>
      </c>
      <c r="S16" s="6">
        <f t="shared" si="2"/>
        <v>121.88400000000004</v>
      </c>
      <c r="T16" s="8">
        <f t="shared" si="3"/>
        <v>0.44205074639857256</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1237</v>
      </c>
      <c r="B17" s="3">
        <v>46026</v>
      </c>
      <c r="C17" s="4">
        <f>YEAR(SalesDataTable[[#This Row],[Order Date]])</f>
        <v>2026</v>
      </c>
      <c r="D17" s="11" t="str">
        <f>"Q"&amp;ROUNDUP(MONTH(SalesDataTable[[#This Row],[Order Date]])/3,0)</f>
        <v>Q1</v>
      </c>
      <c r="E17" s="4">
        <f>MONTH(SalesDataTable[[#This Row],[Order Date]])</f>
        <v>1</v>
      </c>
      <c r="F17" s="4" t="str">
        <f>TEXT(SalesDataTable[[#This Row],[Order Date]],"MMM")</f>
        <v>Jan</v>
      </c>
      <c r="G17" s="4" t="s">
        <v>20</v>
      </c>
      <c r="H17" s="4" t="s">
        <v>31</v>
      </c>
      <c r="I17" s="4" t="s">
        <v>19</v>
      </c>
      <c r="J17" s="4" t="s">
        <v>16</v>
      </c>
      <c r="K17" s="4" t="s">
        <v>14</v>
      </c>
      <c r="L17" s="4" t="s">
        <v>32</v>
      </c>
      <c r="M17" s="9">
        <v>1</v>
      </c>
      <c r="N17" s="6">
        <v>46.99</v>
      </c>
      <c r="O17" s="7">
        <v>0.05</v>
      </c>
      <c r="P17" s="6">
        <v>18.11</v>
      </c>
      <c r="Q17" s="6">
        <f t="shared" si="0"/>
        <v>44.640500000000003</v>
      </c>
      <c r="R17" s="6">
        <f t="shared" si="1"/>
        <v>18.11</v>
      </c>
      <c r="S17" s="6">
        <f t="shared" si="2"/>
        <v>26.530500000000004</v>
      </c>
      <c r="T17" s="8">
        <f t="shared" si="3"/>
        <v>0.59431457980981395</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1908</v>
      </c>
      <c r="B18" s="3">
        <v>46026</v>
      </c>
      <c r="C18" s="4">
        <f>YEAR(SalesDataTable[[#This Row],[Order Date]])</f>
        <v>2026</v>
      </c>
      <c r="D18" s="11" t="str">
        <f>"Q"&amp;ROUNDUP(MONTH(SalesDataTable[[#This Row],[Order Date]])/3,0)</f>
        <v>Q1</v>
      </c>
      <c r="E18" s="4">
        <f>MONTH(SalesDataTable[[#This Row],[Order Date]])</f>
        <v>1</v>
      </c>
      <c r="F18" s="4" t="str">
        <f>TEXT(SalesDataTable[[#This Row],[Order Date]],"MMM")</f>
        <v>Jan</v>
      </c>
      <c r="G18" s="4" t="s">
        <v>20</v>
      </c>
      <c r="H18" s="4" t="s">
        <v>33</v>
      </c>
      <c r="I18" s="4" t="s">
        <v>2</v>
      </c>
      <c r="J18" s="4" t="s">
        <v>13</v>
      </c>
      <c r="K18" s="4" t="s">
        <v>34</v>
      </c>
      <c r="L18" s="4" t="s">
        <v>35</v>
      </c>
      <c r="M18" s="9">
        <v>1</v>
      </c>
      <c r="N18" s="6">
        <v>40</v>
      </c>
      <c r="O18" s="7">
        <v>0</v>
      </c>
      <c r="P18" s="6">
        <v>15.04</v>
      </c>
      <c r="Q18" s="6">
        <f t="shared" si="0"/>
        <v>40</v>
      </c>
      <c r="R18" s="6">
        <f t="shared" si="1"/>
        <v>15.04</v>
      </c>
      <c r="S18" s="6">
        <f t="shared" si="2"/>
        <v>24.96</v>
      </c>
      <c r="T18" s="8">
        <f t="shared" si="3"/>
        <v>0.624</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2245</v>
      </c>
      <c r="B19" s="3">
        <v>46026</v>
      </c>
      <c r="C19" s="4">
        <f>YEAR(SalesDataTable[[#This Row],[Order Date]])</f>
        <v>2026</v>
      </c>
      <c r="D19" s="11" t="str">
        <f>"Q"&amp;ROUNDUP(MONTH(SalesDataTable[[#This Row],[Order Date]])/3,0)</f>
        <v>Q1</v>
      </c>
      <c r="E19" s="4">
        <f>MONTH(SalesDataTable[[#This Row],[Order Date]])</f>
        <v>1</v>
      </c>
      <c r="F19" s="4" t="str">
        <f>TEXT(SalesDataTable[[#This Row],[Order Date]],"MMM")</f>
        <v>Jan</v>
      </c>
      <c r="G19" s="4" t="s">
        <v>0</v>
      </c>
      <c r="H19" s="4" t="s">
        <v>36</v>
      </c>
      <c r="I19" s="4" t="s">
        <v>2</v>
      </c>
      <c r="J19" s="4" t="s">
        <v>13</v>
      </c>
      <c r="K19" s="4" t="s">
        <v>9</v>
      </c>
      <c r="L19" s="4" t="s">
        <v>37</v>
      </c>
      <c r="M19" s="9">
        <v>1</v>
      </c>
      <c r="N19" s="6">
        <v>153.38999999999999</v>
      </c>
      <c r="O19" s="7">
        <v>0</v>
      </c>
      <c r="P19" s="6">
        <v>78.59</v>
      </c>
      <c r="Q19" s="6">
        <f t="shared" si="0"/>
        <v>153.38999999999999</v>
      </c>
      <c r="R19" s="6">
        <f t="shared" si="1"/>
        <v>78.59</v>
      </c>
      <c r="S19" s="6">
        <f t="shared" si="2"/>
        <v>74.799999999999983</v>
      </c>
      <c r="T19" s="8">
        <f t="shared" si="3"/>
        <v>0.48764587000456344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2928</v>
      </c>
      <c r="B20" s="3">
        <v>46026</v>
      </c>
      <c r="C20" s="4">
        <f>YEAR(SalesDataTable[[#This Row],[Order Date]])</f>
        <v>2026</v>
      </c>
      <c r="D20" s="11" t="str">
        <f>"Q"&amp;ROUNDUP(MONTH(SalesDataTable[[#This Row],[Order Date]])/3,0)</f>
        <v>Q1</v>
      </c>
      <c r="E20" s="4">
        <f>MONTH(SalesDataTable[[#This Row],[Order Date]])</f>
        <v>1</v>
      </c>
      <c r="F20" s="4" t="str">
        <f>TEXT(SalesDataTable[[#This Row],[Order Date]],"MMM")</f>
        <v>Jan</v>
      </c>
      <c r="G20" s="4" t="s">
        <v>6</v>
      </c>
      <c r="H20" s="4" t="s">
        <v>27</v>
      </c>
      <c r="I20" s="4" t="s">
        <v>2</v>
      </c>
      <c r="J20" s="4" t="s">
        <v>3</v>
      </c>
      <c r="K20" s="4" t="s">
        <v>34</v>
      </c>
      <c r="L20" s="4" t="s">
        <v>38</v>
      </c>
      <c r="M20" s="9">
        <v>2</v>
      </c>
      <c r="N20" s="6">
        <v>124.97</v>
      </c>
      <c r="O20" s="7">
        <v>0.1</v>
      </c>
      <c r="P20" s="6">
        <v>67.36</v>
      </c>
      <c r="Q20" s="6">
        <f t="shared" si="0"/>
        <v>224.946</v>
      </c>
      <c r="R20" s="6">
        <f t="shared" si="1"/>
        <v>134.72</v>
      </c>
      <c r="S20" s="6">
        <f t="shared" si="2"/>
        <v>90.225999999999999</v>
      </c>
      <c r="T20" s="8">
        <f t="shared" si="3"/>
        <v>0.40110070861451191</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4249</v>
      </c>
      <c r="B21" s="3">
        <v>46026</v>
      </c>
      <c r="C21" s="4">
        <f>YEAR(SalesDataTable[[#This Row],[Order Date]])</f>
        <v>2026</v>
      </c>
      <c r="D21" s="11" t="str">
        <f>"Q"&amp;ROUNDUP(MONTH(SalesDataTable[[#This Row],[Order Date]])/3,0)</f>
        <v>Q1</v>
      </c>
      <c r="E21" s="4">
        <f>MONTH(SalesDataTable[[#This Row],[Order Date]])</f>
        <v>1</v>
      </c>
      <c r="F21" s="4" t="str">
        <f>TEXT(SalesDataTable[[#This Row],[Order Date]],"MMM")</f>
        <v>Jan</v>
      </c>
      <c r="G21" s="4" t="s">
        <v>20</v>
      </c>
      <c r="H21" s="4" t="s">
        <v>21</v>
      </c>
      <c r="I21" s="4" t="s">
        <v>28</v>
      </c>
      <c r="J21" s="4" t="s">
        <v>13</v>
      </c>
      <c r="K21" s="4" t="s">
        <v>4</v>
      </c>
      <c r="L21" s="4" t="s">
        <v>30</v>
      </c>
      <c r="M21" s="9">
        <v>2</v>
      </c>
      <c r="N21" s="6">
        <v>100.12</v>
      </c>
      <c r="O21" s="7">
        <v>0.1</v>
      </c>
      <c r="P21" s="6">
        <v>49.67</v>
      </c>
      <c r="Q21" s="6">
        <f t="shared" si="0"/>
        <v>180.21600000000001</v>
      </c>
      <c r="R21" s="6">
        <f t="shared" si="1"/>
        <v>99.34</v>
      </c>
      <c r="S21" s="6">
        <f t="shared" si="2"/>
        <v>80.876000000000005</v>
      </c>
      <c r="T21" s="8">
        <f t="shared" si="3"/>
        <v>0.44877258401029874</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1734</v>
      </c>
      <c r="B22" s="3">
        <v>46027</v>
      </c>
      <c r="C22" s="4">
        <f>YEAR(SalesDataTable[[#This Row],[Order Date]])</f>
        <v>2026</v>
      </c>
      <c r="D22" s="11" t="str">
        <f>"Q"&amp;ROUNDUP(MONTH(SalesDataTable[[#This Row],[Order Date]])/3,0)</f>
        <v>Q1</v>
      </c>
      <c r="E22" s="4">
        <f>MONTH(SalesDataTable[[#This Row],[Order Date]])</f>
        <v>1</v>
      </c>
      <c r="F22" s="4" t="str">
        <f>TEXT(SalesDataTable[[#This Row],[Order Date]],"MMM")</f>
        <v>Jan</v>
      </c>
      <c r="G22" s="4" t="s">
        <v>20</v>
      </c>
      <c r="H22" s="4" t="s">
        <v>33</v>
      </c>
      <c r="I22" s="4" t="s">
        <v>28</v>
      </c>
      <c r="J22" s="4" t="s">
        <v>3</v>
      </c>
      <c r="K22" s="4" t="s">
        <v>34</v>
      </c>
      <c r="L22" s="4" t="s">
        <v>35</v>
      </c>
      <c r="M22" s="9">
        <v>1</v>
      </c>
      <c r="N22" s="6">
        <v>40.6</v>
      </c>
      <c r="O22" s="7">
        <v>0.15</v>
      </c>
      <c r="P22" s="6">
        <v>14.61</v>
      </c>
      <c r="Q22" s="6">
        <f t="shared" si="0"/>
        <v>34.51</v>
      </c>
      <c r="R22" s="6">
        <f t="shared" si="1"/>
        <v>14.61</v>
      </c>
      <c r="S22" s="6">
        <f t="shared" si="2"/>
        <v>19.899999999999999</v>
      </c>
      <c r="T22" s="8">
        <f t="shared" si="3"/>
        <v>0.57664445088380178</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2331</v>
      </c>
      <c r="B23" s="3">
        <v>46027</v>
      </c>
      <c r="C23" s="4">
        <f>YEAR(SalesDataTable[[#This Row],[Order Date]])</f>
        <v>2026</v>
      </c>
      <c r="D23" s="11" t="str">
        <f>"Q"&amp;ROUNDUP(MONTH(SalesDataTable[[#This Row],[Order Date]])/3,0)</f>
        <v>Q1</v>
      </c>
      <c r="E23" s="4">
        <f>MONTH(SalesDataTable[[#This Row],[Order Date]])</f>
        <v>1</v>
      </c>
      <c r="F23" s="4" t="str">
        <f>TEXT(SalesDataTable[[#This Row],[Order Date]],"MMM")</f>
        <v>Jan</v>
      </c>
      <c r="G23" s="4" t="s">
        <v>20</v>
      </c>
      <c r="H23" s="4" t="s">
        <v>33</v>
      </c>
      <c r="I23" s="4" t="s">
        <v>2</v>
      </c>
      <c r="J23" s="4" t="s">
        <v>13</v>
      </c>
      <c r="K23" s="4" t="s">
        <v>4</v>
      </c>
      <c r="L23" s="4" t="s">
        <v>30</v>
      </c>
      <c r="M23" s="9">
        <v>1</v>
      </c>
      <c r="N23" s="6">
        <v>104.23</v>
      </c>
      <c r="O23" s="7">
        <v>0.1</v>
      </c>
      <c r="P23" s="6">
        <v>51.6</v>
      </c>
      <c r="Q23" s="6">
        <f t="shared" si="0"/>
        <v>93.807000000000002</v>
      </c>
      <c r="R23" s="6">
        <f t="shared" si="1"/>
        <v>51.6</v>
      </c>
      <c r="S23" s="6">
        <f t="shared" si="2"/>
        <v>42.207000000000001</v>
      </c>
      <c r="T23" s="8">
        <f t="shared" si="3"/>
        <v>0.44993443986056475</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2475</v>
      </c>
      <c r="B24" s="3">
        <v>46027</v>
      </c>
      <c r="C24" s="4">
        <f>YEAR(SalesDataTable[[#This Row],[Order Date]])</f>
        <v>2026</v>
      </c>
      <c r="D24" s="11" t="str">
        <f>"Q"&amp;ROUNDUP(MONTH(SalesDataTable[[#This Row],[Order Date]])/3,0)</f>
        <v>Q1</v>
      </c>
      <c r="E24" s="4">
        <f>MONTH(SalesDataTable[[#This Row],[Order Date]])</f>
        <v>1</v>
      </c>
      <c r="F24" s="4" t="str">
        <f>TEXT(SalesDataTable[[#This Row],[Order Date]],"MMM")</f>
        <v>Jan</v>
      </c>
      <c r="G24" s="4" t="s">
        <v>6</v>
      </c>
      <c r="H24" s="4" t="s">
        <v>7</v>
      </c>
      <c r="I24" s="4" t="s">
        <v>19</v>
      </c>
      <c r="J24" s="4" t="s">
        <v>3</v>
      </c>
      <c r="K24" s="4" t="s">
        <v>34</v>
      </c>
      <c r="L24" s="4" t="s">
        <v>38</v>
      </c>
      <c r="M24" s="9">
        <v>5</v>
      </c>
      <c r="N24" s="6">
        <v>122.87</v>
      </c>
      <c r="O24" s="7">
        <v>0.05</v>
      </c>
      <c r="P24" s="6">
        <v>69.67</v>
      </c>
      <c r="Q24" s="6">
        <f t="shared" si="0"/>
        <v>583.63250000000005</v>
      </c>
      <c r="R24" s="6">
        <f t="shared" si="1"/>
        <v>348.35</v>
      </c>
      <c r="S24" s="6">
        <f t="shared" si="2"/>
        <v>235.28250000000003</v>
      </c>
      <c r="T24" s="8">
        <f t="shared" si="3"/>
        <v>0.40313467807224584</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1433</v>
      </c>
      <c r="B25" s="3">
        <v>46028</v>
      </c>
      <c r="C25" s="4">
        <f>YEAR(SalesDataTable[[#This Row],[Order Date]])</f>
        <v>2026</v>
      </c>
      <c r="D25" s="11" t="str">
        <f>"Q"&amp;ROUNDUP(MONTH(SalesDataTable[[#This Row],[Order Date]])/3,0)</f>
        <v>Q1</v>
      </c>
      <c r="E25" s="4">
        <f>MONTH(SalesDataTable[[#This Row],[Order Date]])</f>
        <v>1</v>
      </c>
      <c r="F25" s="4" t="str">
        <f>TEXT(SalesDataTable[[#This Row],[Order Date]],"MMM")</f>
        <v>Jan</v>
      </c>
      <c r="G25" s="4" t="s">
        <v>11</v>
      </c>
      <c r="H25" s="4" t="s">
        <v>39</v>
      </c>
      <c r="I25" s="4" t="s">
        <v>2</v>
      </c>
      <c r="J25" s="4" t="s">
        <v>13</v>
      </c>
      <c r="K25" s="4" t="s">
        <v>14</v>
      </c>
      <c r="L25" s="4" t="s">
        <v>15</v>
      </c>
      <c r="M25" s="9">
        <v>2</v>
      </c>
      <c r="N25" s="6">
        <v>36.619999999999997</v>
      </c>
      <c r="O25" s="7">
        <v>0.05</v>
      </c>
      <c r="P25" s="6">
        <v>13.87</v>
      </c>
      <c r="Q25" s="6">
        <f t="shared" si="0"/>
        <v>69.577999999999989</v>
      </c>
      <c r="R25" s="6">
        <f t="shared" si="1"/>
        <v>27.74</v>
      </c>
      <c r="S25" s="6">
        <f t="shared" si="2"/>
        <v>41.837999999999994</v>
      </c>
      <c r="T25" s="8">
        <f t="shared" si="3"/>
        <v>0.60131075914800658</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3624</v>
      </c>
      <c r="B26" s="3">
        <v>46028</v>
      </c>
      <c r="C26" s="4">
        <f>YEAR(SalesDataTable[[#This Row],[Order Date]])</f>
        <v>2026</v>
      </c>
      <c r="D26" s="11" t="str">
        <f>"Q"&amp;ROUNDUP(MONTH(SalesDataTable[[#This Row],[Order Date]])/3,0)</f>
        <v>Q1</v>
      </c>
      <c r="E26" s="4">
        <f>MONTH(SalesDataTable[[#This Row],[Order Date]])</f>
        <v>1</v>
      </c>
      <c r="F26" s="4" t="str">
        <f>TEXT(SalesDataTable[[#This Row],[Order Date]],"MMM")</f>
        <v>Jan</v>
      </c>
      <c r="G26" s="4" t="s">
        <v>20</v>
      </c>
      <c r="H26" s="4" t="s">
        <v>31</v>
      </c>
      <c r="I26" s="4" t="s">
        <v>2</v>
      </c>
      <c r="J26" s="4" t="s">
        <v>13</v>
      </c>
      <c r="K26" s="4" t="s">
        <v>9</v>
      </c>
      <c r="L26" s="4" t="s">
        <v>10</v>
      </c>
      <c r="M26" s="9">
        <v>1</v>
      </c>
      <c r="N26" s="6">
        <v>93.4</v>
      </c>
      <c r="O26" s="7">
        <v>0</v>
      </c>
      <c r="P26" s="6">
        <v>46.11</v>
      </c>
      <c r="Q26" s="6">
        <f t="shared" si="0"/>
        <v>93.4</v>
      </c>
      <c r="R26" s="6">
        <f t="shared" si="1"/>
        <v>46.11</v>
      </c>
      <c r="S26" s="6">
        <f t="shared" si="2"/>
        <v>47.290000000000006</v>
      </c>
      <c r="T26" s="8">
        <f t="shared" si="3"/>
        <v>0.50631691648822275</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4680</v>
      </c>
      <c r="B27" s="3">
        <v>46028</v>
      </c>
      <c r="C27" s="4">
        <f>YEAR(SalesDataTable[[#This Row],[Order Date]])</f>
        <v>2026</v>
      </c>
      <c r="D27" s="11" t="str">
        <f>"Q"&amp;ROUNDUP(MONTH(SalesDataTable[[#This Row],[Order Date]])/3,0)</f>
        <v>Q1</v>
      </c>
      <c r="E27" s="4">
        <f>MONTH(SalesDataTable[[#This Row],[Order Date]])</f>
        <v>1</v>
      </c>
      <c r="F27" s="4" t="str">
        <f>TEXT(SalesDataTable[[#This Row],[Order Date]],"MMM")</f>
        <v>Jan</v>
      </c>
      <c r="G27" s="4" t="s">
        <v>6</v>
      </c>
      <c r="H27" s="4" t="s">
        <v>7</v>
      </c>
      <c r="I27" s="4" t="s">
        <v>28</v>
      </c>
      <c r="J27" s="4" t="s">
        <v>13</v>
      </c>
      <c r="K27" s="4" t="s">
        <v>23</v>
      </c>
      <c r="L27" s="4" t="s">
        <v>40</v>
      </c>
      <c r="M27" s="9">
        <v>2</v>
      </c>
      <c r="N27" s="6">
        <v>81.260000000000005</v>
      </c>
      <c r="O27" s="7">
        <v>0</v>
      </c>
      <c r="P27" s="6">
        <v>39.119999999999997</v>
      </c>
      <c r="Q27" s="6">
        <f t="shared" si="0"/>
        <v>162.52000000000001</v>
      </c>
      <c r="R27" s="6">
        <f t="shared" si="1"/>
        <v>78.239999999999995</v>
      </c>
      <c r="S27" s="6">
        <f t="shared" si="2"/>
        <v>84.280000000000015</v>
      </c>
      <c r="T27" s="8">
        <f t="shared" si="3"/>
        <v>0.51858232832882112</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4803</v>
      </c>
      <c r="B28" s="3">
        <v>46028</v>
      </c>
      <c r="C28" s="4">
        <f>YEAR(SalesDataTable[[#This Row],[Order Date]])</f>
        <v>2026</v>
      </c>
      <c r="D28" s="11" t="str">
        <f>"Q"&amp;ROUNDUP(MONTH(SalesDataTable[[#This Row],[Order Date]])/3,0)</f>
        <v>Q1</v>
      </c>
      <c r="E28" s="4">
        <f>MONTH(SalesDataTable[[#This Row],[Order Date]])</f>
        <v>1</v>
      </c>
      <c r="F28" s="4" t="str">
        <f>TEXT(SalesDataTable[[#This Row],[Order Date]],"MMM")</f>
        <v>Jan</v>
      </c>
      <c r="G28" s="4" t="s">
        <v>6</v>
      </c>
      <c r="H28" s="4" t="s">
        <v>41</v>
      </c>
      <c r="I28" s="4" t="s">
        <v>28</v>
      </c>
      <c r="J28" s="4" t="s">
        <v>13</v>
      </c>
      <c r="K28" s="4" t="s">
        <v>34</v>
      </c>
      <c r="L28" s="4" t="s">
        <v>42</v>
      </c>
      <c r="M28" s="9">
        <v>2</v>
      </c>
      <c r="N28" s="6">
        <v>35.78</v>
      </c>
      <c r="O28" s="7">
        <v>0</v>
      </c>
      <c r="P28" s="6">
        <v>13.84</v>
      </c>
      <c r="Q28" s="6">
        <f t="shared" si="0"/>
        <v>71.56</v>
      </c>
      <c r="R28" s="6">
        <f t="shared" si="1"/>
        <v>27.68</v>
      </c>
      <c r="S28" s="6">
        <f t="shared" si="2"/>
        <v>43.88</v>
      </c>
      <c r="T28" s="8">
        <f t="shared" si="3"/>
        <v>0.61319172722191173</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248</v>
      </c>
      <c r="B29" s="3">
        <v>46029</v>
      </c>
      <c r="C29" s="4">
        <f>YEAR(SalesDataTable[[#This Row],[Order Date]])</f>
        <v>2026</v>
      </c>
      <c r="D29" s="11" t="str">
        <f>"Q"&amp;ROUNDUP(MONTH(SalesDataTable[[#This Row],[Order Date]])/3,0)</f>
        <v>Q1</v>
      </c>
      <c r="E29" s="4">
        <f>MONTH(SalesDataTable[[#This Row],[Order Date]])</f>
        <v>1</v>
      </c>
      <c r="F29" s="4" t="str">
        <f>TEXT(SalesDataTable[[#This Row],[Order Date]],"MMM")</f>
        <v>Jan</v>
      </c>
      <c r="G29" s="4" t="s">
        <v>6</v>
      </c>
      <c r="H29" s="4" t="s">
        <v>43</v>
      </c>
      <c r="I29" s="4" t="s">
        <v>28</v>
      </c>
      <c r="J29" s="4" t="s">
        <v>13</v>
      </c>
      <c r="K29" s="4" t="s">
        <v>4</v>
      </c>
      <c r="L29" s="4" t="s">
        <v>5</v>
      </c>
      <c r="M29" s="9">
        <v>3</v>
      </c>
      <c r="N29" s="6">
        <v>81.64</v>
      </c>
      <c r="O29" s="7">
        <v>0</v>
      </c>
      <c r="P29" s="6">
        <v>43.84</v>
      </c>
      <c r="Q29" s="6">
        <f t="shared" si="0"/>
        <v>244.92000000000002</v>
      </c>
      <c r="R29" s="6">
        <f t="shared" si="1"/>
        <v>131.52000000000001</v>
      </c>
      <c r="S29" s="6">
        <f t="shared" si="2"/>
        <v>113.4</v>
      </c>
      <c r="T29" s="8">
        <f t="shared" si="3"/>
        <v>0.46300832925036745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1118</v>
      </c>
      <c r="B30" s="3">
        <v>46029</v>
      </c>
      <c r="C30" s="4">
        <f>YEAR(SalesDataTable[[#This Row],[Order Date]])</f>
        <v>2026</v>
      </c>
      <c r="D30" s="11" t="str">
        <f>"Q"&amp;ROUNDUP(MONTH(SalesDataTable[[#This Row],[Order Date]])/3,0)</f>
        <v>Q1</v>
      </c>
      <c r="E30" s="4">
        <f>MONTH(SalesDataTable[[#This Row],[Order Date]])</f>
        <v>1</v>
      </c>
      <c r="F30" s="4" t="str">
        <f>TEXT(SalesDataTable[[#This Row],[Order Date]],"MMM")</f>
        <v>Jan</v>
      </c>
      <c r="G30" s="4" t="s">
        <v>6</v>
      </c>
      <c r="H30" s="4" t="s">
        <v>43</v>
      </c>
      <c r="I30" s="4" t="s">
        <v>2</v>
      </c>
      <c r="J30" s="4" t="s">
        <v>3</v>
      </c>
      <c r="K30" s="4" t="s">
        <v>14</v>
      </c>
      <c r="L30" s="4" t="s">
        <v>44</v>
      </c>
      <c r="M30" s="9">
        <v>2</v>
      </c>
      <c r="N30" s="6">
        <v>131.63999999999999</v>
      </c>
      <c r="O30" s="7">
        <v>0.05</v>
      </c>
      <c r="P30" s="6">
        <v>69.02</v>
      </c>
      <c r="Q30" s="6">
        <f t="shared" si="0"/>
        <v>250.11599999999996</v>
      </c>
      <c r="R30" s="6">
        <f t="shared" si="1"/>
        <v>138.04</v>
      </c>
      <c r="S30" s="6">
        <f t="shared" si="2"/>
        <v>112.07599999999996</v>
      </c>
      <c r="T30" s="8">
        <f t="shared" si="3"/>
        <v>0.44809608341729429</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3023</v>
      </c>
      <c r="B31" s="3">
        <v>46029</v>
      </c>
      <c r="C31" s="4">
        <f>YEAR(SalesDataTable[[#This Row],[Order Date]])</f>
        <v>2026</v>
      </c>
      <c r="D31" s="11" t="str">
        <f>"Q"&amp;ROUNDUP(MONTH(SalesDataTable[[#This Row],[Order Date]])/3,0)</f>
        <v>Q1</v>
      </c>
      <c r="E31" s="4">
        <f>MONTH(SalesDataTable[[#This Row],[Order Date]])</f>
        <v>1</v>
      </c>
      <c r="F31" s="4" t="str">
        <f>TEXT(SalesDataTable[[#This Row],[Order Date]],"MMM")</f>
        <v>Jan</v>
      </c>
      <c r="G31" s="4" t="s">
        <v>11</v>
      </c>
      <c r="H31" s="4" t="s">
        <v>18</v>
      </c>
      <c r="I31" s="4" t="s">
        <v>28</v>
      </c>
      <c r="J31" s="4" t="s">
        <v>13</v>
      </c>
      <c r="K31" s="4" t="s">
        <v>9</v>
      </c>
      <c r="L31" s="4" t="s">
        <v>37</v>
      </c>
      <c r="M31" s="9">
        <v>2</v>
      </c>
      <c r="N31" s="6">
        <v>155.35</v>
      </c>
      <c r="O31" s="7">
        <v>0</v>
      </c>
      <c r="P31" s="6">
        <v>80.790000000000006</v>
      </c>
      <c r="Q31" s="6">
        <f t="shared" si="0"/>
        <v>310.7</v>
      </c>
      <c r="R31" s="6">
        <f t="shared" si="1"/>
        <v>161.58000000000001</v>
      </c>
      <c r="S31" s="6">
        <f t="shared" si="2"/>
        <v>149.11999999999998</v>
      </c>
      <c r="T31" s="8">
        <f t="shared" si="3"/>
        <v>0.47994850337946565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3903</v>
      </c>
      <c r="B32" s="3">
        <v>46029</v>
      </c>
      <c r="C32" s="4">
        <f>YEAR(SalesDataTable[[#This Row],[Order Date]])</f>
        <v>2026</v>
      </c>
      <c r="D32" s="11" t="str">
        <f>"Q"&amp;ROUNDUP(MONTH(SalesDataTable[[#This Row],[Order Date]])/3,0)</f>
        <v>Q1</v>
      </c>
      <c r="E32" s="4">
        <f>MONTH(SalesDataTable[[#This Row],[Order Date]])</f>
        <v>1</v>
      </c>
      <c r="F32" s="4" t="str">
        <f>TEXT(SalesDataTable[[#This Row],[Order Date]],"MMM")</f>
        <v>Jan</v>
      </c>
      <c r="G32" s="4" t="s">
        <v>20</v>
      </c>
      <c r="H32" s="4" t="s">
        <v>33</v>
      </c>
      <c r="I32" s="4" t="s">
        <v>2</v>
      </c>
      <c r="J32" s="4" t="s">
        <v>3</v>
      </c>
      <c r="K32" s="4" t="s">
        <v>34</v>
      </c>
      <c r="L32" s="4" t="s">
        <v>45</v>
      </c>
      <c r="M32" s="9">
        <v>2</v>
      </c>
      <c r="N32" s="6">
        <v>51.56</v>
      </c>
      <c r="O32" s="7">
        <v>0.05</v>
      </c>
      <c r="P32" s="6">
        <v>22.26</v>
      </c>
      <c r="Q32" s="6">
        <f t="shared" si="0"/>
        <v>97.963999999999999</v>
      </c>
      <c r="R32" s="6">
        <f t="shared" si="1"/>
        <v>44.52</v>
      </c>
      <c r="S32" s="6">
        <f t="shared" si="2"/>
        <v>53.443999999999996</v>
      </c>
      <c r="T32" s="8">
        <f t="shared" si="3"/>
        <v>0.54554734392225712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62</v>
      </c>
      <c r="B33" s="3">
        <v>46030</v>
      </c>
      <c r="C33" s="4">
        <f>YEAR(SalesDataTable[[#This Row],[Order Date]])</f>
        <v>2026</v>
      </c>
      <c r="D33" s="11" t="str">
        <f>"Q"&amp;ROUNDUP(MONTH(SalesDataTable[[#This Row],[Order Date]])/3,0)</f>
        <v>Q1</v>
      </c>
      <c r="E33" s="4">
        <f>MONTH(SalesDataTable[[#This Row],[Order Date]])</f>
        <v>1</v>
      </c>
      <c r="F33" s="4" t="str">
        <f>TEXT(SalesDataTable[[#This Row],[Order Date]],"MMM")</f>
        <v>Jan</v>
      </c>
      <c r="G33" s="4" t="s">
        <v>6</v>
      </c>
      <c r="H33" s="4" t="s">
        <v>43</v>
      </c>
      <c r="I33" s="4" t="s">
        <v>2</v>
      </c>
      <c r="J33" s="4" t="s">
        <v>13</v>
      </c>
      <c r="K33" s="4" t="s">
        <v>4</v>
      </c>
      <c r="L33" s="4" t="s">
        <v>22</v>
      </c>
      <c r="M33" s="9">
        <v>2</v>
      </c>
      <c r="N33" s="6">
        <v>51.63</v>
      </c>
      <c r="O33" s="7">
        <v>0</v>
      </c>
      <c r="P33" s="6">
        <v>22.54</v>
      </c>
      <c r="Q33" s="6">
        <f t="shared" si="0"/>
        <v>103.26</v>
      </c>
      <c r="R33" s="6">
        <f t="shared" si="1"/>
        <v>45.08</v>
      </c>
      <c r="S33" s="6">
        <f t="shared" si="2"/>
        <v>58.180000000000007</v>
      </c>
      <c r="T33" s="8">
        <f t="shared" si="3"/>
        <v>0.5634321131125315</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142</v>
      </c>
      <c r="B34" s="3">
        <v>46030</v>
      </c>
      <c r="C34" s="4">
        <f>YEAR(SalesDataTable[[#This Row],[Order Date]])</f>
        <v>2026</v>
      </c>
      <c r="D34" s="11" t="str">
        <f>"Q"&amp;ROUNDUP(MONTH(SalesDataTable[[#This Row],[Order Date]])/3,0)</f>
        <v>Q1</v>
      </c>
      <c r="E34" s="4">
        <f>MONTH(SalesDataTable[[#This Row],[Order Date]])</f>
        <v>1</v>
      </c>
      <c r="F34" s="4" t="str">
        <f>TEXT(SalesDataTable[[#This Row],[Order Date]],"MMM")</f>
        <v>Jan</v>
      </c>
      <c r="G34" s="4" t="s">
        <v>0</v>
      </c>
      <c r="H34" s="4" t="s">
        <v>36</v>
      </c>
      <c r="I34" s="4" t="s">
        <v>8</v>
      </c>
      <c r="J34" s="4" t="s">
        <v>16</v>
      </c>
      <c r="K34" s="4" t="s">
        <v>23</v>
      </c>
      <c r="L34" s="4" t="s">
        <v>24</v>
      </c>
      <c r="M34" s="9">
        <v>5</v>
      </c>
      <c r="N34" s="6">
        <v>344.88</v>
      </c>
      <c r="O34" s="7">
        <v>0.15</v>
      </c>
      <c r="P34" s="6">
        <v>190.66</v>
      </c>
      <c r="Q34" s="6">
        <f t="shared" si="0"/>
        <v>1465.74</v>
      </c>
      <c r="R34" s="6">
        <f t="shared" si="1"/>
        <v>953.3</v>
      </c>
      <c r="S34" s="6">
        <f t="shared" si="2"/>
        <v>512.44000000000005</v>
      </c>
      <c r="T34" s="8">
        <f t="shared" si="3"/>
        <v>0.34961180018284282</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450</v>
      </c>
      <c r="B35" s="3">
        <v>46030</v>
      </c>
      <c r="C35" s="4">
        <f>YEAR(SalesDataTable[[#This Row],[Order Date]])</f>
        <v>2026</v>
      </c>
      <c r="D35" s="11" t="str">
        <f>"Q"&amp;ROUNDUP(MONTH(SalesDataTable[[#This Row],[Order Date]])/3,0)</f>
        <v>Q1</v>
      </c>
      <c r="E35" s="4">
        <f>MONTH(SalesDataTable[[#This Row],[Order Date]])</f>
        <v>1</v>
      </c>
      <c r="F35" s="4" t="str">
        <f>TEXT(SalesDataTable[[#This Row],[Order Date]],"MMM")</f>
        <v>Jan</v>
      </c>
      <c r="G35" s="4" t="s">
        <v>11</v>
      </c>
      <c r="H35" s="4" t="s">
        <v>18</v>
      </c>
      <c r="I35" s="4" t="s">
        <v>19</v>
      </c>
      <c r="J35" s="4" t="s">
        <v>13</v>
      </c>
      <c r="K35" s="4" t="s">
        <v>9</v>
      </c>
      <c r="L35" s="4" t="s">
        <v>10</v>
      </c>
      <c r="M35" s="9">
        <v>2</v>
      </c>
      <c r="N35" s="6">
        <v>94.06</v>
      </c>
      <c r="O35" s="7">
        <v>0.15</v>
      </c>
      <c r="P35" s="6">
        <v>46.33</v>
      </c>
      <c r="Q35" s="6">
        <f t="shared" si="0"/>
        <v>159.90199999999999</v>
      </c>
      <c r="R35" s="6">
        <f t="shared" si="1"/>
        <v>92.66</v>
      </c>
      <c r="S35" s="6">
        <f t="shared" si="2"/>
        <v>67.24199999999999</v>
      </c>
      <c r="T35" s="8">
        <f t="shared" si="3"/>
        <v>0.42052006854198193</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4397</v>
      </c>
      <c r="B36" s="3">
        <v>46030</v>
      </c>
      <c r="C36" s="4">
        <f>YEAR(SalesDataTable[[#This Row],[Order Date]])</f>
        <v>2026</v>
      </c>
      <c r="D36" s="11" t="str">
        <f>"Q"&amp;ROUNDUP(MONTH(SalesDataTable[[#This Row],[Order Date]])/3,0)</f>
        <v>Q1</v>
      </c>
      <c r="E36" s="4">
        <f>MONTH(SalesDataTable[[#This Row],[Order Date]])</f>
        <v>1</v>
      </c>
      <c r="F36" s="4" t="str">
        <f>TEXT(SalesDataTable[[#This Row],[Order Date]],"MMM")</f>
        <v>Jan</v>
      </c>
      <c r="G36" s="4" t="s">
        <v>0</v>
      </c>
      <c r="H36" s="4" t="s">
        <v>1</v>
      </c>
      <c r="I36" s="4" t="s">
        <v>2</v>
      </c>
      <c r="J36" s="4" t="s">
        <v>16</v>
      </c>
      <c r="K36" s="4" t="s">
        <v>9</v>
      </c>
      <c r="L36" s="4" t="s">
        <v>46</v>
      </c>
      <c r="M36" s="9">
        <v>1</v>
      </c>
      <c r="N36" s="6">
        <v>72.38</v>
      </c>
      <c r="O36" s="7">
        <v>0</v>
      </c>
      <c r="P36" s="6">
        <v>31.65</v>
      </c>
      <c r="Q36" s="6">
        <f t="shared" si="0"/>
        <v>72.38</v>
      </c>
      <c r="R36" s="6">
        <f t="shared" si="1"/>
        <v>31.65</v>
      </c>
      <c r="S36" s="6">
        <f t="shared" si="2"/>
        <v>40.729999999999997</v>
      </c>
      <c r="T36" s="8">
        <f t="shared" si="3"/>
        <v>0.56272450953302011</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4798</v>
      </c>
      <c r="B37" s="3">
        <v>46030</v>
      </c>
      <c r="C37" s="4">
        <f>YEAR(SalesDataTable[[#This Row],[Order Date]])</f>
        <v>2026</v>
      </c>
      <c r="D37" s="11" t="str">
        <f>"Q"&amp;ROUNDUP(MONTH(SalesDataTable[[#This Row],[Order Date]])/3,0)</f>
        <v>Q1</v>
      </c>
      <c r="E37" s="4">
        <f>MONTH(SalesDataTable[[#This Row],[Order Date]])</f>
        <v>1</v>
      </c>
      <c r="F37" s="4" t="str">
        <f>TEXT(SalesDataTable[[#This Row],[Order Date]],"MMM")</f>
        <v>Jan</v>
      </c>
      <c r="G37" s="4" t="s">
        <v>6</v>
      </c>
      <c r="H37" s="4" t="s">
        <v>27</v>
      </c>
      <c r="I37" s="4" t="s">
        <v>2</v>
      </c>
      <c r="J37" s="4" t="s">
        <v>13</v>
      </c>
      <c r="K37" s="4" t="s">
        <v>9</v>
      </c>
      <c r="L37" s="4" t="s">
        <v>37</v>
      </c>
      <c r="M37" s="9">
        <v>1</v>
      </c>
      <c r="N37" s="6">
        <v>153.69</v>
      </c>
      <c r="O37" s="7">
        <v>0</v>
      </c>
      <c r="P37" s="6">
        <v>77.47</v>
      </c>
      <c r="Q37" s="6">
        <f t="shared" si="0"/>
        <v>153.69</v>
      </c>
      <c r="R37" s="6">
        <f t="shared" si="1"/>
        <v>77.47</v>
      </c>
      <c r="S37" s="6">
        <f t="shared" si="2"/>
        <v>76.22</v>
      </c>
      <c r="T37" s="8">
        <f t="shared" si="3"/>
        <v>0.49593337237295854</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136</v>
      </c>
      <c r="B38" s="3">
        <v>46031</v>
      </c>
      <c r="C38" s="4">
        <f>YEAR(SalesDataTable[[#This Row],[Order Date]])</f>
        <v>2026</v>
      </c>
      <c r="D38" s="11" t="str">
        <f>"Q"&amp;ROUNDUP(MONTH(SalesDataTable[[#This Row],[Order Date]])/3,0)</f>
        <v>Q1</v>
      </c>
      <c r="E38" s="4">
        <f>MONTH(SalesDataTable[[#This Row],[Order Date]])</f>
        <v>1</v>
      </c>
      <c r="F38" s="4" t="str">
        <f>TEXT(SalesDataTable[[#This Row],[Order Date]],"MMM")</f>
        <v>Jan</v>
      </c>
      <c r="G38" s="4" t="s">
        <v>20</v>
      </c>
      <c r="H38" s="4" t="s">
        <v>47</v>
      </c>
      <c r="I38" s="4" t="s">
        <v>8</v>
      </c>
      <c r="J38" s="4" t="s">
        <v>16</v>
      </c>
      <c r="K38" s="4" t="s">
        <v>14</v>
      </c>
      <c r="L38" s="4" t="s">
        <v>48</v>
      </c>
      <c r="M38" s="9">
        <v>15</v>
      </c>
      <c r="N38" s="6">
        <v>168.62</v>
      </c>
      <c r="O38" s="7">
        <v>0.05</v>
      </c>
      <c r="P38" s="6">
        <v>86.09</v>
      </c>
      <c r="Q38" s="6">
        <f t="shared" si="0"/>
        <v>2402.835</v>
      </c>
      <c r="R38" s="6">
        <f t="shared" si="1"/>
        <v>1291.3500000000001</v>
      </c>
      <c r="S38" s="6">
        <f t="shared" si="2"/>
        <v>1111.4849999999999</v>
      </c>
      <c r="T38" s="8">
        <f t="shared" si="3"/>
        <v>0.46257233642759488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2782</v>
      </c>
      <c r="B39" s="3">
        <v>46031</v>
      </c>
      <c r="C39" s="4">
        <f>YEAR(SalesDataTable[[#This Row],[Order Date]])</f>
        <v>2026</v>
      </c>
      <c r="D39" s="11" t="str">
        <f>"Q"&amp;ROUNDUP(MONTH(SalesDataTable[[#This Row],[Order Date]])/3,0)</f>
        <v>Q1</v>
      </c>
      <c r="E39" s="4">
        <f>MONTH(SalesDataTable[[#This Row],[Order Date]])</f>
        <v>1</v>
      </c>
      <c r="F39" s="4" t="str">
        <f>TEXT(SalesDataTable[[#This Row],[Order Date]],"MMM")</f>
        <v>Jan</v>
      </c>
      <c r="G39" s="4" t="s">
        <v>20</v>
      </c>
      <c r="H39" s="4" t="s">
        <v>21</v>
      </c>
      <c r="I39" s="4" t="s">
        <v>2</v>
      </c>
      <c r="J39" s="4" t="s">
        <v>13</v>
      </c>
      <c r="K39" s="4" t="s">
        <v>9</v>
      </c>
      <c r="L39" s="4" t="s">
        <v>37</v>
      </c>
      <c r="M39" s="9">
        <v>1</v>
      </c>
      <c r="N39" s="6">
        <v>152.75</v>
      </c>
      <c r="O39" s="7">
        <v>0.05</v>
      </c>
      <c r="P39" s="6">
        <v>79.88</v>
      </c>
      <c r="Q39" s="6">
        <f t="shared" si="0"/>
        <v>145.11249999999998</v>
      </c>
      <c r="R39" s="6">
        <f t="shared" si="1"/>
        <v>79.88</v>
      </c>
      <c r="S39" s="6">
        <f t="shared" si="2"/>
        <v>65.232499999999987</v>
      </c>
      <c r="T39" s="8">
        <f t="shared" si="3"/>
        <v>0.44953053665259707</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4704</v>
      </c>
      <c r="B40" s="3">
        <v>46031</v>
      </c>
      <c r="C40" s="4">
        <f>YEAR(SalesDataTable[[#This Row],[Order Date]])</f>
        <v>2026</v>
      </c>
      <c r="D40" s="11" t="str">
        <f>"Q"&amp;ROUNDUP(MONTH(SalesDataTable[[#This Row],[Order Date]])/3,0)</f>
        <v>Q1</v>
      </c>
      <c r="E40" s="4">
        <f>MONTH(SalesDataTable[[#This Row],[Order Date]])</f>
        <v>1</v>
      </c>
      <c r="F40" s="4" t="str">
        <f>TEXT(SalesDataTable[[#This Row],[Order Date]],"MMM")</f>
        <v>Jan</v>
      </c>
      <c r="G40" s="4" t="s">
        <v>6</v>
      </c>
      <c r="H40" s="4" t="s">
        <v>49</v>
      </c>
      <c r="I40" s="4" t="s">
        <v>28</v>
      </c>
      <c r="J40" s="4" t="s">
        <v>13</v>
      </c>
      <c r="K40" s="4" t="s">
        <v>34</v>
      </c>
      <c r="L40" s="4" t="s">
        <v>42</v>
      </c>
      <c r="M40" s="9">
        <v>2</v>
      </c>
      <c r="N40" s="6">
        <v>36.72</v>
      </c>
      <c r="O40" s="7">
        <v>0.05</v>
      </c>
      <c r="P40" s="6">
        <v>14.15</v>
      </c>
      <c r="Q40" s="6">
        <f t="shared" si="0"/>
        <v>69.768000000000001</v>
      </c>
      <c r="R40" s="6">
        <f t="shared" si="1"/>
        <v>28.3</v>
      </c>
      <c r="S40" s="6">
        <f t="shared" si="2"/>
        <v>41.468000000000004</v>
      </c>
      <c r="T40" s="8">
        <f t="shared" si="3"/>
        <v>0.59436991170737308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69</v>
      </c>
      <c r="B41" s="3">
        <v>46032</v>
      </c>
      <c r="C41" s="4">
        <f>YEAR(SalesDataTable[[#This Row],[Order Date]])</f>
        <v>2026</v>
      </c>
      <c r="D41" s="11" t="str">
        <f>"Q"&amp;ROUNDUP(MONTH(SalesDataTable[[#This Row],[Order Date]])/3,0)</f>
        <v>Q1</v>
      </c>
      <c r="E41" s="4">
        <f>MONTH(SalesDataTable[[#This Row],[Order Date]])</f>
        <v>1</v>
      </c>
      <c r="F41" s="4" t="str">
        <f>TEXT(SalesDataTable[[#This Row],[Order Date]],"MMM")</f>
        <v>Jan</v>
      </c>
      <c r="G41" s="4" t="s">
        <v>0</v>
      </c>
      <c r="H41" s="4" t="s">
        <v>50</v>
      </c>
      <c r="I41" s="4" t="s">
        <v>2</v>
      </c>
      <c r="J41" s="4" t="s">
        <v>3</v>
      </c>
      <c r="K41" s="4" t="s">
        <v>9</v>
      </c>
      <c r="L41" s="4" t="s">
        <v>17</v>
      </c>
      <c r="M41" s="9">
        <v>6</v>
      </c>
      <c r="N41" s="6">
        <v>141.31</v>
      </c>
      <c r="O41" s="7">
        <v>0.05</v>
      </c>
      <c r="P41" s="6">
        <v>79.349999999999994</v>
      </c>
      <c r="Q41" s="6">
        <f t="shared" si="0"/>
        <v>805.46699999999998</v>
      </c>
      <c r="R41" s="6">
        <f t="shared" si="1"/>
        <v>476.09999999999997</v>
      </c>
      <c r="S41" s="6">
        <f t="shared" si="2"/>
        <v>329.36700000000002</v>
      </c>
      <c r="T41" s="8">
        <f t="shared" si="3"/>
        <v>0.4089143316858419</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490</v>
      </c>
      <c r="B42" s="3">
        <v>46032</v>
      </c>
      <c r="C42" s="4">
        <f>YEAR(SalesDataTable[[#This Row],[Order Date]])</f>
        <v>2026</v>
      </c>
      <c r="D42" s="11" t="str">
        <f>"Q"&amp;ROUNDUP(MONTH(SalesDataTable[[#This Row],[Order Date]])/3,0)</f>
        <v>Q1</v>
      </c>
      <c r="E42" s="4">
        <f>MONTH(SalesDataTable[[#This Row],[Order Date]])</f>
        <v>1</v>
      </c>
      <c r="F42" s="4" t="str">
        <f>TEXT(SalesDataTable[[#This Row],[Order Date]],"MMM")</f>
        <v>Jan</v>
      </c>
      <c r="G42" s="4" t="s">
        <v>11</v>
      </c>
      <c r="H42" s="4" t="s">
        <v>39</v>
      </c>
      <c r="I42" s="4" t="s">
        <v>2</v>
      </c>
      <c r="J42" s="4" t="s">
        <v>16</v>
      </c>
      <c r="K42" s="4" t="s">
        <v>23</v>
      </c>
      <c r="L42" s="4" t="s">
        <v>51</v>
      </c>
      <c r="M42" s="9">
        <v>2</v>
      </c>
      <c r="N42" s="6">
        <v>121.23</v>
      </c>
      <c r="O42" s="7">
        <v>0</v>
      </c>
      <c r="P42" s="6">
        <v>59.66</v>
      </c>
      <c r="Q42" s="6">
        <f t="shared" si="0"/>
        <v>242.46</v>
      </c>
      <c r="R42" s="6">
        <f t="shared" si="1"/>
        <v>119.32</v>
      </c>
      <c r="S42" s="6">
        <f t="shared" si="2"/>
        <v>123.14000000000001</v>
      </c>
      <c r="T42" s="8">
        <f t="shared" si="3"/>
        <v>0.50787758805576178</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3685</v>
      </c>
      <c r="B43" s="3">
        <v>46032</v>
      </c>
      <c r="C43" s="4">
        <f>YEAR(SalesDataTable[[#This Row],[Order Date]])</f>
        <v>2026</v>
      </c>
      <c r="D43" s="11" t="str">
        <f>"Q"&amp;ROUNDUP(MONTH(SalesDataTable[[#This Row],[Order Date]])/3,0)</f>
        <v>Q1</v>
      </c>
      <c r="E43" s="4">
        <f>MONTH(SalesDataTable[[#This Row],[Order Date]])</f>
        <v>1</v>
      </c>
      <c r="F43" s="4" t="str">
        <f>TEXT(SalesDataTable[[#This Row],[Order Date]],"MMM")</f>
        <v>Jan</v>
      </c>
      <c r="G43" s="4" t="s">
        <v>20</v>
      </c>
      <c r="H43" s="4" t="s">
        <v>33</v>
      </c>
      <c r="I43" s="4" t="s">
        <v>2</v>
      </c>
      <c r="J43" s="4" t="s">
        <v>13</v>
      </c>
      <c r="K43" s="4" t="s">
        <v>14</v>
      </c>
      <c r="L43" s="4" t="s">
        <v>48</v>
      </c>
      <c r="M43" s="9">
        <v>3</v>
      </c>
      <c r="N43" s="6">
        <v>161.58000000000001</v>
      </c>
      <c r="O43" s="7">
        <v>0</v>
      </c>
      <c r="P43" s="6">
        <v>85.58</v>
      </c>
      <c r="Q43" s="6">
        <f t="shared" si="0"/>
        <v>484.74</v>
      </c>
      <c r="R43" s="6">
        <f t="shared" si="1"/>
        <v>256.74</v>
      </c>
      <c r="S43" s="6">
        <f t="shared" si="2"/>
        <v>228</v>
      </c>
      <c r="T43" s="8">
        <f t="shared" si="3"/>
        <v>0.47035524198539425</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3796</v>
      </c>
      <c r="B44" s="3">
        <v>46032</v>
      </c>
      <c r="C44" s="4">
        <f>YEAR(SalesDataTable[[#This Row],[Order Date]])</f>
        <v>2026</v>
      </c>
      <c r="D44" s="11" t="str">
        <f>"Q"&amp;ROUNDUP(MONTH(SalesDataTable[[#This Row],[Order Date]])/3,0)</f>
        <v>Q1</v>
      </c>
      <c r="E44" s="4">
        <f>MONTH(SalesDataTable[[#This Row],[Order Date]])</f>
        <v>1</v>
      </c>
      <c r="F44" s="4" t="str">
        <f>TEXT(SalesDataTable[[#This Row],[Order Date]],"MMM")</f>
        <v>Jan</v>
      </c>
      <c r="G44" s="4" t="s">
        <v>20</v>
      </c>
      <c r="H44" s="4" t="s">
        <v>33</v>
      </c>
      <c r="I44" s="4" t="s">
        <v>19</v>
      </c>
      <c r="J44" s="4" t="s">
        <v>3</v>
      </c>
      <c r="K44" s="4" t="s">
        <v>14</v>
      </c>
      <c r="L44" s="4" t="s">
        <v>48</v>
      </c>
      <c r="M44" s="9">
        <v>2</v>
      </c>
      <c r="N44" s="6">
        <v>166.84</v>
      </c>
      <c r="O44" s="7">
        <v>0</v>
      </c>
      <c r="P44" s="6">
        <v>88.67</v>
      </c>
      <c r="Q44" s="6">
        <f t="shared" si="0"/>
        <v>333.68</v>
      </c>
      <c r="R44" s="6">
        <f t="shared" si="1"/>
        <v>177.34</v>
      </c>
      <c r="S44" s="6">
        <f t="shared" si="2"/>
        <v>156.34</v>
      </c>
      <c r="T44" s="8">
        <f t="shared" si="3"/>
        <v>0.4685327259649964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387</v>
      </c>
      <c r="B45" s="3">
        <v>46033</v>
      </c>
      <c r="C45" s="4">
        <f>YEAR(SalesDataTable[[#This Row],[Order Date]])</f>
        <v>2026</v>
      </c>
      <c r="D45" s="11" t="str">
        <f>"Q"&amp;ROUNDUP(MONTH(SalesDataTable[[#This Row],[Order Date]])/3,0)</f>
        <v>Q1</v>
      </c>
      <c r="E45" s="4">
        <f>MONTH(SalesDataTable[[#This Row],[Order Date]])</f>
        <v>1</v>
      </c>
      <c r="F45" s="4" t="str">
        <f>TEXT(SalesDataTable[[#This Row],[Order Date]],"MMM")</f>
        <v>Jan</v>
      </c>
      <c r="G45" s="4" t="s">
        <v>11</v>
      </c>
      <c r="H45" s="4" t="s">
        <v>25</v>
      </c>
      <c r="I45" s="4" t="s">
        <v>2</v>
      </c>
      <c r="J45" s="4" t="s">
        <v>3</v>
      </c>
      <c r="K45" s="4" t="s">
        <v>9</v>
      </c>
      <c r="L45" s="4" t="s">
        <v>37</v>
      </c>
      <c r="M45" s="9">
        <v>1</v>
      </c>
      <c r="N45" s="6">
        <v>150.96</v>
      </c>
      <c r="O45" s="7">
        <v>0</v>
      </c>
      <c r="P45" s="6">
        <v>77.5</v>
      </c>
      <c r="Q45" s="6">
        <f t="shared" si="0"/>
        <v>150.96</v>
      </c>
      <c r="R45" s="6">
        <f t="shared" si="1"/>
        <v>77.5</v>
      </c>
      <c r="S45" s="6">
        <f t="shared" si="2"/>
        <v>73.460000000000008</v>
      </c>
      <c r="T45" s="8">
        <f t="shared" si="3"/>
        <v>0.48661897191308956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2796</v>
      </c>
      <c r="B46" s="3">
        <v>46033</v>
      </c>
      <c r="C46" s="4">
        <f>YEAR(SalesDataTable[[#This Row],[Order Date]])</f>
        <v>2026</v>
      </c>
      <c r="D46" s="11" t="str">
        <f>"Q"&amp;ROUNDUP(MONTH(SalesDataTable[[#This Row],[Order Date]])/3,0)</f>
        <v>Q1</v>
      </c>
      <c r="E46" s="4">
        <f>MONTH(SalesDataTable[[#This Row],[Order Date]])</f>
        <v>1</v>
      </c>
      <c r="F46" s="4" t="str">
        <f>TEXT(SalesDataTable[[#This Row],[Order Date]],"MMM")</f>
        <v>Jan</v>
      </c>
      <c r="G46" s="4" t="s">
        <v>20</v>
      </c>
      <c r="H46" s="4" t="s">
        <v>31</v>
      </c>
      <c r="I46" s="4" t="s">
        <v>19</v>
      </c>
      <c r="J46" s="4" t="s">
        <v>3</v>
      </c>
      <c r="K46" s="4" t="s">
        <v>14</v>
      </c>
      <c r="L46" s="4" t="s">
        <v>15</v>
      </c>
      <c r="M46" s="9">
        <v>3</v>
      </c>
      <c r="N46" s="6">
        <v>36.33</v>
      </c>
      <c r="O46" s="7">
        <v>0.05</v>
      </c>
      <c r="P46" s="6">
        <v>13.27</v>
      </c>
      <c r="Q46" s="6">
        <f t="shared" si="0"/>
        <v>103.54049999999999</v>
      </c>
      <c r="R46" s="6">
        <f t="shared" si="1"/>
        <v>39.81</v>
      </c>
      <c r="S46" s="6">
        <f t="shared" si="2"/>
        <v>63.730499999999992</v>
      </c>
      <c r="T46" s="8">
        <f t="shared" si="3"/>
        <v>0.61551277036521934</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3703</v>
      </c>
      <c r="B47" s="3">
        <v>46033</v>
      </c>
      <c r="C47" s="4">
        <f>YEAR(SalesDataTable[[#This Row],[Order Date]])</f>
        <v>2026</v>
      </c>
      <c r="D47" s="11" t="str">
        <f>"Q"&amp;ROUNDUP(MONTH(SalesDataTable[[#This Row],[Order Date]])/3,0)</f>
        <v>Q1</v>
      </c>
      <c r="E47" s="4">
        <f>MONTH(SalesDataTable[[#This Row],[Order Date]])</f>
        <v>1</v>
      </c>
      <c r="F47" s="4" t="str">
        <f>TEXT(SalesDataTable[[#This Row],[Order Date]],"MMM")</f>
        <v>Jan</v>
      </c>
      <c r="G47" s="4" t="s">
        <v>20</v>
      </c>
      <c r="H47" s="4" t="s">
        <v>33</v>
      </c>
      <c r="I47" s="4" t="s">
        <v>2</v>
      </c>
      <c r="J47" s="4" t="s">
        <v>3</v>
      </c>
      <c r="K47" s="4" t="s">
        <v>14</v>
      </c>
      <c r="L47" s="4" t="s">
        <v>15</v>
      </c>
      <c r="M47" s="9">
        <v>1</v>
      </c>
      <c r="N47" s="6">
        <v>35.340000000000003</v>
      </c>
      <c r="O47" s="7">
        <v>0.1</v>
      </c>
      <c r="P47" s="6">
        <v>13.36</v>
      </c>
      <c r="Q47" s="6">
        <f t="shared" si="0"/>
        <v>31.806000000000004</v>
      </c>
      <c r="R47" s="6">
        <f t="shared" si="1"/>
        <v>13.36</v>
      </c>
      <c r="S47" s="6">
        <f t="shared" si="2"/>
        <v>18.446000000000005</v>
      </c>
      <c r="T47" s="8">
        <f t="shared" si="3"/>
        <v>0.5799534678991386</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4674</v>
      </c>
      <c r="B48" s="3">
        <v>46033</v>
      </c>
      <c r="C48" s="4">
        <f>YEAR(SalesDataTable[[#This Row],[Order Date]])</f>
        <v>2026</v>
      </c>
      <c r="D48" s="11" t="str">
        <f>"Q"&amp;ROUNDUP(MONTH(SalesDataTable[[#This Row],[Order Date]])/3,0)</f>
        <v>Q1</v>
      </c>
      <c r="E48" s="4">
        <f>MONTH(SalesDataTable[[#This Row],[Order Date]])</f>
        <v>1</v>
      </c>
      <c r="F48" s="4" t="str">
        <f>TEXT(SalesDataTable[[#This Row],[Order Date]],"MMM")</f>
        <v>Jan</v>
      </c>
      <c r="G48" s="4" t="s">
        <v>20</v>
      </c>
      <c r="H48" s="4" t="s">
        <v>33</v>
      </c>
      <c r="I48" s="4" t="s">
        <v>2</v>
      </c>
      <c r="J48" s="4" t="s">
        <v>3</v>
      </c>
      <c r="K48" s="4" t="s">
        <v>14</v>
      </c>
      <c r="L48" s="4" t="s">
        <v>32</v>
      </c>
      <c r="M48" s="9">
        <v>2</v>
      </c>
      <c r="N48" s="6">
        <v>46.27</v>
      </c>
      <c r="O48" s="7">
        <v>0</v>
      </c>
      <c r="P48" s="6">
        <v>18.23</v>
      </c>
      <c r="Q48" s="6">
        <f t="shared" si="0"/>
        <v>92.54</v>
      </c>
      <c r="R48" s="6">
        <f t="shared" si="1"/>
        <v>36.46</v>
      </c>
      <c r="S48" s="6">
        <f t="shared" si="2"/>
        <v>56.080000000000005</v>
      </c>
      <c r="T48" s="8">
        <f t="shared" si="3"/>
        <v>0.60600821266479366</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4789</v>
      </c>
      <c r="B49" s="3">
        <v>46033</v>
      </c>
      <c r="C49" s="4">
        <f>YEAR(SalesDataTable[[#This Row],[Order Date]])</f>
        <v>2026</v>
      </c>
      <c r="D49" s="11" t="str">
        <f>"Q"&amp;ROUNDUP(MONTH(SalesDataTable[[#This Row],[Order Date]])/3,0)</f>
        <v>Q1</v>
      </c>
      <c r="E49" s="4">
        <f>MONTH(SalesDataTable[[#This Row],[Order Date]])</f>
        <v>1</v>
      </c>
      <c r="F49" s="4" t="str">
        <f>TEXT(SalesDataTable[[#This Row],[Order Date]],"MMM")</f>
        <v>Jan</v>
      </c>
      <c r="G49" s="4" t="s">
        <v>20</v>
      </c>
      <c r="H49" s="4" t="s">
        <v>31</v>
      </c>
      <c r="I49" s="4" t="s">
        <v>2</v>
      </c>
      <c r="J49" s="4" t="s">
        <v>3</v>
      </c>
      <c r="K49" s="4" t="s">
        <v>4</v>
      </c>
      <c r="L49" s="4" t="s">
        <v>5</v>
      </c>
      <c r="M49" s="9">
        <v>1</v>
      </c>
      <c r="N49" s="6">
        <v>79.930000000000007</v>
      </c>
      <c r="O49" s="7">
        <v>0.05</v>
      </c>
      <c r="P49" s="6">
        <v>43.73</v>
      </c>
      <c r="Q49" s="6">
        <f t="shared" si="0"/>
        <v>75.933500000000009</v>
      </c>
      <c r="R49" s="6">
        <f t="shared" si="1"/>
        <v>43.73</v>
      </c>
      <c r="S49" s="6">
        <f t="shared" si="2"/>
        <v>32.203500000000012</v>
      </c>
      <c r="T49" s="8">
        <f t="shared" si="3"/>
        <v>0.42410135184075554</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804</v>
      </c>
      <c r="B50" s="3">
        <v>46034</v>
      </c>
      <c r="C50" s="4">
        <f>YEAR(SalesDataTable[[#This Row],[Order Date]])</f>
        <v>2026</v>
      </c>
      <c r="D50" s="11" t="str">
        <f>"Q"&amp;ROUNDUP(MONTH(SalesDataTable[[#This Row],[Order Date]])/3,0)</f>
        <v>Q1</v>
      </c>
      <c r="E50" s="4">
        <f>MONTH(SalesDataTable[[#This Row],[Order Date]])</f>
        <v>1</v>
      </c>
      <c r="F50" s="4" t="str">
        <f>TEXT(SalesDataTable[[#This Row],[Order Date]],"MMM")</f>
        <v>Jan</v>
      </c>
      <c r="G50" s="4" t="s">
        <v>6</v>
      </c>
      <c r="H50" s="4" t="s">
        <v>43</v>
      </c>
      <c r="I50" s="4" t="s">
        <v>19</v>
      </c>
      <c r="J50" s="4" t="s">
        <v>13</v>
      </c>
      <c r="K50" s="4" t="s">
        <v>9</v>
      </c>
      <c r="L50" s="4" t="s">
        <v>17</v>
      </c>
      <c r="M50" s="9">
        <v>1</v>
      </c>
      <c r="N50" s="6">
        <v>141.25</v>
      </c>
      <c r="O50" s="7">
        <v>0</v>
      </c>
      <c r="P50" s="6">
        <v>78.72</v>
      </c>
      <c r="Q50" s="6">
        <f t="shared" si="0"/>
        <v>141.25</v>
      </c>
      <c r="R50" s="6">
        <f t="shared" si="1"/>
        <v>78.72</v>
      </c>
      <c r="S50" s="6">
        <f t="shared" si="2"/>
        <v>62.53</v>
      </c>
      <c r="T50" s="8">
        <f t="shared" si="3"/>
        <v>0.44269026548672569</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1780</v>
      </c>
      <c r="B51" s="3">
        <v>46034</v>
      </c>
      <c r="C51" s="4">
        <f>YEAR(SalesDataTable[[#This Row],[Order Date]])</f>
        <v>2026</v>
      </c>
      <c r="D51" s="11" t="str">
        <f>"Q"&amp;ROUNDUP(MONTH(SalesDataTable[[#This Row],[Order Date]])/3,0)</f>
        <v>Q1</v>
      </c>
      <c r="E51" s="4">
        <f>MONTH(SalesDataTable[[#This Row],[Order Date]])</f>
        <v>1</v>
      </c>
      <c r="F51" s="4" t="str">
        <f>TEXT(SalesDataTable[[#This Row],[Order Date]],"MMM")</f>
        <v>Jan</v>
      </c>
      <c r="G51" s="4" t="s">
        <v>20</v>
      </c>
      <c r="H51" s="4" t="s">
        <v>33</v>
      </c>
      <c r="I51" s="4" t="s">
        <v>2</v>
      </c>
      <c r="J51" s="4" t="s">
        <v>3</v>
      </c>
      <c r="K51" s="4" t="s">
        <v>4</v>
      </c>
      <c r="L51" s="4" t="s">
        <v>30</v>
      </c>
      <c r="M51" s="9">
        <v>2</v>
      </c>
      <c r="N51" s="6">
        <v>103.64</v>
      </c>
      <c r="O51" s="7">
        <v>0.1</v>
      </c>
      <c r="P51" s="6">
        <v>50.96</v>
      </c>
      <c r="Q51" s="6">
        <f t="shared" si="0"/>
        <v>186.55199999999999</v>
      </c>
      <c r="R51" s="6">
        <f t="shared" si="1"/>
        <v>101.92</v>
      </c>
      <c r="S51" s="6">
        <f t="shared" si="2"/>
        <v>84.631999999999991</v>
      </c>
      <c r="T51" s="8">
        <f t="shared" si="3"/>
        <v>0.45366439384193147</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2844</v>
      </c>
      <c r="B52" s="3">
        <v>46034</v>
      </c>
      <c r="C52" s="4">
        <f>YEAR(SalesDataTable[[#This Row],[Order Date]])</f>
        <v>2026</v>
      </c>
      <c r="D52" s="11" t="str">
        <f>"Q"&amp;ROUNDUP(MONTH(SalesDataTable[[#This Row],[Order Date]])/3,0)</f>
        <v>Q1</v>
      </c>
      <c r="E52" s="4">
        <f>MONTH(SalesDataTable[[#This Row],[Order Date]])</f>
        <v>1</v>
      </c>
      <c r="F52" s="4" t="str">
        <f>TEXT(SalesDataTable[[#This Row],[Order Date]],"MMM")</f>
        <v>Jan</v>
      </c>
      <c r="G52" s="4" t="s">
        <v>0</v>
      </c>
      <c r="H52" s="4" t="s">
        <v>1</v>
      </c>
      <c r="I52" s="4" t="s">
        <v>2</v>
      </c>
      <c r="J52" s="4" t="s">
        <v>13</v>
      </c>
      <c r="K52" s="4" t="s">
        <v>14</v>
      </c>
      <c r="L52" s="4" t="s">
        <v>44</v>
      </c>
      <c r="M52" s="9">
        <v>1</v>
      </c>
      <c r="N52" s="6">
        <v>136.18</v>
      </c>
      <c r="O52" s="7">
        <v>0</v>
      </c>
      <c r="P52" s="6">
        <v>68.34</v>
      </c>
      <c r="Q52" s="6">
        <f t="shared" si="0"/>
        <v>136.18</v>
      </c>
      <c r="R52" s="6">
        <f t="shared" si="1"/>
        <v>68.34</v>
      </c>
      <c r="S52" s="6">
        <f t="shared" si="2"/>
        <v>67.84</v>
      </c>
      <c r="T52" s="8">
        <f t="shared" si="3"/>
        <v>0.498164194448524</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3068</v>
      </c>
      <c r="B53" s="3">
        <v>46034</v>
      </c>
      <c r="C53" s="4">
        <f>YEAR(SalesDataTable[[#This Row],[Order Date]])</f>
        <v>2026</v>
      </c>
      <c r="D53" s="11" t="str">
        <f>"Q"&amp;ROUNDUP(MONTH(SalesDataTable[[#This Row],[Order Date]])/3,0)</f>
        <v>Q1</v>
      </c>
      <c r="E53" s="4">
        <f>MONTH(SalesDataTable[[#This Row],[Order Date]])</f>
        <v>1</v>
      </c>
      <c r="F53" s="4" t="str">
        <f>TEXT(SalesDataTable[[#This Row],[Order Date]],"MMM")</f>
        <v>Jan</v>
      </c>
      <c r="G53" s="4" t="s">
        <v>11</v>
      </c>
      <c r="H53" s="4" t="s">
        <v>12</v>
      </c>
      <c r="I53" s="4" t="s">
        <v>28</v>
      </c>
      <c r="J53" s="4" t="s">
        <v>13</v>
      </c>
      <c r="K53" s="4" t="s">
        <v>34</v>
      </c>
      <c r="L53" s="4" t="s">
        <v>42</v>
      </c>
      <c r="M53" s="9">
        <v>1</v>
      </c>
      <c r="N53" s="6">
        <v>36.43</v>
      </c>
      <c r="O53" s="7">
        <v>0</v>
      </c>
      <c r="P53" s="6">
        <v>14.33</v>
      </c>
      <c r="Q53" s="6">
        <f t="shared" si="0"/>
        <v>36.43</v>
      </c>
      <c r="R53" s="6">
        <f t="shared" si="1"/>
        <v>14.33</v>
      </c>
      <c r="S53" s="6">
        <f t="shared" si="2"/>
        <v>22.1</v>
      </c>
      <c r="T53" s="8">
        <f t="shared" si="3"/>
        <v>0.60664287674993145</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3096</v>
      </c>
      <c r="B54" s="3">
        <v>46034</v>
      </c>
      <c r="C54" s="4">
        <f>YEAR(SalesDataTable[[#This Row],[Order Date]])</f>
        <v>2026</v>
      </c>
      <c r="D54" s="11" t="str">
        <f>"Q"&amp;ROUNDUP(MONTH(SalesDataTable[[#This Row],[Order Date]])/3,0)</f>
        <v>Q1</v>
      </c>
      <c r="E54" s="4">
        <f>MONTH(SalesDataTable[[#This Row],[Order Date]])</f>
        <v>1</v>
      </c>
      <c r="F54" s="4" t="str">
        <f>TEXT(SalesDataTable[[#This Row],[Order Date]],"MMM")</f>
        <v>Jan</v>
      </c>
      <c r="G54" s="4" t="s">
        <v>20</v>
      </c>
      <c r="H54" s="4" t="s">
        <v>31</v>
      </c>
      <c r="I54" s="4" t="s">
        <v>2</v>
      </c>
      <c r="J54" s="4" t="s">
        <v>13</v>
      </c>
      <c r="K54" s="4" t="s">
        <v>34</v>
      </c>
      <c r="L54" s="4" t="s">
        <v>45</v>
      </c>
      <c r="M54" s="9">
        <v>2</v>
      </c>
      <c r="N54" s="6">
        <v>50.51</v>
      </c>
      <c r="O54" s="7">
        <v>0.1</v>
      </c>
      <c r="P54" s="6">
        <v>21.84</v>
      </c>
      <c r="Q54" s="6">
        <f t="shared" si="0"/>
        <v>90.917999999999992</v>
      </c>
      <c r="R54" s="6">
        <f t="shared" si="1"/>
        <v>43.68</v>
      </c>
      <c r="S54" s="6">
        <f t="shared" si="2"/>
        <v>47.237999999999992</v>
      </c>
      <c r="T54" s="8">
        <f t="shared" si="3"/>
        <v>0.5195670824259222</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3129</v>
      </c>
      <c r="B55" s="3">
        <v>46034</v>
      </c>
      <c r="C55" s="4">
        <f>YEAR(SalesDataTable[[#This Row],[Order Date]])</f>
        <v>2026</v>
      </c>
      <c r="D55" s="11" t="str">
        <f>"Q"&amp;ROUNDUP(MONTH(SalesDataTable[[#This Row],[Order Date]])/3,0)</f>
        <v>Q1</v>
      </c>
      <c r="E55" s="4">
        <f>MONTH(SalesDataTable[[#This Row],[Order Date]])</f>
        <v>1</v>
      </c>
      <c r="F55" s="4" t="str">
        <f>TEXT(SalesDataTable[[#This Row],[Order Date]],"MMM")</f>
        <v>Jan</v>
      </c>
      <c r="G55" s="4" t="s">
        <v>20</v>
      </c>
      <c r="H55" s="4" t="s">
        <v>47</v>
      </c>
      <c r="I55" s="4" t="s">
        <v>19</v>
      </c>
      <c r="J55" s="4" t="s">
        <v>3</v>
      </c>
      <c r="K55" s="4" t="s">
        <v>34</v>
      </c>
      <c r="L55" s="4" t="s">
        <v>38</v>
      </c>
      <c r="M55" s="9">
        <v>1</v>
      </c>
      <c r="N55" s="6">
        <v>123</v>
      </c>
      <c r="O55" s="7">
        <v>0</v>
      </c>
      <c r="P55" s="6">
        <v>67.3</v>
      </c>
      <c r="Q55" s="6">
        <f t="shared" si="0"/>
        <v>123</v>
      </c>
      <c r="R55" s="6">
        <f t="shared" si="1"/>
        <v>67.3</v>
      </c>
      <c r="S55" s="6">
        <f t="shared" si="2"/>
        <v>55.7</v>
      </c>
      <c r="T55" s="8">
        <f t="shared" si="3"/>
        <v>0.45284552845528458</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3948</v>
      </c>
      <c r="B56" s="3">
        <v>46034</v>
      </c>
      <c r="C56" s="4">
        <f>YEAR(SalesDataTable[[#This Row],[Order Date]])</f>
        <v>2026</v>
      </c>
      <c r="D56" s="11" t="str">
        <f>"Q"&amp;ROUNDUP(MONTH(SalesDataTable[[#This Row],[Order Date]])/3,0)</f>
        <v>Q1</v>
      </c>
      <c r="E56" s="4">
        <f>MONTH(SalesDataTable[[#This Row],[Order Date]])</f>
        <v>1</v>
      </c>
      <c r="F56" s="4" t="str">
        <f>TEXT(SalesDataTable[[#This Row],[Order Date]],"MMM")</f>
        <v>Jan</v>
      </c>
      <c r="G56" s="4" t="s">
        <v>6</v>
      </c>
      <c r="H56" s="4" t="s">
        <v>49</v>
      </c>
      <c r="I56" s="4" t="s">
        <v>2</v>
      </c>
      <c r="J56" s="4" t="s">
        <v>13</v>
      </c>
      <c r="K56" s="4" t="s">
        <v>9</v>
      </c>
      <c r="L56" s="4" t="s">
        <v>46</v>
      </c>
      <c r="M56" s="9">
        <v>2</v>
      </c>
      <c r="N56" s="6">
        <v>72.239999999999995</v>
      </c>
      <c r="O56" s="7">
        <v>0</v>
      </c>
      <c r="P56" s="6">
        <v>32.94</v>
      </c>
      <c r="Q56" s="6">
        <f t="shared" si="0"/>
        <v>144.47999999999999</v>
      </c>
      <c r="R56" s="6">
        <f t="shared" si="1"/>
        <v>65.88</v>
      </c>
      <c r="S56" s="6">
        <f t="shared" si="2"/>
        <v>78.599999999999994</v>
      </c>
      <c r="T56" s="8">
        <f t="shared" si="3"/>
        <v>0.54401993355481726</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5036</v>
      </c>
      <c r="B57" s="3">
        <v>46034</v>
      </c>
      <c r="C57" s="4">
        <f>YEAR(SalesDataTable[[#This Row],[Order Date]])</f>
        <v>2026</v>
      </c>
      <c r="D57" s="11" t="str">
        <f>"Q"&amp;ROUNDUP(MONTH(SalesDataTable[[#This Row],[Order Date]])/3,0)</f>
        <v>Q1</v>
      </c>
      <c r="E57" s="4">
        <f>MONTH(SalesDataTable[[#This Row],[Order Date]])</f>
        <v>1</v>
      </c>
      <c r="F57" s="4" t="str">
        <f>TEXT(SalesDataTable[[#This Row],[Order Date]],"MMM")</f>
        <v>Jan</v>
      </c>
      <c r="G57" s="4" t="s">
        <v>11</v>
      </c>
      <c r="H57" s="4" t="s">
        <v>18</v>
      </c>
      <c r="I57" s="4" t="s">
        <v>19</v>
      </c>
      <c r="J57" s="4" t="s">
        <v>3</v>
      </c>
      <c r="K57" s="4" t="s">
        <v>9</v>
      </c>
      <c r="L57" s="4" t="s">
        <v>37</v>
      </c>
      <c r="M57" s="9">
        <v>1</v>
      </c>
      <c r="N57" s="6">
        <v>151.11000000000001</v>
      </c>
      <c r="O57" s="7">
        <v>0.15</v>
      </c>
      <c r="P57" s="6">
        <v>79.650000000000006</v>
      </c>
      <c r="Q57" s="6">
        <f t="shared" si="0"/>
        <v>128.4435</v>
      </c>
      <c r="R57" s="6">
        <f t="shared" si="1"/>
        <v>79.650000000000006</v>
      </c>
      <c r="S57" s="6">
        <f t="shared" si="2"/>
        <v>48.793499999999995</v>
      </c>
      <c r="T57" s="8">
        <f t="shared" si="3"/>
        <v>0.37988298356865075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2681</v>
      </c>
      <c r="B58" s="3">
        <v>46035</v>
      </c>
      <c r="C58" s="4">
        <f>YEAR(SalesDataTable[[#This Row],[Order Date]])</f>
        <v>2026</v>
      </c>
      <c r="D58" s="11" t="str">
        <f>"Q"&amp;ROUNDUP(MONTH(SalesDataTable[[#This Row],[Order Date]])/3,0)</f>
        <v>Q1</v>
      </c>
      <c r="E58" s="4">
        <f>MONTH(SalesDataTable[[#This Row],[Order Date]])</f>
        <v>1</v>
      </c>
      <c r="F58" s="4" t="str">
        <f>TEXT(SalesDataTable[[#This Row],[Order Date]],"MMM")</f>
        <v>Jan</v>
      </c>
      <c r="G58" s="4" t="s">
        <v>20</v>
      </c>
      <c r="H58" s="4" t="s">
        <v>21</v>
      </c>
      <c r="I58" s="4" t="s">
        <v>2</v>
      </c>
      <c r="J58" s="4" t="s">
        <v>13</v>
      </c>
      <c r="K58" s="4" t="s">
        <v>9</v>
      </c>
      <c r="L58" s="4" t="s">
        <v>10</v>
      </c>
      <c r="M58" s="9">
        <v>1</v>
      </c>
      <c r="N58" s="6">
        <v>94.32</v>
      </c>
      <c r="O58" s="7">
        <v>0</v>
      </c>
      <c r="P58" s="6">
        <v>45.93</v>
      </c>
      <c r="Q58" s="6">
        <f t="shared" si="0"/>
        <v>94.32</v>
      </c>
      <c r="R58" s="6">
        <f t="shared" si="1"/>
        <v>45.93</v>
      </c>
      <c r="S58" s="6">
        <f t="shared" si="2"/>
        <v>48.389999999999993</v>
      </c>
      <c r="T58" s="8">
        <f t="shared" si="3"/>
        <v>0.51304071246819338</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5101</v>
      </c>
      <c r="B59" s="3">
        <v>46035</v>
      </c>
      <c r="C59" s="4">
        <f>YEAR(SalesDataTable[[#This Row],[Order Date]])</f>
        <v>2026</v>
      </c>
      <c r="D59" s="11" t="str">
        <f>"Q"&amp;ROUNDUP(MONTH(SalesDataTable[[#This Row],[Order Date]])/3,0)</f>
        <v>Q1</v>
      </c>
      <c r="E59" s="4">
        <f>MONTH(SalesDataTable[[#This Row],[Order Date]])</f>
        <v>1</v>
      </c>
      <c r="F59" s="4" t="str">
        <f>TEXT(SalesDataTable[[#This Row],[Order Date]],"MMM")</f>
        <v>Jan</v>
      </c>
      <c r="G59" s="4" t="s">
        <v>6</v>
      </c>
      <c r="H59" s="4" t="s">
        <v>43</v>
      </c>
      <c r="I59" s="4" t="s">
        <v>2</v>
      </c>
      <c r="J59" s="4" t="s">
        <v>3</v>
      </c>
      <c r="K59" s="4" t="s">
        <v>4</v>
      </c>
      <c r="L59" s="4" t="s">
        <v>22</v>
      </c>
      <c r="M59" s="9">
        <v>3</v>
      </c>
      <c r="N59" s="6">
        <v>51.52</v>
      </c>
      <c r="O59" s="7">
        <v>0</v>
      </c>
      <c r="P59" s="6">
        <v>21.92</v>
      </c>
      <c r="Q59" s="6">
        <f t="shared" si="0"/>
        <v>154.56</v>
      </c>
      <c r="R59" s="6">
        <f t="shared" si="1"/>
        <v>65.760000000000005</v>
      </c>
      <c r="S59" s="6">
        <f t="shared" si="2"/>
        <v>88.8</v>
      </c>
      <c r="T59" s="8">
        <f t="shared" si="3"/>
        <v>0.57453416149068315</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3871</v>
      </c>
      <c r="B60" s="3">
        <v>46036</v>
      </c>
      <c r="C60" s="4">
        <f>YEAR(SalesDataTable[[#This Row],[Order Date]])</f>
        <v>2026</v>
      </c>
      <c r="D60" s="11" t="str">
        <f>"Q"&amp;ROUNDUP(MONTH(SalesDataTable[[#This Row],[Order Date]])/3,0)</f>
        <v>Q1</v>
      </c>
      <c r="E60" s="4">
        <f>MONTH(SalesDataTable[[#This Row],[Order Date]])</f>
        <v>1</v>
      </c>
      <c r="F60" s="4" t="str">
        <f>TEXT(SalesDataTable[[#This Row],[Order Date]],"MMM")</f>
        <v>Jan</v>
      </c>
      <c r="G60" s="4" t="s">
        <v>0</v>
      </c>
      <c r="H60" s="4" t="s">
        <v>50</v>
      </c>
      <c r="I60" s="4" t="s">
        <v>2</v>
      </c>
      <c r="J60" s="4" t="s">
        <v>13</v>
      </c>
      <c r="K60" s="4" t="s">
        <v>9</v>
      </c>
      <c r="L60" s="4" t="s">
        <v>17</v>
      </c>
      <c r="M60" s="9">
        <v>2</v>
      </c>
      <c r="N60" s="6">
        <v>146.4</v>
      </c>
      <c r="O60" s="7">
        <v>0.05</v>
      </c>
      <c r="P60" s="6">
        <v>81.72</v>
      </c>
      <c r="Q60" s="6">
        <f t="shared" si="0"/>
        <v>278.16000000000003</v>
      </c>
      <c r="R60" s="6">
        <f t="shared" si="1"/>
        <v>163.44</v>
      </c>
      <c r="S60" s="6">
        <f t="shared" si="2"/>
        <v>114.72000000000003</v>
      </c>
      <c r="T60" s="8">
        <f t="shared" si="3"/>
        <v>0.4124245038826575</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4643</v>
      </c>
      <c r="B61" s="3">
        <v>46036</v>
      </c>
      <c r="C61" s="4">
        <f>YEAR(SalesDataTable[[#This Row],[Order Date]])</f>
        <v>2026</v>
      </c>
      <c r="D61" s="11" t="str">
        <f>"Q"&amp;ROUNDUP(MONTH(SalesDataTable[[#This Row],[Order Date]])/3,0)</f>
        <v>Q1</v>
      </c>
      <c r="E61" s="4">
        <f>MONTH(SalesDataTable[[#This Row],[Order Date]])</f>
        <v>1</v>
      </c>
      <c r="F61" s="4" t="str">
        <f>TEXT(SalesDataTable[[#This Row],[Order Date]],"MMM")</f>
        <v>Jan</v>
      </c>
      <c r="G61" s="4" t="s">
        <v>0</v>
      </c>
      <c r="H61" s="4" t="s">
        <v>1</v>
      </c>
      <c r="I61" s="4" t="s">
        <v>8</v>
      </c>
      <c r="J61" s="4" t="s">
        <v>16</v>
      </c>
      <c r="K61" s="4" t="s">
        <v>14</v>
      </c>
      <c r="L61" s="4" t="s">
        <v>32</v>
      </c>
      <c r="M61" s="9">
        <v>3</v>
      </c>
      <c r="N61" s="6">
        <v>47.32</v>
      </c>
      <c r="O61" s="7">
        <v>0.1</v>
      </c>
      <c r="P61" s="6">
        <v>18.420000000000002</v>
      </c>
      <c r="Q61" s="6">
        <f t="shared" si="0"/>
        <v>127.76400000000001</v>
      </c>
      <c r="R61" s="6">
        <f t="shared" si="1"/>
        <v>55.260000000000005</v>
      </c>
      <c r="S61" s="6">
        <f t="shared" si="2"/>
        <v>72.504000000000005</v>
      </c>
      <c r="T61" s="8">
        <f t="shared" si="3"/>
        <v>0.56748379825302897</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4703</v>
      </c>
      <c r="B62" s="3">
        <v>46036</v>
      </c>
      <c r="C62" s="4">
        <f>YEAR(SalesDataTable[[#This Row],[Order Date]])</f>
        <v>2026</v>
      </c>
      <c r="D62" s="11" t="str">
        <f>"Q"&amp;ROUNDUP(MONTH(SalesDataTable[[#This Row],[Order Date]])/3,0)</f>
        <v>Q1</v>
      </c>
      <c r="E62" s="4">
        <f>MONTH(SalesDataTable[[#This Row],[Order Date]])</f>
        <v>1</v>
      </c>
      <c r="F62" s="4" t="str">
        <f>TEXT(SalesDataTable[[#This Row],[Order Date]],"MMM")</f>
        <v>Jan</v>
      </c>
      <c r="G62" s="4" t="s">
        <v>20</v>
      </c>
      <c r="H62" s="4" t="s">
        <v>47</v>
      </c>
      <c r="I62" s="4" t="s">
        <v>19</v>
      </c>
      <c r="J62" s="4" t="s">
        <v>16</v>
      </c>
      <c r="K62" s="4" t="s">
        <v>34</v>
      </c>
      <c r="L62" s="4" t="s">
        <v>35</v>
      </c>
      <c r="M62" s="9">
        <v>2</v>
      </c>
      <c r="N62" s="6">
        <v>40.450000000000003</v>
      </c>
      <c r="O62" s="7">
        <v>0.05</v>
      </c>
      <c r="P62" s="6">
        <v>15.14</v>
      </c>
      <c r="Q62" s="6">
        <f t="shared" si="0"/>
        <v>76.855000000000004</v>
      </c>
      <c r="R62" s="6">
        <f t="shared" si="1"/>
        <v>30.28</v>
      </c>
      <c r="S62" s="6">
        <f t="shared" si="2"/>
        <v>46.575000000000003</v>
      </c>
      <c r="T62" s="8">
        <f t="shared" si="3"/>
        <v>0.60601132001821612</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5068</v>
      </c>
      <c r="B63" s="3">
        <v>46036</v>
      </c>
      <c r="C63" s="4">
        <f>YEAR(SalesDataTable[[#This Row],[Order Date]])</f>
        <v>2026</v>
      </c>
      <c r="D63" s="11" t="str">
        <f>"Q"&amp;ROUNDUP(MONTH(SalesDataTable[[#This Row],[Order Date]])/3,0)</f>
        <v>Q1</v>
      </c>
      <c r="E63" s="4">
        <f>MONTH(SalesDataTable[[#This Row],[Order Date]])</f>
        <v>1</v>
      </c>
      <c r="F63" s="4" t="str">
        <f>TEXT(SalesDataTable[[#This Row],[Order Date]],"MMM")</f>
        <v>Jan</v>
      </c>
      <c r="G63" s="4" t="s">
        <v>0</v>
      </c>
      <c r="H63" s="4" t="s">
        <v>1</v>
      </c>
      <c r="I63" s="4" t="s">
        <v>2</v>
      </c>
      <c r="J63" s="4" t="s">
        <v>3</v>
      </c>
      <c r="K63" s="4" t="s">
        <v>14</v>
      </c>
      <c r="L63" s="4" t="s">
        <v>32</v>
      </c>
      <c r="M63" s="9">
        <v>2</v>
      </c>
      <c r="N63" s="6">
        <v>47.05</v>
      </c>
      <c r="O63" s="7">
        <v>0.1</v>
      </c>
      <c r="P63" s="6">
        <v>18.8</v>
      </c>
      <c r="Q63" s="6">
        <f t="shared" si="0"/>
        <v>84.69</v>
      </c>
      <c r="R63" s="6">
        <f t="shared" si="1"/>
        <v>37.6</v>
      </c>
      <c r="S63" s="6">
        <f t="shared" si="2"/>
        <v>47.089999999999996</v>
      </c>
      <c r="T63" s="8">
        <f t="shared" si="3"/>
        <v>0.55602786633604906</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1539</v>
      </c>
      <c r="B64" s="3">
        <v>46037</v>
      </c>
      <c r="C64" s="4">
        <f>YEAR(SalesDataTable[[#This Row],[Order Date]])</f>
        <v>2026</v>
      </c>
      <c r="D64" s="11" t="str">
        <f>"Q"&amp;ROUNDUP(MONTH(SalesDataTable[[#This Row],[Order Date]])/3,0)</f>
        <v>Q1</v>
      </c>
      <c r="E64" s="4">
        <f>MONTH(SalesDataTable[[#This Row],[Order Date]])</f>
        <v>1</v>
      </c>
      <c r="F64" s="4" t="str">
        <f>TEXT(SalesDataTable[[#This Row],[Order Date]],"MMM")</f>
        <v>Jan</v>
      </c>
      <c r="G64" s="4" t="s">
        <v>20</v>
      </c>
      <c r="H64" s="4" t="s">
        <v>33</v>
      </c>
      <c r="I64" s="4" t="s">
        <v>19</v>
      </c>
      <c r="J64" s="4" t="s">
        <v>16</v>
      </c>
      <c r="K64" s="4" t="s">
        <v>34</v>
      </c>
      <c r="L64" s="4" t="s">
        <v>38</v>
      </c>
      <c r="M64" s="9">
        <v>3</v>
      </c>
      <c r="N64" s="6">
        <v>123.14</v>
      </c>
      <c r="O64" s="7">
        <v>0.05</v>
      </c>
      <c r="P64" s="6">
        <v>70.67</v>
      </c>
      <c r="Q64" s="6">
        <f t="shared" si="0"/>
        <v>350.94900000000001</v>
      </c>
      <c r="R64" s="6">
        <f t="shared" si="1"/>
        <v>212.01</v>
      </c>
      <c r="S64" s="6">
        <f t="shared" si="2"/>
        <v>138.93900000000002</v>
      </c>
      <c r="T64" s="8">
        <f t="shared" si="3"/>
        <v>0.39589513006163296</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1709</v>
      </c>
      <c r="B65" s="3">
        <v>46037</v>
      </c>
      <c r="C65" s="4">
        <f>YEAR(SalesDataTable[[#This Row],[Order Date]])</f>
        <v>2026</v>
      </c>
      <c r="D65" s="11" t="str">
        <f>"Q"&amp;ROUNDUP(MONTH(SalesDataTable[[#This Row],[Order Date]])/3,0)</f>
        <v>Q1</v>
      </c>
      <c r="E65" s="4">
        <f>MONTH(SalesDataTable[[#This Row],[Order Date]])</f>
        <v>1</v>
      </c>
      <c r="F65" s="4" t="str">
        <f>TEXT(SalesDataTable[[#This Row],[Order Date]],"MMM")</f>
        <v>Jan</v>
      </c>
      <c r="G65" s="4" t="s">
        <v>20</v>
      </c>
      <c r="H65" s="4" t="s">
        <v>47</v>
      </c>
      <c r="I65" s="4" t="s">
        <v>2</v>
      </c>
      <c r="J65" s="4" t="s">
        <v>3</v>
      </c>
      <c r="K65" s="4" t="s">
        <v>9</v>
      </c>
      <c r="L65" s="4" t="s">
        <v>37</v>
      </c>
      <c r="M65" s="9">
        <v>2</v>
      </c>
      <c r="N65" s="6">
        <v>151.33000000000001</v>
      </c>
      <c r="O65" s="7">
        <v>0.1</v>
      </c>
      <c r="P65" s="6">
        <v>78.44</v>
      </c>
      <c r="Q65" s="6">
        <f t="shared" si="0"/>
        <v>272.39400000000001</v>
      </c>
      <c r="R65" s="6">
        <f t="shared" si="1"/>
        <v>156.88</v>
      </c>
      <c r="S65" s="6">
        <f t="shared" si="2"/>
        <v>115.51400000000001</v>
      </c>
      <c r="T65" s="8">
        <f t="shared" si="3"/>
        <v>0.42406954631893512</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2702</v>
      </c>
      <c r="B66" s="3">
        <v>46037</v>
      </c>
      <c r="C66" s="4">
        <f>YEAR(SalesDataTable[[#This Row],[Order Date]])</f>
        <v>2026</v>
      </c>
      <c r="D66" s="11" t="str">
        <f>"Q"&amp;ROUNDUP(MONTH(SalesDataTable[[#This Row],[Order Date]])/3,0)</f>
        <v>Q1</v>
      </c>
      <c r="E66" s="4">
        <f>MONTH(SalesDataTable[[#This Row],[Order Date]])</f>
        <v>1</v>
      </c>
      <c r="F66" s="4" t="str">
        <f>TEXT(SalesDataTable[[#This Row],[Order Date]],"MMM")</f>
        <v>Jan</v>
      </c>
      <c r="G66" s="4" t="s">
        <v>6</v>
      </c>
      <c r="H66" s="4" t="s">
        <v>49</v>
      </c>
      <c r="I66" s="4" t="s">
        <v>2</v>
      </c>
      <c r="J66" s="4" t="s">
        <v>3</v>
      </c>
      <c r="K66" s="4" t="s">
        <v>9</v>
      </c>
      <c r="L66" s="4" t="s">
        <v>17</v>
      </c>
      <c r="M66" s="9">
        <v>5</v>
      </c>
      <c r="N66" s="6">
        <v>144.01</v>
      </c>
      <c r="O66" s="7">
        <v>0.05</v>
      </c>
      <c r="P66" s="6">
        <v>79.64</v>
      </c>
      <c r="Q66" s="6">
        <f t="shared" si="0"/>
        <v>684.0474999999999</v>
      </c>
      <c r="R66" s="6">
        <f t="shared" si="1"/>
        <v>398.2</v>
      </c>
      <c r="S66" s="6">
        <f t="shared" si="2"/>
        <v>285.84749999999991</v>
      </c>
      <c r="T66" s="8">
        <f t="shared" si="3"/>
        <v>0.41787668254032062</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3176</v>
      </c>
      <c r="B67" s="3">
        <v>46037</v>
      </c>
      <c r="C67" s="4">
        <f>YEAR(SalesDataTable[[#This Row],[Order Date]])</f>
        <v>2026</v>
      </c>
      <c r="D67" s="11" t="str">
        <f>"Q"&amp;ROUNDUP(MONTH(SalesDataTable[[#This Row],[Order Date]])/3,0)</f>
        <v>Q1</v>
      </c>
      <c r="E67" s="4">
        <f>MONTH(SalesDataTable[[#This Row],[Order Date]])</f>
        <v>1</v>
      </c>
      <c r="F67" s="4" t="str">
        <f>TEXT(SalesDataTable[[#This Row],[Order Date]],"MMM")</f>
        <v>Jan</v>
      </c>
      <c r="G67" s="4" t="s">
        <v>20</v>
      </c>
      <c r="H67" s="4" t="s">
        <v>33</v>
      </c>
      <c r="I67" s="4" t="s">
        <v>2</v>
      </c>
      <c r="J67" s="4" t="s">
        <v>3</v>
      </c>
      <c r="K67" s="4" t="s">
        <v>9</v>
      </c>
      <c r="L67" s="4" t="s">
        <v>10</v>
      </c>
      <c r="M67" s="9">
        <v>3</v>
      </c>
      <c r="N67" s="6">
        <v>91.19</v>
      </c>
      <c r="O67" s="7">
        <v>0</v>
      </c>
      <c r="P67" s="6">
        <v>44.47</v>
      </c>
      <c r="Q67" s="6">
        <f t="shared" si="0"/>
        <v>273.57</v>
      </c>
      <c r="R67" s="6">
        <f t="shared" si="1"/>
        <v>133.41</v>
      </c>
      <c r="S67" s="6">
        <f t="shared" si="2"/>
        <v>140.16</v>
      </c>
      <c r="T67" s="8">
        <f t="shared" si="3"/>
        <v>0.5123368790437548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3705</v>
      </c>
      <c r="B68" s="3">
        <v>46037</v>
      </c>
      <c r="C68" s="4">
        <f>YEAR(SalesDataTable[[#This Row],[Order Date]])</f>
        <v>2026</v>
      </c>
      <c r="D68" s="11" t="str">
        <f>"Q"&amp;ROUNDUP(MONTH(SalesDataTable[[#This Row],[Order Date]])/3,0)</f>
        <v>Q1</v>
      </c>
      <c r="E68" s="4">
        <f>MONTH(SalesDataTable[[#This Row],[Order Date]])</f>
        <v>1</v>
      </c>
      <c r="F68" s="4" t="str">
        <f>TEXT(SalesDataTable[[#This Row],[Order Date]],"MMM")</f>
        <v>Jan</v>
      </c>
      <c r="G68" s="4" t="s">
        <v>20</v>
      </c>
      <c r="H68" s="4" t="s">
        <v>31</v>
      </c>
      <c r="I68" s="4" t="s">
        <v>19</v>
      </c>
      <c r="J68" s="4" t="s">
        <v>13</v>
      </c>
      <c r="K68" s="4" t="s">
        <v>14</v>
      </c>
      <c r="L68" s="4" t="s">
        <v>32</v>
      </c>
      <c r="M68" s="9">
        <v>2</v>
      </c>
      <c r="N68" s="6">
        <v>45.45</v>
      </c>
      <c r="O68" s="7">
        <v>0</v>
      </c>
      <c r="P68" s="6">
        <v>18.190000000000001</v>
      </c>
      <c r="Q68" s="6">
        <f t="shared" ref="Q68:Q131" si="4">M68*N68*(1-O68)</f>
        <v>90.9</v>
      </c>
      <c r="R68" s="6">
        <f t="shared" ref="R68:R131" si="5">M68*P68</f>
        <v>36.380000000000003</v>
      </c>
      <c r="S68" s="6">
        <f t="shared" ref="S68:S131" si="6">Q68-R68</f>
        <v>54.52</v>
      </c>
      <c r="T68" s="8">
        <f t="shared" ref="T68:T131" si="7">IFERROR(S68/Q68,0)</f>
        <v>0.59977997799779981</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3736</v>
      </c>
      <c r="B69" s="3">
        <v>46037</v>
      </c>
      <c r="C69" s="4">
        <f>YEAR(SalesDataTable[[#This Row],[Order Date]])</f>
        <v>2026</v>
      </c>
      <c r="D69" s="11" t="str">
        <f>"Q"&amp;ROUNDUP(MONTH(SalesDataTable[[#This Row],[Order Date]])/3,0)</f>
        <v>Q1</v>
      </c>
      <c r="E69" s="4">
        <f>MONTH(SalesDataTable[[#This Row],[Order Date]])</f>
        <v>1</v>
      </c>
      <c r="F69" s="4" t="str">
        <f>TEXT(SalesDataTable[[#This Row],[Order Date]],"MMM")</f>
        <v>Jan</v>
      </c>
      <c r="G69" s="4" t="s">
        <v>6</v>
      </c>
      <c r="H69" s="4" t="s">
        <v>7</v>
      </c>
      <c r="I69" s="4" t="s">
        <v>28</v>
      </c>
      <c r="J69" s="4" t="s">
        <v>13</v>
      </c>
      <c r="K69" s="4" t="s">
        <v>34</v>
      </c>
      <c r="L69" s="4" t="s">
        <v>35</v>
      </c>
      <c r="M69" s="9">
        <v>1</v>
      </c>
      <c r="N69" s="6">
        <v>40.72</v>
      </c>
      <c r="O69" s="7">
        <v>0</v>
      </c>
      <c r="P69" s="6">
        <v>14.94</v>
      </c>
      <c r="Q69" s="6">
        <f t="shared" si="4"/>
        <v>40.72</v>
      </c>
      <c r="R69" s="6">
        <f t="shared" si="5"/>
        <v>14.94</v>
      </c>
      <c r="S69" s="6">
        <f t="shared" si="6"/>
        <v>25.78</v>
      </c>
      <c r="T69" s="8">
        <f t="shared" si="7"/>
        <v>0.6331041257367388</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3967</v>
      </c>
      <c r="B70" s="3">
        <v>46037</v>
      </c>
      <c r="C70" s="4">
        <f>YEAR(SalesDataTable[[#This Row],[Order Date]])</f>
        <v>2026</v>
      </c>
      <c r="D70" s="11" t="str">
        <f>"Q"&amp;ROUNDUP(MONTH(SalesDataTable[[#This Row],[Order Date]])/3,0)</f>
        <v>Q1</v>
      </c>
      <c r="E70" s="4">
        <f>MONTH(SalesDataTable[[#This Row],[Order Date]])</f>
        <v>1</v>
      </c>
      <c r="F70" s="4" t="str">
        <f>TEXT(SalesDataTable[[#This Row],[Order Date]],"MMM")</f>
        <v>Jan</v>
      </c>
      <c r="G70" s="4" t="s">
        <v>6</v>
      </c>
      <c r="H70" s="4" t="s">
        <v>43</v>
      </c>
      <c r="I70" s="4" t="s">
        <v>2</v>
      </c>
      <c r="J70" s="4" t="s">
        <v>16</v>
      </c>
      <c r="K70" s="4" t="s">
        <v>14</v>
      </c>
      <c r="L70" s="4" t="s">
        <v>15</v>
      </c>
      <c r="M70" s="9">
        <v>2</v>
      </c>
      <c r="N70" s="6">
        <v>37.090000000000003</v>
      </c>
      <c r="O70" s="7">
        <v>0</v>
      </c>
      <c r="P70" s="6">
        <v>13.29</v>
      </c>
      <c r="Q70" s="6">
        <f t="shared" si="4"/>
        <v>74.180000000000007</v>
      </c>
      <c r="R70" s="6">
        <f t="shared" si="5"/>
        <v>26.58</v>
      </c>
      <c r="S70" s="6">
        <f t="shared" si="6"/>
        <v>47.600000000000009</v>
      </c>
      <c r="T70" s="8">
        <f t="shared" si="7"/>
        <v>0.64168239417632789</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170</v>
      </c>
      <c r="B71" s="3">
        <v>46038</v>
      </c>
      <c r="C71" s="4">
        <f>YEAR(SalesDataTable[[#This Row],[Order Date]])</f>
        <v>2026</v>
      </c>
      <c r="D71" s="11" t="str">
        <f>"Q"&amp;ROUNDUP(MONTH(SalesDataTable[[#This Row],[Order Date]])/3,0)</f>
        <v>Q1</v>
      </c>
      <c r="E71" s="4">
        <f>MONTH(SalesDataTable[[#This Row],[Order Date]])</f>
        <v>1</v>
      </c>
      <c r="F71" s="4" t="str">
        <f>TEXT(SalesDataTable[[#This Row],[Order Date]],"MMM")</f>
        <v>Jan</v>
      </c>
      <c r="G71" s="4" t="s">
        <v>11</v>
      </c>
      <c r="H71" s="4" t="s">
        <v>39</v>
      </c>
      <c r="I71" s="4" t="s">
        <v>2</v>
      </c>
      <c r="J71" s="4" t="s">
        <v>13</v>
      </c>
      <c r="K71" s="4" t="s">
        <v>23</v>
      </c>
      <c r="L71" s="4" t="s">
        <v>51</v>
      </c>
      <c r="M71" s="9">
        <v>1</v>
      </c>
      <c r="N71" s="6">
        <v>124.45</v>
      </c>
      <c r="O71" s="7">
        <v>0.15</v>
      </c>
      <c r="P71" s="6">
        <v>59.77</v>
      </c>
      <c r="Q71" s="6">
        <f t="shared" si="4"/>
        <v>105.7825</v>
      </c>
      <c r="R71" s="6">
        <f t="shared" si="5"/>
        <v>59.77</v>
      </c>
      <c r="S71" s="6">
        <f t="shared" si="6"/>
        <v>46.012499999999996</v>
      </c>
      <c r="T71" s="8">
        <f t="shared" si="7"/>
        <v>0.43497270342447941</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1040</v>
      </c>
      <c r="B72" s="3">
        <v>46038</v>
      </c>
      <c r="C72" s="4">
        <f>YEAR(SalesDataTable[[#This Row],[Order Date]])</f>
        <v>2026</v>
      </c>
      <c r="D72" s="11" t="str">
        <f>"Q"&amp;ROUNDUP(MONTH(SalesDataTable[[#This Row],[Order Date]])/3,0)</f>
        <v>Q1</v>
      </c>
      <c r="E72" s="4">
        <f>MONTH(SalesDataTable[[#This Row],[Order Date]])</f>
        <v>1</v>
      </c>
      <c r="F72" s="4" t="str">
        <f>TEXT(SalesDataTable[[#This Row],[Order Date]],"MMM")</f>
        <v>Jan</v>
      </c>
      <c r="G72" s="4" t="s">
        <v>0</v>
      </c>
      <c r="H72" s="4" t="s">
        <v>1</v>
      </c>
      <c r="I72" s="4" t="s">
        <v>19</v>
      </c>
      <c r="J72" s="4" t="s">
        <v>13</v>
      </c>
      <c r="K72" s="4" t="s">
        <v>14</v>
      </c>
      <c r="L72" s="4" t="s">
        <v>15</v>
      </c>
      <c r="M72" s="9">
        <v>1</v>
      </c>
      <c r="N72" s="6">
        <v>35.93</v>
      </c>
      <c r="O72" s="7">
        <v>0.05</v>
      </c>
      <c r="P72" s="6">
        <v>13.33</v>
      </c>
      <c r="Q72" s="6">
        <f t="shared" si="4"/>
        <v>34.133499999999998</v>
      </c>
      <c r="R72" s="6">
        <f t="shared" si="5"/>
        <v>13.33</v>
      </c>
      <c r="S72" s="6">
        <f t="shared" si="6"/>
        <v>20.8035</v>
      </c>
      <c r="T72" s="8">
        <f t="shared" si="7"/>
        <v>0.60947456311248482</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2380</v>
      </c>
      <c r="B73" s="3">
        <v>46038</v>
      </c>
      <c r="C73" s="4">
        <f>YEAR(SalesDataTable[[#This Row],[Order Date]])</f>
        <v>2026</v>
      </c>
      <c r="D73" s="11" t="str">
        <f>"Q"&amp;ROUNDUP(MONTH(SalesDataTable[[#This Row],[Order Date]])/3,0)</f>
        <v>Q1</v>
      </c>
      <c r="E73" s="4">
        <f>MONTH(SalesDataTable[[#This Row],[Order Date]])</f>
        <v>1</v>
      </c>
      <c r="F73" s="4" t="str">
        <f>TEXT(SalesDataTable[[#This Row],[Order Date]],"MMM")</f>
        <v>Jan</v>
      </c>
      <c r="G73" s="4" t="s">
        <v>20</v>
      </c>
      <c r="H73" s="4" t="s">
        <v>47</v>
      </c>
      <c r="I73" s="4" t="s">
        <v>2</v>
      </c>
      <c r="J73" s="4" t="s">
        <v>3</v>
      </c>
      <c r="K73" s="4" t="s">
        <v>23</v>
      </c>
      <c r="L73" s="4" t="s">
        <v>51</v>
      </c>
      <c r="M73" s="9">
        <v>4</v>
      </c>
      <c r="N73" s="6">
        <v>121.8</v>
      </c>
      <c r="O73" s="7">
        <v>0.05</v>
      </c>
      <c r="P73" s="6">
        <v>59.57</v>
      </c>
      <c r="Q73" s="6">
        <f t="shared" si="4"/>
        <v>462.84</v>
      </c>
      <c r="R73" s="6">
        <f t="shared" si="5"/>
        <v>238.28</v>
      </c>
      <c r="S73" s="6">
        <f t="shared" si="6"/>
        <v>224.55999999999997</v>
      </c>
      <c r="T73" s="8">
        <f t="shared" si="7"/>
        <v>0.48517846339987897</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3219</v>
      </c>
      <c r="B74" s="3">
        <v>46038</v>
      </c>
      <c r="C74" s="4">
        <f>YEAR(SalesDataTable[[#This Row],[Order Date]])</f>
        <v>2026</v>
      </c>
      <c r="D74" s="11" t="str">
        <f>"Q"&amp;ROUNDUP(MONTH(SalesDataTable[[#This Row],[Order Date]])/3,0)</f>
        <v>Q1</v>
      </c>
      <c r="E74" s="4">
        <f>MONTH(SalesDataTable[[#This Row],[Order Date]])</f>
        <v>1</v>
      </c>
      <c r="F74" s="4" t="str">
        <f>TEXT(SalesDataTable[[#This Row],[Order Date]],"MMM")</f>
        <v>Jan</v>
      </c>
      <c r="G74" s="4" t="s">
        <v>6</v>
      </c>
      <c r="H74" s="4" t="s">
        <v>41</v>
      </c>
      <c r="I74" s="4" t="s">
        <v>19</v>
      </c>
      <c r="J74" s="4" t="s">
        <v>3</v>
      </c>
      <c r="K74" s="4" t="s">
        <v>9</v>
      </c>
      <c r="L74" s="4" t="s">
        <v>10</v>
      </c>
      <c r="M74" s="9">
        <v>1</v>
      </c>
      <c r="N74" s="6">
        <v>92.6</v>
      </c>
      <c r="O74" s="7">
        <v>0.05</v>
      </c>
      <c r="P74" s="6">
        <v>44.15</v>
      </c>
      <c r="Q74" s="6">
        <f t="shared" si="4"/>
        <v>87.969999999999985</v>
      </c>
      <c r="R74" s="6">
        <f t="shared" si="5"/>
        <v>44.15</v>
      </c>
      <c r="S74" s="6">
        <f t="shared" si="6"/>
        <v>43.819999999999986</v>
      </c>
      <c r="T74" s="8">
        <f t="shared" si="7"/>
        <v>0.4981243605774695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4425</v>
      </c>
      <c r="B75" s="3">
        <v>46038</v>
      </c>
      <c r="C75" s="4">
        <f>YEAR(SalesDataTable[[#This Row],[Order Date]])</f>
        <v>2026</v>
      </c>
      <c r="D75" s="11" t="str">
        <f>"Q"&amp;ROUNDUP(MONTH(SalesDataTable[[#This Row],[Order Date]])/3,0)</f>
        <v>Q1</v>
      </c>
      <c r="E75" s="4">
        <f>MONTH(SalesDataTable[[#This Row],[Order Date]])</f>
        <v>1</v>
      </c>
      <c r="F75" s="4" t="str">
        <f>TEXT(SalesDataTable[[#This Row],[Order Date]],"MMM")</f>
        <v>Jan</v>
      </c>
      <c r="G75" s="4" t="s">
        <v>6</v>
      </c>
      <c r="H75" s="4" t="s">
        <v>43</v>
      </c>
      <c r="I75" s="4" t="s">
        <v>8</v>
      </c>
      <c r="J75" s="4" t="s">
        <v>16</v>
      </c>
      <c r="K75" s="4" t="s">
        <v>4</v>
      </c>
      <c r="L75" s="4" t="s">
        <v>30</v>
      </c>
      <c r="M75" s="9">
        <v>10</v>
      </c>
      <c r="N75" s="6">
        <v>102.68</v>
      </c>
      <c r="O75" s="7">
        <v>0.15</v>
      </c>
      <c r="P75" s="6">
        <v>51.07</v>
      </c>
      <c r="Q75" s="6">
        <f t="shared" si="4"/>
        <v>872.78000000000009</v>
      </c>
      <c r="R75" s="6">
        <f t="shared" si="5"/>
        <v>510.7</v>
      </c>
      <c r="S75" s="6">
        <f t="shared" si="6"/>
        <v>362.0800000000001</v>
      </c>
      <c r="T75" s="8">
        <f t="shared" si="7"/>
        <v>0.41485826897958256</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4508</v>
      </c>
      <c r="B76" s="3">
        <v>46038</v>
      </c>
      <c r="C76" s="4">
        <f>YEAR(SalesDataTable[[#This Row],[Order Date]])</f>
        <v>2026</v>
      </c>
      <c r="D76" s="11" t="str">
        <f>"Q"&amp;ROUNDUP(MONTH(SalesDataTable[[#This Row],[Order Date]])/3,0)</f>
        <v>Q1</v>
      </c>
      <c r="E76" s="4">
        <f>MONTH(SalesDataTable[[#This Row],[Order Date]])</f>
        <v>1</v>
      </c>
      <c r="F76" s="4" t="str">
        <f>TEXT(SalesDataTable[[#This Row],[Order Date]],"MMM")</f>
        <v>Jan</v>
      </c>
      <c r="G76" s="4" t="s">
        <v>20</v>
      </c>
      <c r="H76" s="4" t="s">
        <v>47</v>
      </c>
      <c r="I76" s="4" t="s">
        <v>28</v>
      </c>
      <c r="J76" s="4" t="s">
        <v>13</v>
      </c>
      <c r="K76" s="4" t="s">
        <v>4</v>
      </c>
      <c r="L76" s="4" t="s">
        <v>26</v>
      </c>
      <c r="M76" s="9">
        <v>3</v>
      </c>
      <c r="N76" s="6">
        <v>40.92</v>
      </c>
      <c r="O76" s="7">
        <v>0.15</v>
      </c>
      <c r="P76" s="6">
        <v>16.71</v>
      </c>
      <c r="Q76" s="6">
        <f t="shared" si="4"/>
        <v>104.346</v>
      </c>
      <c r="R76" s="6">
        <f t="shared" si="5"/>
        <v>50.13</v>
      </c>
      <c r="S76" s="6">
        <f t="shared" si="6"/>
        <v>54.216000000000001</v>
      </c>
      <c r="T76" s="8">
        <f t="shared" si="7"/>
        <v>0.51957909263412105</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4806</v>
      </c>
      <c r="B77" s="3">
        <v>46038</v>
      </c>
      <c r="C77" s="4">
        <f>YEAR(SalesDataTable[[#This Row],[Order Date]])</f>
        <v>2026</v>
      </c>
      <c r="D77" s="11" t="str">
        <f>"Q"&amp;ROUNDUP(MONTH(SalesDataTable[[#This Row],[Order Date]])/3,0)</f>
        <v>Q1</v>
      </c>
      <c r="E77" s="4">
        <f>MONTH(SalesDataTable[[#This Row],[Order Date]])</f>
        <v>1</v>
      </c>
      <c r="F77" s="4" t="str">
        <f>TEXT(SalesDataTable[[#This Row],[Order Date]],"MMM")</f>
        <v>Jan</v>
      </c>
      <c r="G77" s="4" t="s">
        <v>11</v>
      </c>
      <c r="H77" s="4" t="s">
        <v>52</v>
      </c>
      <c r="I77" s="4" t="s">
        <v>19</v>
      </c>
      <c r="J77" s="4" t="s">
        <v>13</v>
      </c>
      <c r="K77" s="4" t="s">
        <v>4</v>
      </c>
      <c r="L77" s="4" t="s">
        <v>30</v>
      </c>
      <c r="M77" s="9">
        <v>4</v>
      </c>
      <c r="N77" s="6">
        <v>102.68</v>
      </c>
      <c r="O77" s="7">
        <v>0</v>
      </c>
      <c r="P77" s="6">
        <v>50.83</v>
      </c>
      <c r="Q77" s="6">
        <f t="shared" si="4"/>
        <v>410.72</v>
      </c>
      <c r="R77" s="6">
        <f t="shared" si="5"/>
        <v>203.32</v>
      </c>
      <c r="S77" s="6">
        <f t="shared" si="6"/>
        <v>207.40000000000003</v>
      </c>
      <c r="T77" s="8">
        <f t="shared" si="7"/>
        <v>0.50496688741721862</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755</v>
      </c>
      <c r="B78" s="3">
        <v>46039</v>
      </c>
      <c r="C78" s="4">
        <f>YEAR(SalesDataTable[[#This Row],[Order Date]])</f>
        <v>2026</v>
      </c>
      <c r="D78" s="11" t="str">
        <f>"Q"&amp;ROUNDUP(MONTH(SalesDataTable[[#This Row],[Order Date]])/3,0)</f>
        <v>Q1</v>
      </c>
      <c r="E78" s="4">
        <f>MONTH(SalesDataTable[[#This Row],[Order Date]])</f>
        <v>1</v>
      </c>
      <c r="F78" s="4" t="str">
        <f>TEXT(SalesDataTable[[#This Row],[Order Date]],"MMM")</f>
        <v>Jan</v>
      </c>
      <c r="G78" s="4" t="s">
        <v>0</v>
      </c>
      <c r="H78" s="4" t="s">
        <v>36</v>
      </c>
      <c r="I78" s="4" t="s">
        <v>28</v>
      </c>
      <c r="J78" s="4" t="s">
        <v>13</v>
      </c>
      <c r="K78" s="4" t="s">
        <v>14</v>
      </c>
      <c r="L78" s="4" t="s">
        <v>48</v>
      </c>
      <c r="M78" s="9">
        <v>2</v>
      </c>
      <c r="N78" s="6">
        <v>164.38</v>
      </c>
      <c r="O78" s="7">
        <v>0.05</v>
      </c>
      <c r="P78" s="6">
        <v>85.93</v>
      </c>
      <c r="Q78" s="6">
        <f t="shared" si="4"/>
        <v>312.322</v>
      </c>
      <c r="R78" s="6">
        <f t="shared" si="5"/>
        <v>171.86</v>
      </c>
      <c r="S78" s="6">
        <f t="shared" si="6"/>
        <v>140.46199999999999</v>
      </c>
      <c r="T78" s="8">
        <f t="shared" si="7"/>
        <v>0.44973456881039436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3171</v>
      </c>
      <c r="B79" s="3">
        <v>46039</v>
      </c>
      <c r="C79" s="4">
        <f>YEAR(SalesDataTable[[#This Row],[Order Date]])</f>
        <v>2026</v>
      </c>
      <c r="D79" s="11" t="str">
        <f>"Q"&amp;ROUNDUP(MONTH(SalesDataTable[[#This Row],[Order Date]])/3,0)</f>
        <v>Q1</v>
      </c>
      <c r="E79" s="4">
        <f>MONTH(SalesDataTable[[#This Row],[Order Date]])</f>
        <v>1</v>
      </c>
      <c r="F79" s="4" t="str">
        <f>TEXT(SalesDataTable[[#This Row],[Order Date]],"MMM")</f>
        <v>Jan</v>
      </c>
      <c r="G79" s="4" t="s">
        <v>0</v>
      </c>
      <c r="H79" s="4" t="s">
        <v>50</v>
      </c>
      <c r="I79" s="4" t="s">
        <v>19</v>
      </c>
      <c r="J79" s="4" t="s">
        <v>3</v>
      </c>
      <c r="K79" s="4" t="s">
        <v>4</v>
      </c>
      <c r="L79" s="4" t="s">
        <v>22</v>
      </c>
      <c r="M79" s="9">
        <v>1</v>
      </c>
      <c r="N79" s="6">
        <v>51.78</v>
      </c>
      <c r="O79" s="7">
        <v>0</v>
      </c>
      <c r="P79" s="6">
        <v>22.64</v>
      </c>
      <c r="Q79" s="6">
        <f t="shared" si="4"/>
        <v>51.78</v>
      </c>
      <c r="R79" s="6">
        <f t="shared" si="5"/>
        <v>22.64</v>
      </c>
      <c r="S79" s="6">
        <f t="shared" si="6"/>
        <v>29.14</v>
      </c>
      <c r="T79" s="8">
        <f t="shared" si="7"/>
        <v>0.56276554654306687</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4277</v>
      </c>
      <c r="B80" s="3">
        <v>46039</v>
      </c>
      <c r="C80" s="4">
        <f>YEAR(SalesDataTable[[#This Row],[Order Date]])</f>
        <v>2026</v>
      </c>
      <c r="D80" s="11" t="str">
        <f>"Q"&amp;ROUNDUP(MONTH(SalesDataTable[[#This Row],[Order Date]])/3,0)</f>
        <v>Q1</v>
      </c>
      <c r="E80" s="4">
        <f>MONTH(SalesDataTable[[#This Row],[Order Date]])</f>
        <v>1</v>
      </c>
      <c r="F80" s="4" t="str">
        <f>TEXT(SalesDataTable[[#This Row],[Order Date]],"MMM")</f>
        <v>Jan</v>
      </c>
      <c r="G80" s="4" t="s">
        <v>6</v>
      </c>
      <c r="H80" s="4" t="s">
        <v>41</v>
      </c>
      <c r="I80" s="4" t="s">
        <v>19</v>
      </c>
      <c r="J80" s="4" t="s">
        <v>3</v>
      </c>
      <c r="K80" s="4" t="s">
        <v>34</v>
      </c>
      <c r="L80" s="4" t="s">
        <v>45</v>
      </c>
      <c r="M80" s="9">
        <v>1</v>
      </c>
      <c r="N80" s="6">
        <v>50.52</v>
      </c>
      <c r="O80" s="7">
        <v>0.05</v>
      </c>
      <c r="P80" s="6">
        <v>22.37</v>
      </c>
      <c r="Q80" s="6">
        <f t="shared" si="4"/>
        <v>47.994</v>
      </c>
      <c r="R80" s="6">
        <f t="shared" si="5"/>
        <v>22.37</v>
      </c>
      <c r="S80" s="6">
        <f t="shared" si="6"/>
        <v>25.623999999999999</v>
      </c>
      <c r="T80" s="8">
        <f t="shared" si="7"/>
        <v>0.5339000708421886</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4648</v>
      </c>
      <c r="B81" s="3">
        <v>46039</v>
      </c>
      <c r="C81" s="4">
        <f>YEAR(SalesDataTable[[#This Row],[Order Date]])</f>
        <v>2026</v>
      </c>
      <c r="D81" s="11" t="str">
        <f>"Q"&amp;ROUNDUP(MONTH(SalesDataTable[[#This Row],[Order Date]])/3,0)</f>
        <v>Q1</v>
      </c>
      <c r="E81" s="4">
        <f>MONTH(SalesDataTable[[#This Row],[Order Date]])</f>
        <v>1</v>
      </c>
      <c r="F81" s="4" t="str">
        <f>TEXT(SalesDataTable[[#This Row],[Order Date]],"MMM")</f>
        <v>Jan</v>
      </c>
      <c r="G81" s="4" t="s">
        <v>6</v>
      </c>
      <c r="H81" s="4" t="s">
        <v>49</v>
      </c>
      <c r="I81" s="4" t="s">
        <v>28</v>
      </c>
      <c r="J81" s="4" t="s">
        <v>13</v>
      </c>
      <c r="K81" s="4" t="s">
        <v>23</v>
      </c>
      <c r="L81" s="4" t="s">
        <v>29</v>
      </c>
      <c r="M81" s="9">
        <v>1</v>
      </c>
      <c r="N81" s="6">
        <v>199.02</v>
      </c>
      <c r="O81" s="7">
        <v>0</v>
      </c>
      <c r="P81" s="6">
        <v>106.49</v>
      </c>
      <c r="Q81" s="6">
        <f t="shared" si="4"/>
        <v>199.02</v>
      </c>
      <c r="R81" s="6">
        <f t="shared" si="5"/>
        <v>106.49</v>
      </c>
      <c r="S81" s="6">
        <f t="shared" si="6"/>
        <v>92.530000000000015</v>
      </c>
      <c r="T81" s="8">
        <f t="shared" si="7"/>
        <v>0.46492814792483173</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157</v>
      </c>
      <c r="B82" s="3">
        <v>46040</v>
      </c>
      <c r="C82" s="4">
        <f>YEAR(SalesDataTable[[#This Row],[Order Date]])</f>
        <v>2026</v>
      </c>
      <c r="D82" s="11" t="str">
        <f>"Q"&amp;ROUNDUP(MONTH(SalesDataTable[[#This Row],[Order Date]])/3,0)</f>
        <v>Q1</v>
      </c>
      <c r="E82" s="4">
        <f>MONTH(SalesDataTable[[#This Row],[Order Date]])</f>
        <v>1</v>
      </c>
      <c r="F82" s="4" t="str">
        <f>TEXT(SalesDataTable[[#This Row],[Order Date]],"MMM")</f>
        <v>Jan</v>
      </c>
      <c r="G82" s="4" t="s">
        <v>20</v>
      </c>
      <c r="H82" s="4" t="s">
        <v>33</v>
      </c>
      <c r="I82" s="4" t="s">
        <v>19</v>
      </c>
      <c r="J82" s="4" t="s">
        <v>3</v>
      </c>
      <c r="K82" s="4" t="s">
        <v>23</v>
      </c>
      <c r="L82" s="4" t="s">
        <v>40</v>
      </c>
      <c r="M82" s="9">
        <v>3</v>
      </c>
      <c r="N82" s="6">
        <v>80.27</v>
      </c>
      <c r="O82" s="7">
        <v>0.1</v>
      </c>
      <c r="P82" s="6">
        <v>39.26</v>
      </c>
      <c r="Q82" s="6">
        <f t="shared" si="4"/>
        <v>216.72900000000001</v>
      </c>
      <c r="R82" s="6">
        <f t="shared" si="5"/>
        <v>117.78</v>
      </c>
      <c r="S82" s="6">
        <f t="shared" si="6"/>
        <v>98.949000000000012</v>
      </c>
      <c r="T82" s="8">
        <f t="shared" si="7"/>
        <v>0.45655634455933447</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2271</v>
      </c>
      <c r="B83" s="3">
        <v>46040</v>
      </c>
      <c r="C83" s="4">
        <f>YEAR(SalesDataTable[[#This Row],[Order Date]])</f>
        <v>2026</v>
      </c>
      <c r="D83" s="11" t="str">
        <f>"Q"&amp;ROUNDUP(MONTH(SalesDataTable[[#This Row],[Order Date]])/3,0)</f>
        <v>Q1</v>
      </c>
      <c r="E83" s="4">
        <f>MONTH(SalesDataTable[[#This Row],[Order Date]])</f>
        <v>1</v>
      </c>
      <c r="F83" s="4" t="str">
        <f>TEXT(SalesDataTable[[#This Row],[Order Date]],"MMM")</f>
        <v>Jan</v>
      </c>
      <c r="G83" s="4" t="s">
        <v>6</v>
      </c>
      <c r="H83" s="4" t="s">
        <v>7</v>
      </c>
      <c r="I83" s="4" t="s">
        <v>19</v>
      </c>
      <c r="J83" s="4" t="s">
        <v>13</v>
      </c>
      <c r="K83" s="4" t="s">
        <v>23</v>
      </c>
      <c r="L83" s="4" t="s">
        <v>24</v>
      </c>
      <c r="M83" s="9">
        <v>4</v>
      </c>
      <c r="N83" s="6">
        <v>333.28</v>
      </c>
      <c r="O83" s="7">
        <v>0</v>
      </c>
      <c r="P83" s="6">
        <v>195.76</v>
      </c>
      <c r="Q83" s="6">
        <f t="shared" si="4"/>
        <v>1333.12</v>
      </c>
      <c r="R83" s="6">
        <f t="shared" si="5"/>
        <v>783.04</v>
      </c>
      <c r="S83" s="6">
        <f t="shared" si="6"/>
        <v>550.07999999999993</v>
      </c>
      <c r="T83" s="8">
        <f t="shared" si="7"/>
        <v>0.41262602016322608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3330</v>
      </c>
      <c r="B84" s="3">
        <v>46040</v>
      </c>
      <c r="C84" s="4">
        <f>YEAR(SalesDataTable[[#This Row],[Order Date]])</f>
        <v>2026</v>
      </c>
      <c r="D84" s="11" t="str">
        <f>"Q"&amp;ROUNDUP(MONTH(SalesDataTable[[#This Row],[Order Date]])/3,0)</f>
        <v>Q1</v>
      </c>
      <c r="E84" s="4">
        <f>MONTH(SalesDataTable[[#This Row],[Order Date]])</f>
        <v>1</v>
      </c>
      <c r="F84" s="4" t="str">
        <f>TEXT(SalesDataTable[[#This Row],[Order Date]],"MMM")</f>
        <v>Jan</v>
      </c>
      <c r="G84" s="4" t="s">
        <v>20</v>
      </c>
      <c r="H84" s="4" t="s">
        <v>47</v>
      </c>
      <c r="I84" s="4" t="s">
        <v>28</v>
      </c>
      <c r="J84" s="4" t="s">
        <v>13</v>
      </c>
      <c r="K84" s="4" t="s">
        <v>4</v>
      </c>
      <c r="L84" s="4" t="s">
        <v>30</v>
      </c>
      <c r="M84" s="9">
        <v>1</v>
      </c>
      <c r="N84" s="6">
        <v>104.36</v>
      </c>
      <c r="O84" s="7">
        <v>0</v>
      </c>
      <c r="P84" s="6">
        <v>51.63</v>
      </c>
      <c r="Q84" s="6">
        <f t="shared" si="4"/>
        <v>104.36</v>
      </c>
      <c r="R84" s="6">
        <f t="shared" si="5"/>
        <v>51.63</v>
      </c>
      <c r="S84" s="6">
        <f t="shared" si="6"/>
        <v>52.73</v>
      </c>
      <c r="T84" s="8">
        <f t="shared" si="7"/>
        <v>0.50527021847451126</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4547</v>
      </c>
      <c r="B85" s="3">
        <v>46040</v>
      </c>
      <c r="C85" s="4">
        <f>YEAR(SalesDataTable[[#This Row],[Order Date]])</f>
        <v>2026</v>
      </c>
      <c r="D85" s="11" t="str">
        <f>"Q"&amp;ROUNDUP(MONTH(SalesDataTable[[#This Row],[Order Date]])/3,0)</f>
        <v>Q1</v>
      </c>
      <c r="E85" s="4">
        <f>MONTH(SalesDataTable[[#This Row],[Order Date]])</f>
        <v>1</v>
      </c>
      <c r="F85" s="4" t="str">
        <f>TEXT(SalesDataTable[[#This Row],[Order Date]],"MMM")</f>
        <v>Jan</v>
      </c>
      <c r="G85" s="4" t="s">
        <v>11</v>
      </c>
      <c r="H85" s="4" t="s">
        <v>25</v>
      </c>
      <c r="I85" s="4" t="s">
        <v>28</v>
      </c>
      <c r="J85" s="4" t="s">
        <v>13</v>
      </c>
      <c r="K85" s="4" t="s">
        <v>4</v>
      </c>
      <c r="L85" s="4" t="s">
        <v>5</v>
      </c>
      <c r="M85" s="9">
        <v>1</v>
      </c>
      <c r="N85" s="6">
        <v>83.52</v>
      </c>
      <c r="O85" s="7">
        <v>0.05</v>
      </c>
      <c r="P85" s="6">
        <v>42.97</v>
      </c>
      <c r="Q85" s="6">
        <f t="shared" si="4"/>
        <v>79.343999999999994</v>
      </c>
      <c r="R85" s="6">
        <f t="shared" si="5"/>
        <v>42.97</v>
      </c>
      <c r="S85" s="6">
        <f t="shared" si="6"/>
        <v>36.373999999999995</v>
      </c>
      <c r="T85" s="8">
        <f t="shared" si="7"/>
        <v>0.45843416011292598</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1840</v>
      </c>
      <c r="B86" s="3">
        <v>46041</v>
      </c>
      <c r="C86" s="4">
        <f>YEAR(SalesDataTable[[#This Row],[Order Date]])</f>
        <v>2026</v>
      </c>
      <c r="D86" s="11" t="str">
        <f>"Q"&amp;ROUNDUP(MONTH(SalesDataTable[[#This Row],[Order Date]])/3,0)</f>
        <v>Q1</v>
      </c>
      <c r="E86" s="4">
        <f>MONTH(SalesDataTable[[#This Row],[Order Date]])</f>
        <v>1</v>
      </c>
      <c r="F86" s="4" t="str">
        <f>TEXT(SalesDataTable[[#This Row],[Order Date]],"MMM")</f>
        <v>Jan</v>
      </c>
      <c r="G86" s="4" t="s">
        <v>11</v>
      </c>
      <c r="H86" s="4" t="s">
        <v>39</v>
      </c>
      <c r="I86" s="4" t="s">
        <v>2</v>
      </c>
      <c r="J86" s="4" t="s">
        <v>13</v>
      </c>
      <c r="K86" s="4" t="s">
        <v>34</v>
      </c>
      <c r="L86" s="4" t="s">
        <v>38</v>
      </c>
      <c r="M86" s="9">
        <v>2</v>
      </c>
      <c r="N86" s="6">
        <v>125.93</v>
      </c>
      <c r="O86" s="7">
        <v>0</v>
      </c>
      <c r="P86" s="6">
        <v>69.150000000000006</v>
      </c>
      <c r="Q86" s="6">
        <f t="shared" si="4"/>
        <v>251.86</v>
      </c>
      <c r="R86" s="6">
        <f t="shared" si="5"/>
        <v>138.30000000000001</v>
      </c>
      <c r="S86" s="6">
        <f t="shared" si="6"/>
        <v>113.56</v>
      </c>
      <c r="T86" s="8">
        <f t="shared" si="7"/>
        <v>0.45088541253077102</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1850</v>
      </c>
      <c r="B87" s="3">
        <v>46041</v>
      </c>
      <c r="C87" s="4">
        <f>YEAR(SalesDataTable[[#This Row],[Order Date]])</f>
        <v>2026</v>
      </c>
      <c r="D87" s="11" t="str">
        <f>"Q"&amp;ROUNDUP(MONTH(SalesDataTable[[#This Row],[Order Date]])/3,0)</f>
        <v>Q1</v>
      </c>
      <c r="E87" s="4">
        <f>MONTH(SalesDataTable[[#This Row],[Order Date]])</f>
        <v>1</v>
      </c>
      <c r="F87" s="4" t="str">
        <f>TEXT(SalesDataTable[[#This Row],[Order Date]],"MMM")</f>
        <v>Jan</v>
      </c>
      <c r="G87" s="4" t="s">
        <v>6</v>
      </c>
      <c r="H87" s="4" t="s">
        <v>27</v>
      </c>
      <c r="I87" s="4" t="s">
        <v>2</v>
      </c>
      <c r="J87" s="4" t="s">
        <v>16</v>
      </c>
      <c r="K87" s="4" t="s">
        <v>4</v>
      </c>
      <c r="L87" s="4" t="s">
        <v>22</v>
      </c>
      <c r="M87" s="9">
        <v>1</v>
      </c>
      <c r="N87" s="6">
        <v>49.85</v>
      </c>
      <c r="O87" s="7">
        <v>0</v>
      </c>
      <c r="P87" s="6">
        <v>23.07</v>
      </c>
      <c r="Q87" s="6">
        <f t="shared" si="4"/>
        <v>49.85</v>
      </c>
      <c r="R87" s="6">
        <f t="shared" si="5"/>
        <v>23.07</v>
      </c>
      <c r="S87" s="6">
        <f t="shared" si="6"/>
        <v>26.78</v>
      </c>
      <c r="T87" s="8">
        <f t="shared" si="7"/>
        <v>0.53721163490471413</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1858</v>
      </c>
      <c r="B88" s="3">
        <v>46041</v>
      </c>
      <c r="C88" s="4">
        <f>YEAR(SalesDataTable[[#This Row],[Order Date]])</f>
        <v>2026</v>
      </c>
      <c r="D88" s="11" t="str">
        <f>"Q"&amp;ROUNDUP(MONTH(SalesDataTable[[#This Row],[Order Date]])/3,0)</f>
        <v>Q1</v>
      </c>
      <c r="E88" s="4">
        <f>MONTH(SalesDataTable[[#This Row],[Order Date]])</f>
        <v>1</v>
      </c>
      <c r="F88" s="4" t="str">
        <f>TEXT(SalesDataTable[[#This Row],[Order Date]],"MMM")</f>
        <v>Jan</v>
      </c>
      <c r="G88" s="4" t="s">
        <v>6</v>
      </c>
      <c r="H88" s="4" t="s">
        <v>7</v>
      </c>
      <c r="I88" s="4" t="s">
        <v>2</v>
      </c>
      <c r="J88" s="4" t="s">
        <v>3</v>
      </c>
      <c r="K88" s="4" t="s">
        <v>14</v>
      </c>
      <c r="L88" s="4" t="s">
        <v>15</v>
      </c>
      <c r="M88" s="9">
        <v>1</v>
      </c>
      <c r="N88" s="6">
        <v>36.130000000000003</v>
      </c>
      <c r="O88" s="7">
        <v>0</v>
      </c>
      <c r="P88" s="6">
        <v>13.39</v>
      </c>
      <c r="Q88" s="6">
        <f t="shared" si="4"/>
        <v>36.130000000000003</v>
      </c>
      <c r="R88" s="6">
        <f t="shared" si="5"/>
        <v>13.39</v>
      </c>
      <c r="S88" s="6">
        <f t="shared" si="6"/>
        <v>22.740000000000002</v>
      </c>
      <c r="T88" s="8">
        <f t="shared" si="7"/>
        <v>0.62939385552172711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2910</v>
      </c>
      <c r="B89" s="3">
        <v>46041</v>
      </c>
      <c r="C89" s="4">
        <f>YEAR(SalesDataTable[[#This Row],[Order Date]])</f>
        <v>2026</v>
      </c>
      <c r="D89" s="11" t="str">
        <f>"Q"&amp;ROUNDUP(MONTH(SalesDataTable[[#This Row],[Order Date]])/3,0)</f>
        <v>Q1</v>
      </c>
      <c r="E89" s="4">
        <f>MONTH(SalesDataTable[[#This Row],[Order Date]])</f>
        <v>1</v>
      </c>
      <c r="F89" s="4" t="str">
        <f>TEXT(SalesDataTable[[#This Row],[Order Date]],"MMM")</f>
        <v>Jan</v>
      </c>
      <c r="G89" s="4" t="s">
        <v>20</v>
      </c>
      <c r="H89" s="4" t="s">
        <v>47</v>
      </c>
      <c r="I89" s="4" t="s">
        <v>19</v>
      </c>
      <c r="J89" s="4" t="s">
        <v>3</v>
      </c>
      <c r="K89" s="4" t="s">
        <v>4</v>
      </c>
      <c r="L89" s="4" t="s">
        <v>30</v>
      </c>
      <c r="M89" s="9">
        <v>1</v>
      </c>
      <c r="N89" s="6">
        <v>104.83</v>
      </c>
      <c r="O89" s="7">
        <v>0.05</v>
      </c>
      <c r="P89" s="6">
        <v>51.06</v>
      </c>
      <c r="Q89" s="6">
        <f t="shared" si="4"/>
        <v>99.588499999999996</v>
      </c>
      <c r="R89" s="6">
        <f t="shared" si="5"/>
        <v>51.06</v>
      </c>
      <c r="S89" s="6">
        <f t="shared" si="6"/>
        <v>48.528499999999994</v>
      </c>
      <c r="T89" s="8">
        <f t="shared" si="7"/>
        <v>0.48729019916958277</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3694</v>
      </c>
      <c r="B90" s="3">
        <v>46041</v>
      </c>
      <c r="C90" s="4">
        <f>YEAR(SalesDataTable[[#This Row],[Order Date]])</f>
        <v>2026</v>
      </c>
      <c r="D90" s="11" t="str">
        <f>"Q"&amp;ROUNDUP(MONTH(SalesDataTable[[#This Row],[Order Date]])/3,0)</f>
        <v>Q1</v>
      </c>
      <c r="E90" s="4">
        <f>MONTH(SalesDataTable[[#This Row],[Order Date]])</f>
        <v>1</v>
      </c>
      <c r="F90" s="4" t="str">
        <f>TEXT(SalesDataTable[[#This Row],[Order Date]],"MMM")</f>
        <v>Jan</v>
      </c>
      <c r="G90" s="4" t="s">
        <v>0</v>
      </c>
      <c r="H90" s="4" t="s">
        <v>1</v>
      </c>
      <c r="I90" s="4" t="s">
        <v>19</v>
      </c>
      <c r="J90" s="4" t="s">
        <v>3</v>
      </c>
      <c r="K90" s="4" t="s">
        <v>14</v>
      </c>
      <c r="L90" s="4" t="s">
        <v>15</v>
      </c>
      <c r="M90" s="9">
        <v>1</v>
      </c>
      <c r="N90" s="6">
        <v>35.46</v>
      </c>
      <c r="O90" s="7">
        <v>0.05</v>
      </c>
      <c r="P90" s="6">
        <v>13.81</v>
      </c>
      <c r="Q90" s="6">
        <f t="shared" si="4"/>
        <v>33.686999999999998</v>
      </c>
      <c r="R90" s="6">
        <f t="shared" si="5"/>
        <v>13.81</v>
      </c>
      <c r="S90" s="6">
        <f t="shared" si="6"/>
        <v>19.876999999999995</v>
      </c>
      <c r="T90" s="8">
        <f t="shared" si="7"/>
        <v>0.59004957401965141</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631</v>
      </c>
      <c r="B91" s="3">
        <v>46042</v>
      </c>
      <c r="C91" s="4">
        <f>YEAR(SalesDataTable[[#This Row],[Order Date]])</f>
        <v>2026</v>
      </c>
      <c r="D91" s="11" t="str">
        <f>"Q"&amp;ROUNDUP(MONTH(SalesDataTable[[#This Row],[Order Date]])/3,0)</f>
        <v>Q1</v>
      </c>
      <c r="E91" s="4">
        <f>MONTH(SalesDataTable[[#This Row],[Order Date]])</f>
        <v>1</v>
      </c>
      <c r="F91" s="4" t="str">
        <f>TEXT(SalesDataTable[[#This Row],[Order Date]],"MMM")</f>
        <v>Jan</v>
      </c>
      <c r="G91" s="4" t="s">
        <v>20</v>
      </c>
      <c r="H91" s="4" t="s">
        <v>33</v>
      </c>
      <c r="I91" s="4" t="s">
        <v>28</v>
      </c>
      <c r="J91" s="4" t="s">
        <v>3</v>
      </c>
      <c r="K91" s="4" t="s">
        <v>14</v>
      </c>
      <c r="L91" s="4" t="s">
        <v>48</v>
      </c>
      <c r="M91" s="9">
        <v>1</v>
      </c>
      <c r="N91" s="6">
        <v>165.42</v>
      </c>
      <c r="O91" s="7">
        <v>0</v>
      </c>
      <c r="P91" s="6">
        <v>85.69</v>
      </c>
      <c r="Q91" s="6">
        <f t="shared" si="4"/>
        <v>165.42</v>
      </c>
      <c r="R91" s="6">
        <f t="shared" si="5"/>
        <v>85.69</v>
      </c>
      <c r="S91" s="6">
        <f t="shared" si="6"/>
        <v>79.72999999999999</v>
      </c>
      <c r="T91" s="8">
        <f t="shared" si="7"/>
        <v>0.48198524966751299</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1113</v>
      </c>
      <c r="B92" s="3">
        <v>46042</v>
      </c>
      <c r="C92" s="4">
        <f>YEAR(SalesDataTable[[#This Row],[Order Date]])</f>
        <v>2026</v>
      </c>
      <c r="D92" s="11" t="str">
        <f>"Q"&amp;ROUNDUP(MONTH(SalesDataTable[[#This Row],[Order Date]])/3,0)</f>
        <v>Q1</v>
      </c>
      <c r="E92" s="4">
        <f>MONTH(SalesDataTable[[#This Row],[Order Date]])</f>
        <v>1</v>
      </c>
      <c r="F92" s="4" t="str">
        <f>TEXT(SalesDataTable[[#This Row],[Order Date]],"MMM")</f>
        <v>Jan</v>
      </c>
      <c r="G92" s="4" t="s">
        <v>11</v>
      </c>
      <c r="H92" s="4" t="s">
        <v>25</v>
      </c>
      <c r="I92" s="4" t="s">
        <v>2</v>
      </c>
      <c r="J92" s="4" t="s">
        <v>3</v>
      </c>
      <c r="K92" s="4" t="s">
        <v>23</v>
      </c>
      <c r="L92" s="4" t="s">
        <v>51</v>
      </c>
      <c r="M92" s="9">
        <v>1</v>
      </c>
      <c r="N92" s="6">
        <v>122.86</v>
      </c>
      <c r="O92" s="7">
        <v>0.05</v>
      </c>
      <c r="P92" s="6">
        <v>60.36</v>
      </c>
      <c r="Q92" s="6">
        <f t="shared" si="4"/>
        <v>116.717</v>
      </c>
      <c r="R92" s="6">
        <f t="shared" si="5"/>
        <v>60.36</v>
      </c>
      <c r="S92" s="6">
        <f t="shared" si="6"/>
        <v>56.356999999999999</v>
      </c>
      <c r="T92" s="8">
        <f t="shared" si="7"/>
        <v>0.48285168398776529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1525</v>
      </c>
      <c r="B93" s="3">
        <v>46042</v>
      </c>
      <c r="C93" s="4">
        <f>YEAR(SalesDataTable[[#This Row],[Order Date]])</f>
        <v>2026</v>
      </c>
      <c r="D93" s="11" t="str">
        <f>"Q"&amp;ROUNDUP(MONTH(SalesDataTable[[#This Row],[Order Date]])/3,0)</f>
        <v>Q1</v>
      </c>
      <c r="E93" s="4">
        <f>MONTH(SalesDataTable[[#This Row],[Order Date]])</f>
        <v>1</v>
      </c>
      <c r="F93" s="4" t="str">
        <f>TEXT(SalesDataTable[[#This Row],[Order Date]],"MMM")</f>
        <v>Jan</v>
      </c>
      <c r="G93" s="4" t="s">
        <v>0</v>
      </c>
      <c r="H93" s="4" t="s">
        <v>1</v>
      </c>
      <c r="I93" s="4" t="s">
        <v>19</v>
      </c>
      <c r="J93" s="4" t="s">
        <v>3</v>
      </c>
      <c r="K93" s="4" t="s">
        <v>34</v>
      </c>
      <c r="L93" s="4" t="s">
        <v>42</v>
      </c>
      <c r="M93" s="9">
        <v>2</v>
      </c>
      <c r="N93" s="6">
        <v>35.82</v>
      </c>
      <c r="O93" s="7">
        <v>0</v>
      </c>
      <c r="P93" s="6">
        <v>14.09</v>
      </c>
      <c r="Q93" s="6">
        <f t="shared" si="4"/>
        <v>71.64</v>
      </c>
      <c r="R93" s="6">
        <f t="shared" si="5"/>
        <v>28.18</v>
      </c>
      <c r="S93" s="6">
        <f t="shared" si="6"/>
        <v>43.46</v>
      </c>
      <c r="T93" s="8">
        <f t="shared" si="7"/>
        <v>0.60664433277498608</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3233</v>
      </c>
      <c r="B94" s="3">
        <v>46042</v>
      </c>
      <c r="C94" s="4">
        <f>YEAR(SalesDataTable[[#This Row],[Order Date]])</f>
        <v>2026</v>
      </c>
      <c r="D94" s="11" t="str">
        <f>"Q"&amp;ROUNDUP(MONTH(SalesDataTable[[#This Row],[Order Date]])/3,0)</f>
        <v>Q1</v>
      </c>
      <c r="E94" s="4">
        <f>MONTH(SalesDataTable[[#This Row],[Order Date]])</f>
        <v>1</v>
      </c>
      <c r="F94" s="4" t="str">
        <f>TEXT(SalesDataTable[[#This Row],[Order Date]],"MMM")</f>
        <v>Jan</v>
      </c>
      <c r="G94" s="4" t="s">
        <v>0</v>
      </c>
      <c r="H94" s="4" t="s">
        <v>1</v>
      </c>
      <c r="I94" s="4" t="s">
        <v>2</v>
      </c>
      <c r="J94" s="4" t="s">
        <v>13</v>
      </c>
      <c r="K94" s="4" t="s">
        <v>23</v>
      </c>
      <c r="L94" s="4" t="s">
        <v>51</v>
      </c>
      <c r="M94" s="9">
        <v>3</v>
      </c>
      <c r="N94" s="6">
        <v>120.29</v>
      </c>
      <c r="O94" s="7">
        <v>0.1</v>
      </c>
      <c r="P94" s="6">
        <v>62.41</v>
      </c>
      <c r="Q94" s="6">
        <f t="shared" si="4"/>
        <v>324.78300000000002</v>
      </c>
      <c r="R94" s="6">
        <f t="shared" si="5"/>
        <v>187.23</v>
      </c>
      <c r="S94" s="6">
        <f t="shared" si="6"/>
        <v>137.55300000000003</v>
      </c>
      <c r="T94" s="8">
        <f t="shared" si="7"/>
        <v>0.42352278290427769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4455</v>
      </c>
      <c r="B95" s="3">
        <v>46042</v>
      </c>
      <c r="C95" s="4">
        <f>YEAR(SalesDataTable[[#This Row],[Order Date]])</f>
        <v>2026</v>
      </c>
      <c r="D95" s="11" t="str">
        <f>"Q"&amp;ROUNDUP(MONTH(SalesDataTable[[#This Row],[Order Date]])/3,0)</f>
        <v>Q1</v>
      </c>
      <c r="E95" s="4">
        <f>MONTH(SalesDataTable[[#This Row],[Order Date]])</f>
        <v>1</v>
      </c>
      <c r="F95" s="4" t="str">
        <f>TEXT(SalesDataTable[[#This Row],[Order Date]],"MMM")</f>
        <v>Jan</v>
      </c>
      <c r="G95" s="4" t="s">
        <v>6</v>
      </c>
      <c r="H95" s="4" t="s">
        <v>41</v>
      </c>
      <c r="I95" s="4" t="s">
        <v>28</v>
      </c>
      <c r="J95" s="4" t="s">
        <v>3</v>
      </c>
      <c r="K95" s="4" t="s">
        <v>23</v>
      </c>
      <c r="L95" s="4" t="s">
        <v>40</v>
      </c>
      <c r="M95" s="9">
        <v>1</v>
      </c>
      <c r="N95" s="6">
        <v>80.239999999999995</v>
      </c>
      <c r="O95" s="7">
        <v>0.1</v>
      </c>
      <c r="P95" s="6">
        <v>39.950000000000003</v>
      </c>
      <c r="Q95" s="6">
        <f t="shared" si="4"/>
        <v>72.215999999999994</v>
      </c>
      <c r="R95" s="6">
        <f t="shared" si="5"/>
        <v>39.950000000000003</v>
      </c>
      <c r="S95" s="6">
        <f t="shared" si="6"/>
        <v>32.265999999999991</v>
      </c>
      <c r="T95" s="8">
        <f t="shared" si="7"/>
        <v>0.44679849340866279</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1769</v>
      </c>
      <c r="B96" s="3">
        <v>46043</v>
      </c>
      <c r="C96" s="4">
        <f>YEAR(SalesDataTable[[#This Row],[Order Date]])</f>
        <v>2026</v>
      </c>
      <c r="D96" s="11" t="str">
        <f>"Q"&amp;ROUNDUP(MONTH(SalesDataTable[[#This Row],[Order Date]])/3,0)</f>
        <v>Q1</v>
      </c>
      <c r="E96" s="4">
        <f>MONTH(SalesDataTable[[#This Row],[Order Date]])</f>
        <v>1</v>
      </c>
      <c r="F96" s="4" t="str">
        <f>TEXT(SalesDataTable[[#This Row],[Order Date]],"MMM")</f>
        <v>Jan</v>
      </c>
      <c r="G96" s="4" t="s">
        <v>0</v>
      </c>
      <c r="H96" s="4" t="s">
        <v>50</v>
      </c>
      <c r="I96" s="4" t="s">
        <v>19</v>
      </c>
      <c r="J96" s="4" t="s">
        <v>13</v>
      </c>
      <c r="K96" s="4" t="s">
        <v>34</v>
      </c>
      <c r="L96" s="4" t="s">
        <v>42</v>
      </c>
      <c r="M96" s="9">
        <v>2</v>
      </c>
      <c r="N96" s="6">
        <v>35.97</v>
      </c>
      <c r="O96" s="7">
        <v>0</v>
      </c>
      <c r="P96" s="6">
        <v>13.55</v>
      </c>
      <c r="Q96" s="6">
        <f t="shared" si="4"/>
        <v>71.94</v>
      </c>
      <c r="R96" s="6">
        <f t="shared" si="5"/>
        <v>27.1</v>
      </c>
      <c r="S96" s="6">
        <f t="shared" si="6"/>
        <v>44.839999999999996</v>
      </c>
      <c r="T96" s="8">
        <f t="shared" si="7"/>
        <v>0.62329719210453149</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3467</v>
      </c>
      <c r="B97" s="3">
        <v>46043</v>
      </c>
      <c r="C97" s="4">
        <f>YEAR(SalesDataTable[[#This Row],[Order Date]])</f>
        <v>2026</v>
      </c>
      <c r="D97" s="11" t="str">
        <f>"Q"&amp;ROUNDUP(MONTH(SalesDataTable[[#This Row],[Order Date]])/3,0)</f>
        <v>Q1</v>
      </c>
      <c r="E97" s="4">
        <f>MONTH(SalesDataTable[[#This Row],[Order Date]])</f>
        <v>1</v>
      </c>
      <c r="F97" s="4" t="str">
        <f>TEXT(SalesDataTable[[#This Row],[Order Date]],"MMM")</f>
        <v>Jan</v>
      </c>
      <c r="G97" s="4" t="s">
        <v>6</v>
      </c>
      <c r="H97" s="4" t="s">
        <v>41</v>
      </c>
      <c r="I97" s="4" t="s">
        <v>2</v>
      </c>
      <c r="J97" s="4" t="s">
        <v>13</v>
      </c>
      <c r="K97" s="4" t="s">
        <v>9</v>
      </c>
      <c r="L97" s="4" t="s">
        <v>46</v>
      </c>
      <c r="M97" s="9">
        <v>1</v>
      </c>
      <c r="N97" s="6">
        <v>72.239999999999995</v>
      </c>
      <c r="O97" s="7">
        <v>0</v>
      </c>
      <c r="P97" s="6">
        <v>33.26</v>
      </c>
      <c r="Q97" s="6">
        <f t="shared" si="4"/>
        <v>72.239999999999995</v>
      </c>
      <c r="R97" s="6">
        <f t="shared" si="5"/>
        <v>33.26</v>
      </c>
      <c r="S97" s="6">
        <f t="shared" si="6"/>
        <v>38.979999999999997</v>
      </c>
      <c r="T97" s="8">
        <f t="shared" si="7"/>
        <v>0.53959025470653377</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3911</v>
      </c>
      <c r="B98" s="3">
        <v>46043</v>
      </c>
      <c r="C98" s="4">
        <f>YEAR(SalesDataTable[[#This Row],[Order Date]])</f>
        <v>2026</v>
      </c>
      <c r="D98" s="11" t="str">
        <f>"Q"&amp;ROUNDUP(MONTH(SalesDataTable[[#This Row],[Order Date]])/3,0)</f>
        <v>Q1</v>
      </c>
      <c r="E98" s="4">
        <f>MONTH(SalesDataTable[[#This Row],[Order Date]])</f>
        <v>1</v>
      </c>
      <c r="F98" s="4" t="str">
        <f>TEXT(SalesDataTable[[#This Row],[Order Date]],"MMM")</f>
        <v>Jan</v>
      </c>
      <c r="G98" s="4" t="s">
        <v>0</v>
      </c>
      <c r="H98" s="4" t="s">
        <v>50</v>
      </c>
      <c r="I98" s="4" t="s">
        <v>2</v>
      </c>
      <c r="J98" s="4" t="s">
        <v>3</v>
      </c>
      <c r="K98" s="4" t="s">
        <v>9</v>
      </c>
      <c r="L98" s="4" t="s">
        <v>37</v>
      </c>
      <c r="M98" s="9">
        <v>5</v>
      </c>
      <c r="N98" s="6">
        <v>152.81</v>
      </c>
      <c r="O98" s="7">
        <v>0</v>
      </c>
      <c r="P98" s="6">
        <v>78.989999999999995</v>
      </c>
      <c r="Q98" s="6">
        <f t="shared" si="4"/>
        <v>764.05</v>
      </c>
      <c r="R98" s="6">
        <f t="shared" si="5"/>
        <v>394.95</v>
      </c>
      <c r="S98" s="6">
        <f t="shared" si="6"/>
        <v>369.09999999999997</v>
      </c>
      <c r="T98" s="8">
        <f t="shared" si="7"/>
        <v>0.48308356782933054</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4401</v>
      </c>
      <c r="B99" s="3">
        <v>46043</v>
      </c>
      <c r="C99" s="4">
        <f>YEAR(SalesDataTable[[#This Row],[Order Date]])</f>
        <v>2026</v>
      </c>
      <c r="D99" s="11" t="str">
        <f>"Q"&amp;ROUNDUP(MONTH(SalesDataTable[[#This Row],[Order Date]])/3,0)</f>
        <v>Q1</v>
      </c>
      <c r="E99" s="4">
        <f>MONTH(SalesDataTable[[#This Row],[Order Date]])</f>
        <v>1</v>
      </c>
      <c r="F99" s="4" t="str">
        <f>TEXT(SalesDataTable[[#This Row],[Order Date]],"MMM")</f>
        <v>Jan</v>
      </c>
      <c r="G99" s="4" t="s">
        <v>0</v>
      </c>
      <c r="H99" s="4" t="s">
        <v>50</v>
      </c>
      <c r="I99" s="4" t="s">
        <v>2</v>
      </c>
      <c r="J99" s="4" t="s">
        <v>13</v>
      </c>
      <c r="K99" s="4" t="s">
        <v>4</v>
      </c>
      <c r="L99" s="4" t="s">
        <v>5</v>
      </c>
      <c r="M99" s="9">
        <v>3</v>
      </c>
      <c r="N99" s="6">
        <v>83.34</v>
      </c>
      <c r="O99" s="7">
        <v>0</v>
      </c>
      <c r="P99" s="6">
        <v>41.44</v>
      </c>
      <c r="Q99" s="6">
        <f t="shared" si="4"/>
        <v>250.02</v>
      </c>
      <c r="R99" s="6">
        <f t="shared" si="5"/>
        <v>124.32</v>
      </c>
      <c r="S99" s="6">
        <f t="shared" si="6"/>
        <v>125.70000000000002</v>
      </c>
      <c r="T99" s="8">
        <f t="shared" si="7"/>
        <v>0.50275977921766268</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4864</v>
      </c>
      <c r="B100" s="3">
        <v>46043</v>
      </c>
      <c r="C100" s="4">
        <f>YEAR(SalesDataTable[[#This Row],[Order Date]])</f>
        <v>2026</v>
      </c>
      <c r="D100" s="11" t="str">
        <f>"Q"&amp;ROUNDUP(MONTH(SalesDataTable[[#This Row],[Order Date]])/3,0)</f>
        <v>Q1</v>
      </c>
      <c r="E100" s="4">
        <f>MONTH(SalesDataTable[[#This Row],[Order Date]])</f>
        <v>1</v>
      </c>
      <c r="F100" s="4" t="str">
        <f>TEXT(SalesDataTable[[#This Row],[Order Date]],"MMM")</f>
        <v>Jan</v>
      </c>
      <c r="G100" s="4" t="s">
        <v>20</v>
      </c>
      <c r="H100" s="4" t="s">
        <v>47</v>
      </c>
      <c r="I100" s="4" t="s">
        <v>2</v>
      </c>
      <c r="J100" s="4" t="s">
        <v>3</v>
      </c>
      <c r="K100" s="4" t="s">
        <v>34</v>
      </c>
      <c r="L100" s="4" t="s">
        <v>42</v>
      </c>
      <c r="M100" s="9">
        <v>1</v>
      </c>
      <c r="N100" s="6">
        <v>35.869999999999997</v>
      </c>
      <c r="O100" s="7">
        <v>0</v>
      </c>
      <c r="P100" s="6">
        <v>13.64</v>
      </c>
      <c r="Q100" s="6">
        <f t="shared" si="4"/>
        <v>35.869999999999997</v>
      </c>
      <c r="R100" s="6">
        <f t="shared" si="5"/>
        <v>13.64</v>
      </c>
      <c r="S100" s="6">
        <f t="shared" si="6"/>
        <v>22.229999999999997</v>
      </c>
      <c r="T100" s="8">
        <f t="shared" si="7"/>
        <v>0.61973794257039305</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347</v>
      </c>
      <c r="B101" s="3">
        <v>46044</v>
      </c>
      <c r="C101" s="4">
        <f>YEAR(SalesDataTable[[#This Row],[Order Date]])</f>
        <v>2026</v>
      </c>
      <c r="D101" s="11" t="str">
        <f>"Q"&amp;ROUNDUP(MONTH(SalesDataTable[[#This Row],[Order Date]])/3,0)</f>
        <v>Q1</v>
      </c>
      <c r="E101" s="4">
        <f>MONTH(SalesDataTable[[#This Row],[Order Date]])</f>
        <v>1</v>
      </c>
      <c r="F101" s="4" t="str">
        <f>TEXT(SalesDataTable[[#This Row],[Order Date]],"MMM")</f>
        <v>Jan</v>
      </c>
      <c r="G101" s="4" t="s">
        <v>20</v>
      </c>
      <c r="H101" s="4" t="s">
        <v>21</v>
      </c>
      <c r="I101" s="4" t="s">
        <v>28</v>
      </c>
      <c r="J101" s="4" t="s">
        <v>13</v>
      </c>
      <c r="K101" s="4" t="s">
        <v>23</v>
      </c>
      <c r="L101" s="4" t="s">
        <v>29</v>
      </c>
      <c r="M101" s="9">
        <v>1</v>
      </c>
      <c r="N101" s="6">
        <v>199.42</v>
      </c>
      <c r="O101" s="7">
        <v>0.05</v>
      </c>
      <c r="P101" s="6">
        <v>101.82</v>
      </c>
      <c r="Q101" s="6">
        <f t="shared" si="4"/>
        <v>189.44899999999998</v>
      </c>
      <c r="R101" s="6">
        <f t="shared" si="5"/>
        <v>101.82</v>
      </c>
      <c r="S101" s="6">
        <f t="shared" si="6"/>
        <v>87.628999999999991</v>
      </c>
      <c r="T101" s="8">
        <f t="shared" si="7"/>
        <v>0.46254664843836601</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2051</v>
      </c>
      <c r="B102" s="3">
        <v>46044</v>
      </c>
      <c r="C102" s="4">
        <f>YEAR(SalesDataTable[[#This Row],[Order Date]])</f>
        <v>2026</v>
      </c>
      <c r="D102" s="11" t="str">
        <f>"Q"&amp;ROUNDUP(MONTH(SalesDataTable[[#This Row],[Order Date]])/3,0)</f>
        <v>Q1</v>
      </c>
      <c r="E102" s="4">
        <f>MONTH(SalesDataTable[[#This Row],[Order Date]])</f>
        <v>1</v>
      </c>
      <c r="F102" s="4" t="str">
        <f>TEXT(SalesDataTable[[#This Row],[Order Date]],"MMM")</f>
        <v>Jan</v>
      </c>
      <c r="G102" s="4" t="s">
        <v>11</v>
      </c>
      <c r="H102" s="4" t="s">
        <v>25</v>
      </c>
      <c r="I102" s="4" t="s">
        <v>2</v>
      </c>
      <c r="J102" s="4" t="s">
        <v>13</v>
      </c>
      <c r="K102" s="4" t="s">
        <v>23</v>
      </c>
      <c r="L102" s="4" t="s">
        <v>24</v>
      </c>
      <c r="M102" s="9">
        <v>3</v>
      </c>
      <c r="N102" s="6">
        <v>347.41</v>
      </c>
      <c r="O102" s="7">
        <v>0.1</v>
      </c>
      <c r="P102" s="6">
        <v>192.13</v>
      </c>
      <c r="Q102" s="6">
        <f t="shared" si="4"/>
        <v>938.00700000000006</v>
      </c>
      <c r="R102" s="6">
        <f t="shared" si="5"/>
        <v>576.39</v>
      </c>
      <c r="S102" s="6">
        <f t="shared" si="6"/>
        <v>361.61700000000008</v>
      </c>
      <c r="T102" s="8">
        <f t="shared" si="7"/>
        <v>0.38551631277804971</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2314</v>
      </c>
      <c r="B103" s="3">
        <v>46044</v>
      </c>
      <c r="C103" s="4">
        <f>YEAR(SalesDataTable[[#This Row],[Order Date]])</f>
        <v>2026</v>
      </c>
      <c r="D103" s="11" t="str">
        <f>"Q"&amp;ROUNDUP(MONTH(SalesDataTable[[#This Row],[Order Date]])/3,0)</f>
        <v>Q1</v>
      </c>
      <c r="E103" s="4">
        <f>MONTH(SalesDataTable[[#This Row],[Order Date]])</f>
        <v>1</v>
      </c>
      <c r="F103" s="4" t="str">
        <f>TEXT(SalesDataTable[[#This Row],[Order Date]],"MMM")</f>
        <v>Jan</v>
      </c>
      <c r="G103" s="4" t="s">
        <v>0</v>
      </c>
      <c r="H103" s="4" t="s">
        <v>36</v>
      </c>
      <c r="I103" s="4" t="s">
        <v>2</v>
      </c>
      <c r="J103" s="4" t="s">
        <v>13</v>
      </c>
      <c r="K103" s="4" t="s">
        <v>4</v>
      </c>
      <c r="L103" s="4" t="s">
        <v>26</v>
      </c>
      <c r="M103" s="9">
        <v>1</v>
      </c>
      <c r="N103" s="6">
        <v>40.28</v>
      </c>
      <c r="O103" s="7">
        <v>0</v>
      </c>
      <c r="P103" s="6">
        <v>16.79</v>
      </c>
      <c r="Q103" s="6">
        <f t="shared" si="4"/>
        <v>40.28</v>
      </c>
      <c r="R103" s="6">
        <f t="shared" si="5"/>
        <v>16.79</v>
      </c>
      <c r="S103" s="6">
        <f t="shared" si="6"/>
        <v>23.490000000000002</v>
      </c>
      <c r="T103" s="8">
        <f t="shared" si="7"/>
        <v>0.58316782522343602</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3861</v>
      </c>
      <c r="B104" s="3">
        <v>46044</v>
      </c>
      <c r="C104" s="4">
        <f>YEAR(SalesDataTable[[#This Row],[Order Date]])</f>
        <v>2026</v>
      </c>
      <c r="D104" s="11" t="str">
        <f>"Q"&amp;ROUNDUP(MONTH(SalesDataTable[[#This Row],[Order Date]])/3,0)</f>
        <v>Q1</v>
      </c>
      <c r="E104" s="4">
        <f>MONTH(SalesDataTable[[#This Row],[Order Date]])</f>
        <v>1</v>
      </c>
      <c r="F104" s="4" t="str">
        <f>TEXT(SalesDataTable[[#This Row],[Order Date]],"MMM")</f>
        <v>Jan</v>
      </c>
      <c r="G104" s="4" t="s">
        <v>20</v>
      </c>
      <c r="H104" s="4" t="s">
        <v>47</v>
      </c>
      <c r="I104" s="4" t="s">
        <v>2</v>
      </c>
      <c r="J104" s="4" t="s">
        <v>3</v>
      </c>
      <c r="K104" s="4" t="s">
        <v>23</v>
      </c>
      <c r="L104" s="4" t="s">
        <v>29</v>
      </c>
      <c r="M104" s="9">
        <v>3</v>
      </c>
      <c r="N104" s="6">
        <v>195.49</v>
      </c>
      <c r="O104" s="7">
        <v>0.05</v>
      </c>
      <c r="P104" s="6">
        <v>106.38</v>
      </c>
      <c r="Q104" s="6">
        <f t="shared" si="4"/>
        <v>557.14649999999995</v>
      </c>
      <c r="R104" s="6">
        <f t="shared" si="5"/>
        <v>319.14</v>
      </c>
      <c r="S104" s="6">
        <f t="shared" si="6"/>
        <v>238.00649999999996</v>
      </c>
      <c r="T104" s="8">
        <f t="shared" si="7"/>
        <v>0.42718836069148775</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843</v>
      </c>
      <c r="B105" s="3">
        <v>46045</v>
      </c>
      <c r="C105" s="4">
        <f>YEAR(SalesDataTable[[#This Row],[Order Date]])</f>
        <v>2026</v>
      </c>
      <c r="D105" s="11" t="str">
        <f>"Q"&amp;ROUNDUP(MONTH(SalesDataTable[[#This Row],[Order Date]])/3,0)</f>
        <v>Q1</v>
      </c>
      <c r="E105" s="4">
        <f>MONTH(SalesDataTable[[#This Row],[Order Date]])</f>
        <v>1</v>
      </c>
      <c r="F105" s="4" t="str">
        <f>TEXT(SalesDataTable[[#This Row],[Order Date]],"MMM")</f>
        <v>Jan</v>
      </c>
      <c r="G105" s="4" t="s">
        <v>6</v>
      </c>
      <c r="H105" s="4" t="s">
        <v>41</v>
      </c>
      <c r="I105" s="4" t="s">
        <v>2</v>
      </c>
      <c r="J105" s="4" t="s">
        <v>3</v>
      </c>
      <c r="K105" s="4" t="s">
        <v>34</v>
      </c>
      <c r="L105" s="4" t="s">
        <v>42</v>
      </c>
      <c r="M105" s="9">
        <v>2</v>
      </c>
      <c r="N105" s="6">
        <v>35.75</v>
      </c>
      <c r="O105" s="7">
        <v>0</v>
      </c>
      <c r="P105" s="6">
        <v>13.94</v>
      </c>
      <c r="Q105" s="6">
        <f t="shared" si="4"/>
        <v>71.5</v>
      </c>
      <c r="R105" s="6">
        <f t="shared" si="5"/>
        <v>27.88</v>
      </c>
      <c r="S105" s="6">
        <f t="shared" si="6"/>
        <v>43.620000000000005</v>
      </c>
      <c r="T105" s="8">
        <f t="shared" si="7"/>
        <v>0.61006993006993016</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868</v>
      </c>
      <c r="B106" s="3">
        <v>46045</v>
      </c>
      <c r="C106" s="4">
        <f>YEAR(SalesDataTable[[#This Row],[Order Date]])</f>
        <v>2026</v>
      </c>
      <c r="D106" s="11" t="str">
        <f>"Q"&amp;ROUNDUP(MONTH(SalesDataTable[[#This Row],[Order Date]])/3,0)</f>
        <v>Q1</v>
      </c>
      <c r="E106" s="4">
        <f>MONTH(SalesDataTable[[#This Row],[Order Date]])</f>
        <v>1</v>
      </c>
      <c r="F106" s="4" t="str">
        <f>TEXT(SalesDataTable[[#This Row],[Order Date]],"MMM")</f>
        <v>Jan</v>
      </c>
      <c r="G106" s="4" t="s">
        <v>0</v>
      </c>
      <c r="H106" s="4" t="s">
        <v>50</v>
      </c>
      <c r="I106" s="4" t="s">
        <v>2</v>
      </c>
      <c r="J106" s="4" t="s">
        <v>3</v>
      </c>
      <c r="K106" s="4" t="s">
        <v>4</v>
      </c>
      <c r="L106" s="4" t="s">
        <v>30</v>
      </c>
      <c r="M106" s="9">
        <v>1</v>
      </c>
      <c r="N106" s="6">
        <v>103.39</v>
      </c>
      <c r="O106" s="7">
        <v>0</v>
      </c>
      <c r="P106" s="6">
        <v>51.32</v>
      </c>
      <c r="Q106" s="6">
        <f t="shared" si="4"/>
        <v>103.39</v>
      </c>
      <c r="R106" s="6">
        <f t="shared" si="5"/>
        <v>51.32</v>
      </c>
      <c r="S106" s="6">
        <f t="shared" si="6"/>
        <v>52.07</v>
      </c>
      <c r="T106" s="8">
        <f t="shared" si="7"/>
        <v>0.50362704323435536</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890</v>
      </c>
      <c r="B107" s="3">
        <v>46045</v>
      </c>
      <c r="C107" s="4">
        <f>YEAR(SalesDataTable[[#This Row],[Order Date]])</f>
        <v>2026</v>
      </c>
      <c r="D107" s="11" t="str">
        <f>"Q"&amp;ROUNDUP(MONTH(SalesDataTable[[#This Row],[Order Date]])/3,0)</f>
        <v>Q1</v>
      </c>
      <c r="E107" s="4">
        <f>MONTH(SalesDataTable[[#This Row],[Order Date]])</f>
        <v>1</v>
      </c>
      <c r="F107" s="4" t="str">
        <f>TEXT(SalesDataTable[[#This Row],[Order Date]],"MMM")</f>
        <v>Jan</v>
      </c>
      <c r="G107" s="4" t="s">
        <v>0</v>
      </c>
      <c r="H107" s="4" t="s">
        <v>50</v>
      </c>
      <c r="I107" s="4" t="s">
        <v>2</v>
      </c>
      <c r="J107" s="4" t="s">
        <v>13</v>
      </c>
      <c r="K107" s="4" t="s">
        <v>23</v>
      </c>
      <c r="L107" s="4" t="s">
        <v>40</v>
      </c>
      <c r="M107" s="9">
        <v>3</v>
      </c>
      <c r="N107" s="6">
        <v>81.98</v>
      </c>
      <c r="O107" s="7">
        <v>0.1</v>
      </c>
      <c r="P107" s="6">
        <v>40.229999999999997</v>
      </c>
      <c r="Q107" s="6">
        <f t="shared" si="4"/>
        <v>221.346</v>
      </c>
      <c r="R107" s="6">
        <f t="shared" si="5"/>
        <v>120.69</v>
      </c>
      <c r="S107" s="6">
        <f t="shared" si="6"/>
        <v>100.65600000000001</v>
      </c>
      <c r="T107" s="8">
        <f t="shared" si="7"/>
        <v>0.45474505977067581</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2185</v>
      </c>
      <c r="B108" s="3">
        <v>46045</v>
      </c>
      <c r="C108" s="4">
        <f>YEAR(SalesDataTable[[#This Row],[Order Date]])</f>
        <v>2026</v>
      </c>
      <c r="D108" s="11" t="str">
        <f>"Q"&amp;ROUNDUP(MONTH(SalesDataTable[[#This Row],[Order Date]])/3,0)</f>
        <v>Q1</v>
      </c>
      <c r="E108" s="4">
        <f>MONTH(SalesDataTable[[#This Row],[Order Date]])</f>
        <v>1</v>
      </c>
      <c r="F108" s="4" t="str">
        <f>TEXT(SalesDataTable[[#This Row],[Order Date]],"MMM")</f>
        <v>Jan</v>
      </c>
      <c r="G108" s="4" t="s">
        <v>11</v>
      </c>
      <c r="H108" s="4" t="s">
        <v>12</v>
      </c>
      <c r="I108" s="4" t="s">
        <v>8</v>
      </c>
      <c r="J108" s="4" t="s">
        <v>16</v>
      </c>
      <c r="K108" s="4" t="s">
        <v>23</v>
      </c>
      <c r="L108" s="4" t="s">
        <v>24</v>
      </c>
      <c r="M108" s="9">
        <v>10</v>
      </c>
      <c r="N108" s="6">
        <v>337.69</v>
      </c>
      <c r="O108" s="7">
        <v>0.1</v>
      </c>
      <c r="P108" s="6">
        <v>200.27</v>
      </c>
      <c r="Q108" s="6">
        <f t="shared" si="4"/>
        <v>3039.21</v>
      </c>
      <c r="R108" s="6">
        <f t="shared" si="5"/>
        <v>2002.7</v>
      </c>
      <c r="S108" s="6">
        <f t="shared" si="6"/>
        <v>1036.51</v>
      </c>
      <c r="T108" s="8">
        <f t="shared" si="7"/>
        <v>0.34104586389226149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2335</v>
      </c>
      <c r="B109" s="3">
        <v>46045</v>
      </c>
      <c r="C109" s="4">
        <f>YEAR(SalesDataTable[[#This Row],[Order Date]])</f>
        <v>2026</v>
      </c>
      <c r="D109" s="11" t="str">
        <f>"Q"&amp;ROUNDUP(MONTH(SalesDataTable[[#This Row],[Order Date]])/3,0)</f>
        <v>Q1</v>
      </c>
      <c r="E109" s="4">
        <f>MONTH(SalesDataTable[[#This Row],[Order Date]])</f>
        <v>1</v>
      </c>
      <c r="F109" s="4" t="str">
        <f>TEXT(SalesDataTable[[#This Row],[Order Date]],"MMM")</f>
        <v>Jan</v>
      </c>
      <c r="G109" s="4" t="s">
        <v>20</v>
      </c>
      <c r="H109" s="4" t="s">
        <v>33</v>
      </c>
      <c r="I109" s="4" t="s">
        <v>2</v>
      </c>
      <c r="J109" s="4" t="s">
        <v>13</v>
      </c>
      <c r="K109" s="4" t="s">
        <v>23</v>
      </c>
      <c r="L109" s="4" t="s">
        <v>24</v>
      </c>
      <c r="M109" s="9">
        <v>2</v>
      </c>
      <c r="N109" s="6">
        <v>333.29</v>
      </c>
      <c r="O109" s="7">
        <v>0</v>
      </c>
      <c r="P109" s="6">
        <v>197.18</v>
      </c>
      <c r="Q109" s="6">
        <f t="shared" si="4"/>
        <v>666.58</v>
      </c>
      <c r="R109" s="6">
        <f t="shared" si="5"/>
        <v>394.36</v>
      </c>
      <c r="S109" s="6">
        <f t="shared" si="6"/>
        <v>272.22000000000003</v>
      </c>
      <c r="T109" s="8">
        <f t="shared" si="7"/>
        <v>0.40838308980167426</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2784</v>
      </c>
      <c r="B110" s="3">
        <v>46045</v>
      </c>
      <c r="C110" s="4">
        <f>YEAR(SalesDataTable[[#This Row],[Order Date]])</f>
        <v>2026</v>
      </c>
      <c r="D110" s="11" t="str">
        <f>"Q"&amp;ROUNDUP(MONTH(SalesDataTable[[#This Row],[Order Date]])/3,0)</f>
        <v>Q1</v>
      </c>
      <c r="E110" s="4">
        <f>MONTH(SalesDataTable[[#This Row],[Order Date]])</f>
        <v>1</v>
      </c>
      <c r="F110" s="4" t="str">
        <f>TEXT(SalesDataTable[[#This Row],[Order Date]],"MMM")</f>
        <v>Jan</v>
      </c>
      <c r="G110" s="4" t="s">
        <v>0</v>
      </c>
      <c r="H110" s="4" t="s">
        <v>50</v>
      </c>
      <c r="I110" s="4" t="s">
        <v>19</v>
      </c>
      <c r="J110" s="4" t="s">
        <v>13</v>
      </c>
      <c r="K110" s="4" t="s">
        <v>4</v>
      </c>
      <c r="L110" s="4" t="s">
        <v>5</v>
      </c>
      <c r="M110" s="9">
        <v>1</v>
      </c>
      <c r="N110" s="6">
        <v>80.11</v>
      </c>
      <c r="O110" s="7">
        <v>0.05</v>
      </c>
      <c r="P110" s="6">
        <v>43.54</v>
      </c>
      <c r="Q110" s="6">
        <f t="shared" si="4"/>
        <v>76.104500000000002</v>
      </c>
      <c r="R110" s="6">
        <f t="shared" si="5"/>
        <v>43.54</v>
      </c>
      <c r="S110" s="6">
        <f t="shared" si="6"/>
        <v>32.564500000000002</v>
      </c>
      <c r="T110" s="8">
        <f t="shared" si="7"/>
        <v>0.42789191177919839</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3820</v>
      </c>
      <c r="B111" s="3">
        <v>46045</v>
      </c>
      <c r="C111" s="4">
        <f>YEAR(SalesDataTable[[#This Row],[Order Date]])</f>
        <v>2026</v>
      </c>
      <c r="D111" s="11" t="str">
        <f>"Q"&amp;ROUNDUP(MONTH(SalesDataTable[[#This Row],[Order Date]])/3,0)</f>
        <v>Q1</v>
      </c>
      <c r="E111" s="4">
        <f>MONTH(SalesDataTable[[#This Row],[Order Date]])</f>
        <v>1</v>
      </c>
      <c r="F111" s="4" t="str">
        <f>TEXT(SalesDataTable[[#This Row],[Order Date]],"MMM")</f>
        <v>Jan</v>
      </c>
      <c r="G111" s="4" t="s">
        <v>20</v>
      </c>
      <c r="H111" s="4" t="s">
        <v>47</v>
      </c>
      <c r="I111" s="4" t="s">
        <v>19</v>
      </c>
      <c r="J111" s="4" t="s">
        <v>13</v>
      </c>
      <c r="K111" s="4" t="s">
        <v>23</v>
      </c>
      <c r="L111" s="4" t="s">
        <v>40</v>
      </c>
      <c r="M111" s="9">
        <v>1</v>
      </c>
      <c r="N111" s="6">
        <v>82.6</v>
      </c>
      <c r="O111" s="7">
        <v>0.05</v>
      </c>
      <c r="P111" s="6">
        <v>38.299999999999997</v>
      </c>
      <c r="Q111" s="6">
        <f t="shared" si="4"/>
        <v>78.469999999999985</v>
      </c>
      <c r="R111" s="6">
        <f t="shared" si="5"/>
        <v>38.299999999999997</v>
      </c>
      <c r="S111" s="6">
        <f t="shared" si="6"/>
        <v>40.169999999999987</v>
      </c>
      <c r="T111" s="8">
        <f t="shared" si="7"/>
        <v>0.51191538167452522</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994</v>
      </c>
      <c r="B112" s="3">
        <v>46046</v>
      </c>
      <c r="C112" s="4">
        <f>YEAR(SalesDataTable[[#This Row],[Order Date]])</f>
        <v>2026</v>
      </c>
      <c r="D112" s="11" t="str">
        <f>"Q"&amp;ROUNDUP(MONTH(SalesDataTable[[#This Row],[Order Date]])/3,0)</f>
        <v>Q1</v>
      </c>
      <c r="E112" s="4">
        <f>MONTH(SalesDataTable[[#This Row],[Order Date]])</f>
        <v>1</v>
      </c>
      <c r="F112" s="4" t="str">
        <f>TEXT(SalesDataTable[[#This Row],[Order Date]],"MMM")</f>
        <v>Jan</v>
      </c>
      <c r="G112" s="4" t="s">
        <v>0</v>
      </c>
      <c r="H112" s="4" t="s">
        <v>50</v>
      </c>
      <c r="I112" s="4" t="s">
        <v>2</v>
      </c>
      <c r="J112" s="4" t="s">
        <v>3</v>
      </c>
      <c r="K112" s="4" t="s">
        <v>9</v>
      </c>
      <c r="L112" s="4" t="s">
        <v>10</v>
      </c>
      <c r="M112" s="9">
        <v>1</v>
      </c>
      <c r="N112" s="6">
        <v>94.07</v>
      </c>
      <c r="O112" s="7">
        <v>0</v>
      </c>
      <c r="P112" s="6">
        <v>46.28</v>
      </c>
      <c r="Q112" s="6">
        <f t="shared" si="4"/>
        <v>94.07</v>
      </c>
      <c r="R112" s="6">
        <f t="shared" si="5"/>
        <v>46.28</v>
      </c>
      <c r="S112" s="6">
        <f t="shared" si="6"/>
        <v>47.789999999999992</v>
      </c>
      <c r="T112" s="8">
        <f t="shared" si="7"/>
        <v>0.50802593813117891</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1643</v>
      </c>
      <c r="B113" s="3">
        <v>46046</v>
      </c>
      <c r="C113" s="4">
        <f>YEAR(SalesDataTable[[#This Row],[Order Date]])</f>
        <v>2026</v>
      </c>
      <c r="D113" s="11" t="str">
        <f>"Q"&amp;ROUNDUP(MONTH(SalesDataTable[[#This Row],[Order Date]])/3,0)</f>
        <v>Q1</v>
      </c>
      <c r="E113" s="4">
        <f>MONTH(SalesDataTable[[#This Row],[Order Date]])</f>
        <v>1</v>
      </c>
      <c r="F113" s="4" t="str">
        <f>TEXT(SalesDataTable[[#This Row],[Order Date]],"MMM")</f>
        <v>Jan</v>
      </c>
      <c r="G113" s="4" t="s">
        <v>0</v>
      </c>
      <c r="H113" s="4" t="s">
        <v>50</v>
      </c>
      <c r="I113" s="4" t="s">
        <v>2</v>
      </c>
      <c r="J113" s="4" t="s">
        <v>3</v>
      </c>
      <c r="K113" s="4" t="s">
        <v>14</v>
      </c>
      <c r="L113" s="4" t="s">
        <v>48</v>
      </c>
      <c r="M113" s="9">
        <v>1</v>
      </c>
      <c r="N113" s="6">
        <v>163.71</v>
      </c>
      <c r="O113" s="7">
        <v>0</v>
      </c>
      <c r="P113" s="6">
        <v>90.06</v>
      </c>
      <c r="Q113" s="6">
        <f t="shared" si="4"/>
        <v>163.71</v>
      </c>
      <c r="R113" s="6">
        <f t="shared" si="5"/>
        <v>90.06</v>
      </c>
      <c r="S113" s="6">
        <f t="shared" si="6"/>
        <v>73.650000000000006</v>
      </c>
      <c r="T113" s="8">
        <f t="shared" si="7"/>
        <v>0.44988088693421296</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1971</v>
      </c>
      <c r="B114" s="3">
        <v>46046</v>
      </c>
      <c r="C114" s="4">
        <f>YEAR(SalesDataTable[[#This Row],[Order Date]])</f>
        <v>2026</v>
      </c>
      <c r="D114" s="11" t="str">
        <f>"Q"&amp;ROUNDUP(MONTH(SalesDataTable[[#This Row],[Order Date]])/3,0)</f>
        <v>Q1</v>
      </c>
      <c r="E114" s="4">
        <f>MONTH(SalesDataTable[[#This Row],[Order Date]])</f>
        <v>1</v>
      </c>
      <c r="F114" s="4" t="str">
        <f>TEXT(SalesDataTable[[#This Row],[Order Date]],"MMM")</f>
        <v>Jan</v>
      </c>
      <c r="G114" s="4" t="s">
        <v>20</v>
      </c>
      <c r="H114" s="4" t="s">
        <v>33</v>
      </c>
      <c r="I114" s="4" t="s">
        <v>19</v>
      </c>
      <c r="J114" s="4" t="s">
        <v>3</v>
      </c>
      <c r="K114" s="4" t="s">
        <v>23</v>
      </c>
      <c r="L114" s="4" t="s">
        <v>29</v>
      </c>
      <c r="M114" s="9">
        <v>4</v>
      </c>
      <c r="N114" s="6">
        <v>191.43</v>
      </c>
      <c r="O114" s="7">
        <v>0</v>
      </c>
      <c r="P114" s="6">
        <v>106.82</v>
      </c>
      <c r="Q114" s="6">
        <f t="shared" si="4"/>
        <v>765.72</v>
      </c>
      <c r="R114" s="6">
        <f t="shared" si="5"/>
        <v>427.28</v>
      </c>
      <c r="S114" s="6">
        <f t="shared" si="6"/>
        <v>338.44000000000005</v>
      </c>
      <c r="T114" s="8">
        <f t="shared" si="7"/>
        <v>0.441989238886277</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2828</v>
      </c>
      <c r="B115" s="3">
        <v>46046</v>
      </c>
      <c r="C115" s="4">
        <f>YEAR(SalesDataTable[[#This Row],[Order Date]])</f>
        <v>2026</v>
      </c>
      <c r="D115" s="11" t="str">
        <f>"Q"&amp;ROUNDUP(MONTH(SalesDataTable[[#This Row],[Order Date]])/3,0)</f>
        <v>Q1</v>
      </c>
      <c r="E115" s="4">
        <f>MONTH(SalesDataTable[[#This Row],[Order Date]])</f>
        <v>1</v>
      </c>
      <c r="F115" s="4" t="str">
        <f>TEXT(SalesDataTable[[#This Row],[Order Date]],"MMM")</f>
        <v>Jan</v>
      </c>
      <c r="G115" s="4" t="s">
        <v>6</v>
      </c>
      <c r="H115" s="4" t="s">
        <v>41</v>
      </c>
      <c r="I115" s="4" t="s">
        <v>8</v>
      </c>
      <c r="J115" s="4" t="s">
        <v>16</v>
      </c>
      <c r="K115" s="4" t="s">
        <v>14</v>
      </c>
      <c r="L115" s="4" t="s">
        <v>32</v>
      </c>
      <c r="M115" s="9">
        <v>3</v>
      </c>
      <c r="N115" s="6">
        <v>46.94</v>
      </c>
      <c r="O115" s="7">
        <v>0.05</v>
      </c>
      <c r="P115" s="6">
        <v>18.18</v>
      </c>
      <c r="Q115" s="6">
        <f t="shared" si="4"/>
        <v>133.779</v>
      </c>
      <c r="R115" s="6">
        <f t="shared" si="5"/>
        <v>54.54</v>
      </c>
      <c r="S115" s="6">
        <f t="shared" si="6"/>
        <v>79.239000000000004</v>
      </c>
      <c r="T115" s="8">
        <f t="shared" si="7"/>
        <v>0.59231269481757232</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5175</v>
      </c>
      <c r="B116" s="3">
        <v>46046</v>
      </c>
      <c r="C116" s="4">
        <f>YEAR(SalesDataTable[[#This Row],[Order Date]])</f>
        <v>2026</v>
      </c>
      <c r="D116" s="11" t="str">
        <f>"Q"&amp;ROUNDUP(MONTH(SalesDataTable[[#This Row],[Order Date]])/3,0)</f>
        <v>Q1</v>
      </c>
      <c r="E116" s="4">
        <f>MONTH(SalesDataTable[[#This Row],[Order Date]])</f>
        <v>1</v>
      </c>
      <c r="F116" s="4" t="str">
        <f>TEXT(SalesDataTable[[#This Row],[Order Date]],"MMM")</f>
        <v>Jan</v>
      </c>
      <c r="G116" s="4" t="s">
        <v>20</v>
      </c>
      <c r="H116" s="4" t="s">
        <v>31</v>
      </c>
      <c r="I116" s="4" t="s">
        <v>2</v>
      </c>
      <c r="J116" s="4" t="s">
        <v>3</v>
      </c>
      <c r="K116" s="4" t="s">
        <v>9</v>
      </c>
      <c r="L116" s="4" t="s">
        <v>17</v>
      </c>
      <c r="M116" s="9">
        <v>1</v>
      </c>
      <c r="N116" s="6">
        <v>147.21</v>
      </c>
      <c r="O116" s="7">
        <v>0</v>
      </c>
      <c r="P116" s="6">
        <v>79.510000000000005</v>
      </c>
      <c r="Q116" s="6">
        <f t="shared" si="4"/>
        <v>147.21</v>
      </c>
      <c r="R116" s="6">
        <f t="shared" si="5"/>
        <v>79.510000000000005</v>
      </c>
      <c r="S116" s="6">
        <f t="shared" si="6"/>
        <v>67.7</v>
      </c>
      <c r="T116" s="8">
        <f t="shared" si="7"/>
        <v>0.45988723592147274</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1874</v>
      </c>
      <c r="B117" s="3">
        <v>46047</v>
      </c>
      <c r="C117" s="4">
        <f>YEAR(SalesDataTable[[#This Row],[Order Date]])</f>
        <v>2026</v>
      </c>
      <c r="D117" s="11" t="str">
        <f>"Q"&amp;ROUNDUP(MONTH(SalesDataTable[[#This Row],[Order Date]])/3,0)</f>
        <v>Q1</v>
      </c>
      <c r="E117" s="4">
        <f>MONTH(SalesDataTable[[#This Row],[Order Date]])</f>
        <v>1</v>
      </c>
      <c r="F117" s="4" t="str">
        <f>TEXT(SalesDataTable[[#This Row],[Order Date]],"MMM")</f>
        <v>Jan</v>
      </c>
      <c r="G117" s="4" t="s">
        <v>0</v>
      </c>
      <c r="H117" s="4" t="s">
        <v>1</v>
      </c>
      <c r="I117" s="4" t="s">
        <v>2</v>
      </c>
      <c r="J117" s="4" t="s">
        <v>16</v>
      </c>
      <c r="K117" s="4" t="s">
        <v>14</v>
      </c>
      <c r="L117" s="4" t="s">
        <v>15</v>
      </c>
      <c r="M117" s="9">
        <v>1</v>
      </c>
      <c r="N117" s="6">
        <v>35.729999999999997</v>
      </c>
      <c r="O117" s="7">
        <v>0</v>
      </c>
      <c r="P117" s="6">
        <v>13.57</v>
      </c>
      <c r="Q117" s="6">
        <f t="shared" si="4"/>
        <v>35.729999999999997</v>
      </c>
      <c r="R117" s="6">
        <f t="shared" si="5"/>
        <v>13.57</v>
      </c>
      <c r="S117" s="6">
        <f t="shared" si="6"/>
        <v>22.159999999999997</v>
      </c>
      <c r="T117" s="8">
        <f t="shared" si="7"/>
        <v>0.62020710887209629</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2490</v>
      </c>
      <c r="B118" s="3">
        <v>46047</v>
      </c>
      <c r="C118" s="4">
        <f>YEAR(SalesDataTable[[#This Row],[Order Date]])</f>
        <v>2026</v>
      </c>
      <c r="D118" s="11" t="str">
        <f>"Q"&amp;ROUNDUP(MONTH(SalesDataTable[[#This Row],[Order Date]])/3,0)</f>
        <v>Q1</v>
      </c>
      <c r="E118" s="4">
        <f>MONTH(SalesDataTable[[#This Row],[Order Date]])</f>
        <v>1</v>
      </c>
      <c r="F118" s="4" t="str">
        <f>TEXT(SalesDataTable[[#This Row],[Order Date]],"MMM")</f>
        <v>Jan</v>
      </c>
      <c r="G118" s="4" t="s">
        <v>6</v>
      </c>
      <c r="H118" s="4" t="s">
        <v>49</v>
      </c>
      <c r="I118" s="4" t="s">
        <v>2</v>
      </c>
      <c r="J118" s="4" t="s">
        <v>13</v>
      </c>
      <c r="K118" s="4" t="s">
        <v>4</v>
      </c>
      <c r="L118" s="4" t="s">
        <v>30</v>
      </c>
      <c r="M118" s="9">
        <v>2</v>
      </c>
      <c r="N118" s="6">
        <v>103.99</v>
      </c>
      <c r="O118" s="7">
        <v>0.15</v>
      </c>
      <c r="P118" s="6">
        <v>51.94</v>
      </c>
      <c r="Q118" s="6">
        <f t="shared" si="4"/>
        <v>176.78299999999999</v>
      </c>
      <c r="R118" s="6">
        <f t="shared" si="5"/>
        <v>103.88</v>
      </c>
      <c r="S118" s="6">
        <f t="shared" si="6"/>
        <v>72.902999999999992</v>
      </c>
      <c r="T118" s="8">
        <f t="shared" si="7"/>
        <v>0.41238693765803269</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5078</v>
      </c>
      <c r="B119" s="3">
        <v>46047</v>
      </c>
      <c r="C119" s="4">
        <f>YEAR(SalesDataTable[[#This Row],[Order Date]])</f>
        <v>2026</v>
      </c>
      <c r="D119" s="11" t="str">
        <f>"Q"&amp;ROUNDUP(MONTH(SalesDataTable[[#This Row],[Order Date]])/3,0)</f>
        <v>Q1</v>
      </c>
      <c r="E119" s="4">
        <f>MONTH(SalesDataTable[[#This Row],[Order Date]])</f>
        <v>1</v>
      </c>
      <c r="F119" s="4" t="str">
        <f>TEXT(SalesDataTable[[#This Row],[Order Date]],"MMM")</f>
        <v>Jan</v>
      </c>
      <c r="G119" s="4" t="s">
        <v>6</v>
      </c>
      <c r="H119" s="4" t="s">
        <v>43</v>
      </c>
      <c r="I119" s="4" t="s">
        <v>2</v>
      </c>
      <c r="J119" s="4" t="s">
        <v>3</v>
      </c>
      <c r="K119" s="4" t="s">
        <v>9</v>
      </c>
      <c r="L119" s="4" t="s">
        <v>46</v>
      </c>
      <c r="M119" s="9">
        <v>2</v>
      </c>
      <c r="N119" s="6">
        <v>72.739999999999995</v>
      </c>
      <c r="O119" s="7">
        <v>0</v>
      </c>
      <c r="P119" s="6">
        <v>31.96</v>
      </c>
      <c r="Q119" s="6">
        <f t="shared" si="4"/>
        <v>145.47999999999999</v>
      </c>
      <c r="R119" s="6">
        <f t="shared" si="5"/>
        <v>63.92</v>
      </c>
      <c r="S119" s="6">
        <f t="shared" si="6"/>
        <v>81.559999999999988</v>
      </c>
      <c r="T119" s="8">
        <f t="shared" si="7"/>
        <v>0.56062689029419843</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230</v>
      </c>
      <c r="B120" s="3">
        <v>46048</v>
      </c>
      <c r="C120" s="4">
        <f>YEAR(SalesDataTable[[#This Row],[Order Date]])</f>
        <v>2026</v>
      </c>
      <c r="D120" s="11" t="str">
        <f>"Q"&amp;ROUNDUP(MONTH(SalesDataTable[[#This Row],[Order Date]])/3,0)</f>
        <v>Q1</v>
      </c>
      <c r="E120" s="4">
        <f>MONTH(SalesDataTable[[#This Row],[Order Date]])</f>
        <v>1</v>
      </c>
      <c r="F120" s="4" t="str">
        <f>TEXT(SalesDataTable[[#This Row],[Order Date]],"MMM")</f>
        <v>Jan</v>
      </c>
      <c r="G120" s="4" t="s">
        <v>11</v>
      </c>
      <c r="H120" s="4" t="s">
        <v>39</v>
      </c>
      <c r="I120" s="4" t="s">
        <v>19</v>
      </c>
      <c r="J120" s="4" t="s">
        <v>3</v>
      </c>
      <c r="K120" s="4" t="s">
        <v>4</v>
      </c>
      <c r="L120" s="4" t="s">
        <v>30</v>
      </c>
      <c r="M120" s="9">
        <v>1</v>
      </c>
      <c r="N120" s="6">
        <v>100.01</v>
      </c>
      <c r="O120" s="7">
        <v>0.05</v>
      </c>
      <c r="P120" s="6">
        <v>49.41</v>
      </c>
      <c r="Q120" s="6">
        <f t="shared" si="4"/>
        <v>95.009500000000003</v>
      </c>
      <c r="R120" s="6">
        <f t="shared" si="5"/>
        <v>49.41</v>
      </c>
      <c r="S120" s="6">
        <f t="shared" si="6"/>
        <v>45.599500000000006</v>
      </c>
      <c r="T120" s="8">
        <f t="shared" si="7"/>
        <v>0.47994674216788852</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1757</v>
      </c>
      <c r="B121" s="3">
        <v>46048</v>
      </c>
      <c r="C121" s="4">
        <f>YEAR(SalesDataTable[[#This Row],[Order Date]])</f>
        <v>2026</v>
      </c>
      <c r="D121" s="11" t="str">
        <f>"Q"&amp;ROUNDUP(MONTH(SalesDataTable[[#This Row],[Order Date]])/3,0)</f>
        <v>Q1</v>
      </c>
      <c r="E121" s="4">
        <f>MONTH(SalesDataTable[[#This Row],[Order Date]])</f>
        <v>1</v>
      </c>
      <c r="F121" s="4" t="str">
        <f>TEXT(SalesDataTable[[#This Row],[Order Date]],"MMM")</f>
        <v>Jan</v>
      </c>
      <c r="G121" s="4" t="s">
        <v>20</v>
      </c>
      <c r="H121" s="4" t="s">
        <v>31</v>
      </c>
      <c r="I121" s="4" t="s">
        <v>2</v>
      </c>
      <c r="J121" s="4" t="s">
        <v>16</v>
      </c>
      <c r="K121" s="4" t="s">
        <v>14</v>
      </c>
      <c r="L121" s="4" t="s">
        <v>32</v>
      </c>
      <c r="M121" s="9">
        <v>2</v>
      </c>
      <c r="N121" s="6">
        <v>45.73</v>
      </c>
      <c r="O121" s="7">
        <v>0</v>
      </c>
      <c r="P121" s="6">
        <v>18.11</v>
      </c>
      <c r="Q121" s="6">
        <f t="shared" si="4"/>
        <v>91.46</v>
      </c>
      <c r="R121" s="6">
        <f t="shared" si="5"/>
        <v>36.22</v>
      </c>
      <c r="S121" s="6">
        <f t="shared" si="6"/>
        <v>55.239999999999995</v>
      </c>
      <c r="T121" s="8">
        <f t="shared" si="7"/>
        <v>0.60397988191559149</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1944</v>
      </c>
      <c r="B122" s="3">
        <v>46048</v>
      </c>
      <c r="C122" s="4">
        <f>YEAR(SalesDataTable[[#This Row],[Order Date]])</f>
        <v>2026</v>
      </c>
      <c r="D122" s="11" t="str">
        <f>"Q"&amp;ROUNDUP(MONTH(SalesDataTable[[#This Row],[Order Date]])/3,0)</f>
        <v>Q1</v>
      </c>
      <c r="E122" s="4">
        <f>MONTH(SalesDataTable[[#This Row],[Order Date]])</f>
        <v>1</v>
      </c>
      <c r="F122" s="4" t="str">
        <f>TEXT(SalesDataTable[[#This Row],[Order Date]],"MMM")</f>
        <v>Jan</v>
      </c>
      <c r="G122" s="4" t="s">
        <v>11</v>
      </c>
      <c r="H122" s="4" t="s">
        <v>52</v>
      </c>
      <c r="I122" s="4" t="s">
        <v>2</v>
      </c>
      <c r="J122" s="4" t="s">
        <v>3</v>
      </c>
      <c r="K122" s="4" t="s">
        <v>9</v>
      </c>
      <c r="L122" s="4" t="s">
        <v>17</v>
      </c>
      <c r="M122" s="9">
        <v>2</v>
      </c>
      <c r="N122" s="6">
        <v>143.66</v>
      </c>
      <c r="O122" s="7">
        <v>0.15</v>
      </c>
      <c r="P122" s="6">
        <v>78.14</v>
      </c>
      <c r="Q122" s="6">
        <f t="shared" si="4"/>
        <v>244.22199999999998</v>
      </c>
      <c r="R122" s="6">
        <f t="shared" si="5"/>
        <v>156.28</v>
      </c>
      <c r="S122" s="6">
        <f t="shared" si="6"/>
        <v>87.941999999999979</v>
      </c>
      <c r="T122" s="8">
        <f t="shared" si="7"/>
        <v>0.36009040954541355</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3485</v>
      </c>
      <c r="B123" s="3">
        <v>46048</v>
      </c>
      <c r="C123" s="4">
        <f>YEAR(SalesDataTable[[#This Row],[Order Date]])</f>
        <v>2026</v>
      </c>
      <c r="D123" s="11" t="str">
        <f>"Q"&amp;ROUNDUP(MONTH(SalesDataTable[[#This Row],[Order Date]])/3,0)</f>
        <v>Q1</v>
      </c>
      <c r="E123" s="4">
        <f>MONTH(SalesDataTable[[#This Row],[Order Date]])</f>
        <v>1</v>
      </c>
      <c r="F123" s="4" t="str">
        <f>TEXT(SalesDataTable[[#This Row],[Order Date]],"MMM")</f>
        <v>Jan</v>
      </c>
      <c r="G123" s="4" t="s">
        <v>11</v>
      </c>
      <c r="H123" s="4" t="s">
        <v>39</v>
      </c>
      <c r="I123" s="4" t="s">
        <v>2</v>
      </c>
      <c r="J123" s="4" t="s">
        <v>16</v>
      </c>
      <c r="K123" s="4" t="s">
        <v>23</v>
      </c>
      <c r="L123" s="4" t="s">
        <v>51</v>
      </c>
      <c r="M123" s="9">
        <v>2</v>
      </c>
      <c r="N123" s="6">
        <v>121.88</v>
      </c>
      <c r="O123" s="7">
        <v>0.05</v>
      </c>
      <c r="P123" s="6">
        <v>62.17</v>
      </c>
      <c r="Q123" s="6">
        <f t="shared" si="4"/>
        <v>231.57199999999997</v>
      </c>
      <c r="R123" s="6">
        <f t="shared" si="5"/>
        <v>124.34</v>
      </c>
      <c r="S123" s="6">
        <f t="shared" si="6"/>
        <v>107.23199999999997</v>
      </c>
      <c r="T123" s="8">
        <f t="shared" si="7"/>
        <v>0.46306116456220953</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4002</v>
      </c>
      <c r="B124" s="3">
        <v>46048</v>
      </c>
      <c r="C124" s="4">
        <f>YEAR(SalesDataTable[[#This Row],[Order Date]])</f>
        <v>2026</v>
      </c>
      <c r="D124" s="11" t="str">
        <f>"Q"&amp;ROUNDUP(MONTH(SalesDataTable[[#This Row],[Order Date]])/3,0)</f>
        <v>Q1</v>
      </c>
      <c r="E124" s="4">
        <f>MONTH(SalesDataTable[[#This Row],[Order Date]])</f>
        <v>1</v>
      </c>
      <c r="F124" s="4" t="str">
        <f>TEXT(SalesDataTable[[#This Row],[Order Date]],"MMM")</f>
        <v>Jan</v>
      </c>
      <c r="G124" s="4" t="s">
        <v>0</v>
      </c>
      <c r="H124" s="4" t="s">
        <v>50</v>
      </c>
      <c r="I124" s="4" t="s">
        <v>2</v>
      </c>
      <c r="J124" s="4" t="s">
        <v>3</v>
      </c>
      <c r="K124" s="4" t="s">
        <v>34</v>
      </c>
      <c r="L124" s="4" t="s">
        <v>45</v>
      </c>
      <c r="M124" s="9">
        <v>3</v>
      </c>
      <c r="N124" s="6">
        <v>50.92</v>
      </c>
      <c r="O124" s="7">
        <v>0.05</v>
      </c>
      <c r="P124" s="6">
        <v>21.87</v>
      </c>
      <c r="Q124" s="6">
        <f t="shared" si="4"/>
        <v>145.12199999999999</v>
      </c>
      <c r="R124" s="6">
        <f t="shared" si="5"/>
        <v>65.61</v>
      </c>
      <c r="S124" s="6">
        <f t="shared" si="6"/>
        <v>79.511999999999986</v>
      </c>
      <c r="T124" s="8">
        <f t="shared" si="7"/>
        <v>0.54789763095877941</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818</v>
      </c>
      <c r="B125" s="3">
        <v>46049</v>
      </c>
      <c r="C125" s="4">
        <f>YEAR(SalesDataTable[[#This Row],[Order Date]])</f>
        <v>2026</v>
      </c>
      <c r="D125" s="11" t="str">
        <f>"Q"&amp;ROUNDUP(MONTH(SalesDataTable[[#This Row],[Order Date]])/3,0)</f>
        <v>Q1</v>
      </c>
      <c r="E125" s="4">
        <f>MONTH(SalesDataTable[[#This Row],[Order Date]])</f>
        <v>1</v>
      </c>
      <c r="F125" s="4" t="str">
        <f>TEXT(SalesDataTable[[#This Row],[Order Date]],"MMM")</f>
        <v>Jan</v>
      </c>
      <c r="G125" s="4" t="s">
        <v>0</v>
      </c>
      <c r="H125" s="4" t="s">
        <v>1</v>
      </c>
      <c r="I125" s="4" t="s">
        <v>2</v>
      </c>
      <c r="J125" s="4" t="s">
        <v>3</v>
      </c>
      <c r="K125" s="4" t="s">
        <v>4</v>
      </c>
      <c r="L125" s="4" t="s">
        <v>30</v>
      </c>
      <c r="M125" s="9">
        <v>1</v>
      </c>
      <c r="N125" s="6">
        <v>103.78</v>
      </c>
      <c r="O125" s="7">
        <v>0</v>
      </c>
      <c r="P125" s="6">
        <v>49.36</v>
      </c>
      <c r="Q125" s="6">
        <f t="shared" si="4"/>
        <v>103.78</v>
      </c>
      <c r="R125" s="6">
        <f t="shared" si="5"/>
        <v>49.36</v>
      </c>
      <c r="S125" s="6">
        <f t="shared" si="6"/>
        <v>54.42</v>
      </c>
      <c r="T125" s="8">
        <f t="shared" si="7"/>
        <v>0.52437849296588934</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1439</v>
      </c>
      <c r="B126" s="3">
        <v>46049</v>
      </c>
      <c r="C126" s="4">
        <f>YEAR(SalesDataTable[[#This Row],[Order Date]])</f>
        <v>2026</v>
      </c>
      <c r="D126" s="11" t="str">
        <f>"Q"&amp;ROUNDUP(MONTH(SalesDataTable[[#This Row],[Order Date]])/3,0)</f>
        <v>Q1</v>
      </c>
      <c r="E126" s="4">
        <f>MONTH(SalesDataTable[[#This Row],[Order Date]])</f>
        <v>1</v>
      </c>
      <c r="F126" s="4" t="str">
        <f>TEXT(SalesDataTable[[#This Row],[Order Date]],"MMM")</f>
        <v>Jan</v>
      </c>
      <c r="G126" s="4" t="s">
        <v>6</v>
      </c>
      <c r="H126" s="4" t="s">
        <v>27</v>
      </c>
      <c r="I126" s="4" t="s">
        <v>28</v>
      </c>
      <c r="J126" s="4" t="s">
        <v>13</v>
      </c>
      <c r="K126" s="4" t="s">
        <v>9</v>
      </c>
      <c r="L126" s="4" t="s">
        <v>37</v>
      </c>
      <c r="M126" s="9">
        <v>2</v>
      </c>
      <c r="N126" s="6">
        <v>157.16999999999999</v>
      </c>
      <c r="O126" s="7">
        <v>0</v>
      </c>
      <c r="P126" s="6">
        <v>81.260000000000005</v>
      </c>
      <c r="Q126" s="6">
        <f t="shared" si="4"/>
        <v>314.33999999999997</v>
      </c>
      <c r="R126" s="6">
        <f t="shared" si="5"/>
        <v>162.52000000000001</v>
      </c>
      <c r="S126" s="6">
        <f t="shared" si="6"/>
        <v>151.81999999999996</v>
      </c>
      <c r="T126" s="8">
        <f t="shared" si="7"/>
        <v>0.4829802125087484</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1616</v>
      </c>
      <c r="B127" s="3">
        <v>46049</v>
      </c>
      <c r="C127" s="4">
        <f>YEAR(SalesDataTable[[#This Row],[Order Date]])</f>
        <v>2026</v>
      </c>
      <c r="D127" s="11" t="str">
        <f>"Q"&amp;ROUNDUP(MONTH(SalesDataTable[[#This Row],[Order Date]])/3,0)</f>
        <v>Q1</v>
      </c>
      <c r="E127" s="4">
        <f>MONTH(SalesDataTable[[#This Row],[Order Date]])</f>
        <v>1</v>
      </c>
      <c r="F127" s="4" t="str">
        <f>TEXT(SalesDataTable[[#This Row],[Order Date]],"MMM")</f>
        <v>Jan</v>
      </c>
      <c r="G127" s="4" t="s">
        <v>6</v>
      </c>
      <c r="H127" s="4" t="s">
        <v>43</v>
      </c>
      <c r="I127" s="4" t="s">
        <v>2</v>
      </c>
      <c r="J127" s="4" t="s">
        <v>16</v>
      </c>
      <c r="K127" s="4" t="s">
        <v>14</v>
      </c>
      <c r="L127" s="4" t="s">
        <v>44</v>
      </c>
      <c r="M127" s="9">
        <v>2</v>
      </c>
      <c r="N127" s="6">
        <v>132.91999999999999</v>
      </c>
      <c r="O127" s="7">
        <v>0</v>
      </c>
      <c r="P127" s="6">
        <v>69.02</v>
      </c>
      <c r="Q127" s="6">
        <f t="shared" si="4"/>
        <v>265.83999999999997</v>
      </c>
      <c r="R127" s="6">
        <f t="shared" si="5"/>
        <v>138.04</v>
      </c>
      <c r="S127" s="6">
        <f t="shared" si="6"/>
        <v>127.79999999999998</v>
      </c>
      <c r="T127" s="8">
        <f t="shared" si="7"/>
        <v>0.48074029491423409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1798</v>
      </c>
      <c r="B128" s="3">
        <v>46049</v>
      </c>
      <c r="C128" s="4">
        <f>YEAR(SalesDataTable[[#This Row],[Order Date]])</f>
        <v>2026</v>
      </c>
      <c r="D128" s="11" t="str">
        <f>"Q"&amp;ROUNDUP(MONTH(SalesDataTable[[#This Row],[Order Date]])/3,0)</f>
        <v>Q1</v>
      </c>
      <c r="E128" s="4">
        <f>MONTH(SalesDataTable[[#This Row],[Order Date]])</f>
        <v>1</v>
      </c>
      <c r="F128" s="4" t="str">
        <f>TEXT(SalesDataTable[[#This Row],[Order Date]],"MMM")</f>
        <v>Jan</v>
      </c>
      <c r="G128" s="4" t="s">
        <v>20</v>
      </c>
      <c r="H128" s="4" t="s">
        <v>33</v>
      </c>
      <c r="I128" s="4" t="s">
        <v>19</v>
      </c>
      <c r="J128" s="4" t="s">
        <v>3</v>
      </c>
      <c r="K128" s="4" t="s">
        <v>9</v>
      </c>
      <c r="L128" s="4" t="s">
        <v>46</v>
      </c>
      <c r="M128" s="9">
        <v>1</v>
      </c>
      <c r="N128" s="6">
        <v>71.41</v>
      </c>
      <c r="O128" s="7">
        <v>0.05</v>
      </c>
      <c r="P128" s="6">
        <v>32.28</v>
      </c>
      <c r="Q128" s="6">
        <f t="shared" si="4"/>
        <v>67.839499999999987</v>
      </c>
      <c r="R128" s="6">
        <f t="shared" si="5"/>
        <v>32.28</v>
      </c>
      <c r="S128" s="6">
        <f t="shared" si="6"/>
        <v>35.559499999999986</v>
      </c>
      <c r="T128" s="8">
        <f t="shared" si="7"/>
        <v>0.52417102130764515</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4449</v>
      </c>
      <c r="B129" s="3">
        <v>46049</v>
      </c>
      <c r="C129" s="4">
        <f>YEAR(SalesDataTable[[#This Row],[Order Date]])</f>
        <v>2026</v>
      </c>
      <c r="D129" s="11" t="str">
        <f>"Q"&amp;ROUNDUP(MONTH(SalesDataTable[[#This Row],[Order Date]])/3,0)</f>
        <v>Q1</v>
      </c>
      <c r="E129" s="4">
        <f>MONTH(SalesDataTable[[#This Row],[Order Date]])</f>
        <v>1</v>
      </c>
      <c r="F129" s="4" t="str">
        <f>TEXT(SalesDataTable[[#This Row],[Order Date]],"MMM")</f>
        <v>Jan</v>
      </c>
      <c r="G129" s="4" t="s">
        <v>20</v>
      </c>
      <c r="H129" s="4" t="s">
        <v>33</v>
      </c>
      <c r="I129" s="4" t="s">
        <v>2</v>
      </c>
      <c r="J129" s="4" t="s">
        <v>13</v>
      </c>
      <c r="K129" s="4" t="s">
        <v>23</v>
      </c>
      <c r="L129" s="4" t="s">
        <v>29</v>
      </c>
      <c r="M129" s="9">
        <v>1</v>
      </c>
      <c r="N129" s="6">
        <v>199.67</v>
      </c>
      <c r="O129" s="7">
        <v>0</v>
      </c>
      <c r="P129" s="6">
        <v>103.81</v>
      </c>
      <c r="Q129" s="6">
        <f t="shared" si="4"/>
        <v>199.67</v>
      </c>
      <c r="R129" s="6">
        <f t="shared" si="5"/>
        <v>103.81</v>
      </c>
      <c r="S129" s="6">
        <f t="shared" si="6"/>
        <v>95.859999999999985</v>
      </c>
      <c r="T129" s="8">
        <f t="shared" si="7"/>
        <v>0.4800921520508839</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4473</v>
      </c>
      <c r="B130" s="3">
        <v>46049</v>
      </c>
      <c r="C130" s="4">
        <f>YEAR(SalesDataTable[[#This Row],[Order Date]])</f>
        <v>2026</v>
      </c>
      <c r="D130" s="11" t="str">
        <f>"Q"&amp;ROUNDUP(MONTH(SalesDataTable[[#This Row],[Order Date]])/3,0)</f>
        <v>Q1</v>
      </c>
      <c r="E130" s="4">
        <f>MONTH(SalesDataTable[[#This Row],[Order Date]])</f>
        <v>1</v>
      </c>
      <c r="F130" s="4" t="str">
        <f>TEXT(SalesDataTable[[#This Row],[Order Date]],"MMM")</f>
        <v>Jan</v>
      </c>
      <c r="G130" s="4" t="s">
        <v>0</v>
      </c>
      <c r="H130" s="4" t="s">
        <v>1</v>
      </c>
      <c r="I130" s="4" t="s">
        <v>19</v>
      </c>
      <c r="J130" s="4" t="s">
        <v>3</v>
      </c>
      <c r="K130" s="4" t="s">
        <v>23</v>
      </c>
      <c r="L130" s="4" t="s">
        <v>29</v>
      </c>
      <c r="M130" s="9">
        <v>1</v>
      </c>
      <c r="N130" s="6">
        <v>196.88</v>
      </c>
      <c r="O130" s="7">
        <v>0</v>
      </c>
      <c r="P130" s="6">
        <v>102.76</v>
      </c>
      <c r="Q130" s="6">
        <f t="shared" si="4"/>
        <v>196.88</v>
      </c>
      <c r="R130" s="6">
        <f t="shared" si="5"/>
        <v>102.76</v>
      </c>
      <c r="S130" s="6">
        <f t="shared" si="6"/>
        <v>94.11999999999999</v>
      </c>
      <c r="T130" s="8">
        <f t="shared" si="7"/>
        <v>0.47805770012190163</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203</v>
      </c>
      <c r="B131" s="3">
        <v>46050</v>
      </c>
      <c r="C131" s="4">
        <f>YEAR(SalesDataTable[[#This Row],[Order Date]])</f>
        <v>2026</v>
      </c>
      <c r="D131" s="11" t="str">
        <f>"Q"&amp;ROUNDUP(MONTH(SalesDataTable[[#This Row],[Order Date]])/3,0)</f>
        <v>Q1</v>
      </c>
      <c r="E131" s="4">
        <f>MONTH(SalesDataTable[[#This Row],[Order Date]])</f>
        <v>1</v>
      </c>
      <c r="F131" s="4" t="str">
        <f>TEXT(SalesDataTable[[#This Row],[Order Date]],"MMM")</f>
        <v>Jan</v>
      </c>
      <c r="G131" s="4" t="s">
        <v>20</v>
      </c>
      <c r="H131" s="4" t="s">
        <v>31</v>
      </c>
      <c r="I131" s="4" t="s">
        <v>2</v>
      </c>
      <c r="J131" s="4" t="s">
        <v>3</v>
      </c>
      <c r="K131" s="4" t="s">
        <v>4</v>
      </c>
      <c r="L131" s="4" t="s">
        <v>22</v>
      </c>
      <c r="M131" s="9">
        <v>3</v>
      </c>
      <c r="N131" s="6">
        <v>49.95</v>
      </c>
      <c r="O131" s="7">
        <v>0</v>
      </c>
      <c r="P131" s="6">
        <v>22.55</v>
      </c>
      <c r="Q131" s="6">
        <f t="shared" si="4"/>
        <v>149.85000000000002</v>
      </c>
      <c r="R131" s="6">
        <f t="shared" si="5"/>
        <v>67.650000000000006</v>
      </c>
      <c r="S131" s="6">
        <f t="shared" si="6"/>
        <v>82.200000000000017</v>
      </c>
      <c r="T131" s="8">
        <f t="shared" si="7"/>
        <v>0.54854854854854862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1654</v>
      </c>
      <c r="B132" s="3">
        <v>46050</v>
      </c>
      <c r="C132" s="4">
        <f>YEAR(SalesDataTable[[#This Row],[Order Date]])</f>
        <v>2026</v>
      </c>
      <c r="D132" s="11" t="str">
        <f>"Q"&amp;ROUNDUP(MONTH(SalesDataTable[[#This Row],[Order Date]])/3,0)</f>
        <v>Q1</v>
      </c>
      <c r="E132" s="4">
        <f>MONTH(SalesDataTable[[#This Row],[Order Date]])</f>
        <v>1</v>
      </c>
      <c r="F132" s="4" t="str">
        <f>TEXT(SalesDataTable[[#This Row],[Order Date]],"MMM")</f>
        <v>Jan</v>
      </c>
      <c r="G132" s="4" t="s">
        <v>6</v>
      </c>
      <c r="H132" s="4" t="s">
        <v>27</v>
      </c>
      <c r="I132" s="4" t="s">
        <v>28</v>
      </c>
      <c r="J132" s="4" t="s">
        <v>16</v>
      </c>
      <c r="K132" s="4" t="s">
        <v>9</v>
      </c>
      <c r="L132" s="4" t="s">
        <v>46</v>
      </c>
      <c r="M132" s="9">
        <v>1</v>
      </c>
      <c r="N132" s="6">
        <v>70.41</v>
      </c>
      <c r="O132" s="7">
        <v>0</v>
      </c>
      <c r="P132" s="6">
        <v>32.74</v>
      </c>
      <c r="Q132" s="6">
        <f t="shared" ref="Q132:Q195" si="8">M132*N132*(1-O132)</f>
        <v>70.41</v>
      </c>
      <c r="R132" s="6">
        <f t="shared" ref="R132:R195" si="9">M132*P132</f>
        <v>32.74</v>
      </c>
      <c r="S132" s="6">
        <f t="shared" ref="S132:S195" si="10">Q132-R132</f>
        <v>37.669999999999995</v>
      </c>
      <c r="T132" s="8">
        <f t="shared" ref="T132:T195" si="11">IFERROR(S132/Q132,0)</f>
        <v>0.53500923164323244</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2203</v>
      </c>
      <c r="B133" s="3">
        <v>46050</v>
      </c>
      <c r="C133" s="4">
        <f>YEAR(SalesDataTable[[#This Row],[Order Date]])</f>
        <v>2026</v>
      </c>
      <c r="D133" s="11" t="str">
        <f>"Q"&amp;ROUNDUP(MONTH(SalesDataTable[[#This Row],[Order Date]])/3,0)</f>
        <v>Q1</v>
      </c>
      <c r="E133" s="4">
        <f>MONTH(SalesDataTable[[#This Row],[Order Date]])</f>
        <v>1</v>
      </c>
      <c r="F133" s="4" t="str">
        <f>TEXT(SalesDataTable[[#This Row],[Order Date]],"MMM")</f>
        <v>Jan</v>
      </c>
      <c r="G133" s="4" t="s">
        <v>11</v>
      </c>
      <c r="H133" s="4" t="s">
        <v>52</v>
      </c>
      <c r="I133" s="4" t="s">
        <v>28</v>
      </c>
      <c r="J133" s="4" t="s">
        <v>3</v>
      </c>
      <c r="K133" s="4" t="s">
        <v>9</v>
      </c>
      <c r="L133" s="4" t="s">
        <v>46</v>
      </c>
      <c r="M133" s="9">
        <v>2</v>
      </c>
      <c r="N133" s="6">
        <v>70.290000000000006</v>
      </c>
      <c r="O133" s="7">
        <v>0.15</v>
      </c>
      <c r="P133" s="6">
        <v>31.84</v>
      </c>
      <c r="Q133" s="6">
        <f t="shared" si="8"/>
        <v>119.49300000000001</v>
      </c>
      <c r="R133" s="6">
        <f t="shared" si="9"/>
        <v>63.68</v>
      </c>
      <c r="S133" s="6">
        <f t="shared" si="10"/>
        <v>55.813000000000009</v>
      </c>
      <c r="T133" s="8">
        <f t="shared" si="11"/>
        <v>0.46708175374289712</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3352</v>
      </c>
      <c r="B134" s="3">
        <v>46050</v>
      </c>
      <c r="C134" s="4">
        <f>YEAR(SalesDataTable[[#This Row],[Order Date]])</f>
        <v>2026</v>
      </c>
      <c r="D134" s="11" t="str">
        <f>"Q"&amp;ROUNDUP(MONTH(SalesDataTable[[#This Row],[Order Date]])/3,0)</f>
        <v>Q1</v>
      </c>
      <c r="E134" s="4">
        <f>MONTH(SalesDataTable[[#This Row],[Order Date]])</f>
        <v>1</v>
      </c>
      <c r="F134" s="4" t="str">
        <f>TEXT(SalesDataTable[[#This Row],[Order Date]],"MMM")</f>
        <v>Jan</v>
      </c>
      <c r="G134" s="4" t="s">
        <v>11</v>
      </c>
      <c r="H134" s="4" t="s">
        <v>52</v>
      </c>
      <c r="I134" s="4" t="s">
        <v>2</v>
      </c>
      <c r="J134" s="4" t="s">
        <v>16</v>
      </c>
      <c r="K134" s="4" t="s">
        <v>9</v>
      </c>
      <c r="L134" s="4" t="s">
        <v>10</v>
      </c>
      <c r="M134" s="9">
        <v>4</v>
      </c>
      <c r="N134" s="6">
        <v>91.46</v>
      </c>
      <c r="O134" s="7">
        <v>0</v>
      </c>
      <c r="P134" s="6">
        <v>44.04</v>
      </c>
      <c r="Q134" s="6">
        <f t="shared" si="8"/>
        <v>365.84</v>
      </c>
      <c r="R134" s="6">
        <f t="shared" si="9"/>
        <v>176.16</v>
      </c>
      <c r="S134" s="6">
        <f t="shared" si="10"/>
        <v>189.67999999999998</v>
      </c>
      <c r="T134" s="8">
        <f t="shared" si="11"/>
        <v>0.51847802317953207</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183</v>
      </c>
      <c r="B135" s="3">
        <v>46051</v>
      </c>
      <c r="C135" s="4">
        <f>YEAR(SalesDataTable[[#This Row],[Order Date]])</f>
        <v>2026</v>
      </c>
      <c r="D135" s="11" t="str">
        <f>"Q"&amp;ROUNDUP(MONTH(SalesDataTable[[#This Row],[Order Date]])/3,0)</f>
        <v>Q1</v>
      </c>
      <c r="E135" s="4">
        <f>MONTH(SalesDataTable[[#This Row],[Order Date]])</f>
        <v>1</v>
      </c>
      <c r="F135" s="4" t="str">
        <f>TEXT(SalesDataTable[[#This Row],[Order Date]],"MMM")</f>
        <v>Jan</v>
      </c>
      <c r="G135" s="4" t="s">
        <v>6</v>
      </c>
      <c r="H135" s="4" t="s">
        <v>43</v>
      </c>
      <c r="I135" s="4" t="s">
        <v>2</v>
      </c>
      <c r="J135" s="4" t="s">
        <v>13</v>
      </c>
      <c r="K135" s="4" t="s">
        <v>23</v>
      </c>
      <c r="L135" s="4" t="s">
        <v>51</v>
      </c>
      <c r="M135" s="9">
        <v>2</v>
      </c>
      <c r="N135" s="6">
        <v>123.27</v>
      </c>
      <c r="O135" s="7">
        <v>0</v>
      </c>
      <c r="P135" s="6">
        <v>60.26</v>
      </c>
      <c r="Q135" s="6">
        <f t="shared" si="8"/>
        <v>246.54</v>
      </c>
      <c r="R135" s="6">
        <f t="shared" si="9"/>
        <v>120.52</v>
      </c>
      <c r="S135" s="6">
        <f t="shared" si="10"/>
        <v>126.02</v>
      </c>
      <c r="T135" s="8">
        <f t="shared" si="11"/>
        <v>0.51115437657175311</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3525</v>
      </c>
      <c r="B136" s="3">
        <v>46051</v>
      </c>
      <c r="C136" s="4">
        <f>YEAR(SalesDataTable[[#This Row],[Order Date]])</f>
        <v>2026</v>
      </c>
      <c r="D136" s="11" t="str">
        <f>"Q"&amp;ROUNDUP(MONTH(SalesDataTable[[#This Row],[Order Date]])/3,0)</f>
        <v>Q1</v>
      </c>
      <c r="E136" s="4">
        <f>MONTH(SalesDataTable[[#This Row],[Order Date]])</f>
        <v>1</v>
      </c>
      <c r="F136" s="4" t="str">
        <f>TEXT(SalesDataTable[[#This Row],[Order Date]],"MMM")</f>
        <v>Jan</v>
      </c>
      <c r="G136" s="4" t="s">
        <v>11</v>
      </c>
      <c r="H136" s="4" t="s">
        <v>25</v>
      </c>
      <c r="I136" s="4" t="s">
        <v>8</v>
      </c>
      <c r="J136" s="4" t="s">
        <v>16</v>
      </c>
      <c r="K136" s="4" t="s">
        <v>34</v>
      </c>
      <c r="L136" s="4" t="s">
        <v>45</v>
      </c>
      <c r="M136" s="9">
        <v>3</v>
      </c>
      <c r="N136" s="6">
        <v>49.63</v>
      </c>
      <c r="O136" s="7">
        <v>0.1</v>
      </c>
      <c r="P136" s="6">
        <v>22.06</v>
      </c>
      <c r="Q136" s="6">
        <f t="shared" si="8"/>
        <v>134.001</v>
      </c>
      <c r="R136" s="6">
        <f t="shared" si="9"/>
        <v>66.179999999999993</v>
      </c>
      <c r="S136" s="6">
        <f t="shared" si="10"/>
        <v>67.821000000000012</v>
      </c>
      <c r="T136" s="8">
        <f t="shared" si="11"/>
        <v>0.50612308863366695</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4299</v>
      </c>
      <c r="B137" s="3">
        <v>46051</v>
      </c>
      <c r="C137" s="4">
        <f>YEAR(SalesDataTable[[#This Row],[Order Date]])</f>
        <v>2026</v>
      </c>
      <c r="D137" s="11" t="str">
        <f>"Q"&amp;ROUNDUP(MONTH(SalesDataTable[[#This Row],[Order Date]])/3,0)</f>
        <v>Q1</v>
      </c>
      <c r="E137" s="4">
        <f>MONTH(SalesDataTable[[#This Row],[Order Date]])</f>
        <v>1</v>
      </c>
      <c r="F137" s="4" t="str">
        <f>TEXT(SalesDataTable[[#This Row],[Order Date]],"MMM")</f>
        <v>Jan</v>
      </c>
      <c r="G137" s="4" t="s">
        <v>0</v>
      </c>
      <c r="H137" s="4" t="s">
        <v>36</v>
      </c>
      <c r="I137" s="4" t="s">
        <v>8</v>
      </c>
      <c r="J137" s="4" t="s">
        <v>16</v>
      </c>
      <c r="K137" s="4" t="s">
        <v>14</v>
      </c>
      <c r="L137" s="4" t="s">
        <v>44</v>
      </c>
      <c r="M137" s="9">
        <v>12</v>
      </c>
      <c r="N137" s="6">
        <v>132.21</v>
      </c>
      <c r="O137" s="7">
        <v>0.1</v>
      </c>
      <c r="P137" s="6">
        <v>68.95</v>
      </c>
      <c r="Q137" s="6">
        <f t="shared" si="8"/>
        <v>1427.8679999999999</v>
      </c>
      <c r="R137" s="6">
        <f t="shared" si="9"/>
        <v>827.40000000000009</v>
      </c>
      <c r="S137" s="6">
        <f t="shared" si="10"/>
        <v>600.46799999999985</v>
      </c>
      <c r="T137" s="8">
        <f t="shared" si="11"/>
        <v>0.42053467127213429</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748</v>
      </c>
      <c r="B138" s="3">
        <v>46052</v>
      </c>
      <c r="C138" s="4">
        <f>YEAR(SalesDataTable[[#This Row],[Order Date]])</f>
        <v>2026</v>
      </c>
      <c r="D138" s="11" t="str">
        <f>"Q"&amp;ROUNDUP(MONTH(SalesDataTable[[#This Row],[Order Date]])/3,0)</f>
        <v>Q1</v>
      </c>
      <c r="E138" s="4">
        <f>MONTH(SalesDataTable[[#This Row],[Order Date]])</f>
        <v>1</v>
      </c>
      <c r="F138" s="4" t="str">
        <f>TEXT(SalesDataTable[[#This Row],[Order Date]],"MMM")</f>
        <v>Jan</v>
      </c>
      <c r="G138" s="4" t="s">
        <v>6</v>
      </c>
      <c r="H138" s="4" t="s">
        <v>7</v>
      </c>
      <c r="I138" s="4" t="s">
        <v>19</v>
      </c>
      <c r="J138" s="4" t="s">
        <v>16</v>
      </c>
      <c r="K138" s="4" t="s">
        <v>4</v>
      </c>
      <c r="L138" s="4" t="s">
        <v>26</v>
      </c>
      <c r="M138" s="9">
        <v>1</v>
      </c>
      <c r="N138" s="6">
        <v>39.549999999999997</v>
      </c>
      <c r="O138" s="7">
        <v>0</v>
      </c>
      <c r="P138" s="6">
        <v>17.059999999999999</v>
      </c>
      <c r="Q138" s="6">
        <f t="shared" si="8"/>
        <v>39.549999999999997</v>
      </c>
      <c r="R138" s="6">
        <f t="shared" si="9"/>
        <v>17.059999999999999</v>
      </c>
      <c r="S138" s="6">
        <f t="shared" si="10"/>
        <v>22.49</v>
      </c>
      <c r="T138" s="8">
        <f t="shared" si="11"/>
        <v>0.56864728192161818</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3117</v>
      </c>
      <c r="B139" s="3">
        <v>46052</v>
      </c>
      <c r="C139" s="4">
        <f>YEAR(SalesDataTable[[#This Row],[Order Date]])</f>
        <v>2026</v>
      </c>
      <c r="D139" s="11" t="str">
        <f>"Q"&amp;ROUNDUP(MONTH(SalesDataTable[[#This Row],[Order Date]])/3,0)</f>
        <v>Q1</v>
      </c>
      <c r="E139" s="4">
        <f>MONTH(SalesDataTable[[#This Row],[Order Date]])</f>
        <v>1</v>
      </c>
      <c r="F139" s="4" t="str">
        <f>TEXT(SalesDataTable[[#This Row],[Order Date]],"MMM")</f>
        <v>Jan</v>
      </c>
      <c r="G139" s="4" t="s">
        <v>6</v>
      </c>
      <c r="H139" s="4" t="s">
        <v>43</v>
      </c>
      <c r="I139" s="4" t="s">
        <v>2</v>
      </c>
      <c r="J139" s="4" t="s">
        <v>13</v>
      </c>
      <c r="K139" s="4" t="s">
        <v>23</v>
      </c>
      <c r="L139" s="4" t="s">
        <v>40</v>
      </c>
      <c r="M139" s="9">
        <v>3</v>
      </c>
      <c r="N139" s="6">
        <v>80.08</v>
      </c>
      <c r="O139" s="7">
        <v>0</v>
      </c>
      <c r="P139" s="6">
        <v>39.450000000000003</v>
      </c>
      <c r="Q139" s="6">
        <f t="shared" si="8"/>
        <v>240.24</v>
      </c>
      <c r="R139" s="6">
        <f t="shared" si="9"/>
        <v>118.35000000000001</v>
      </c>
      <c r="S139" s="6">
        <f t="shared" si="10"/>
        <v>121.89</v>
      </c>
      <c r="T139" s="8">
        <f t="shared" si="11"/>
        <v>0.50736763236763238</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3328</v>
      </c>
      <c r="B140" s="3">
        <v>46052</v>
      </c>
      <c r="C140" s="4">
        <f>YEAR(SalesDataTable[[#This Row],[Order Date]])</f>
        <v>2026</v>
      </c>
      <c r="D140" s="11" t="str">
        <f>"Q"&amp;ROUNDUP(MONTH(SalesDataTable[[#This Row],[Order Date]])/3,0)</f>
        <v>Q1</v>
      </c>
      <c r="E140" s="4">
        <f>MONTH(SalesDataTable[[#This Row],[Order Date]])</f>
        <v>1</v>
      </c>
      <c r="F140" s="4" t="str">
        <f>TEXT(SalesDataTable[[#This Row],[Order Date]],"MMM")</f>
        <v>Jan</v>
      </c>
      <c r="G140" s="4" t="s">
        <v>11</v>
      </c>
      <c r="H140" s="4" t="s">
        <v>25</v>
      </c>
      <c r="I140" s="4" t="s">
        <v>19</v>
      </c>
      <c r="J140" s="4" t="s">
        <v>3</v>
      </c>
      <c r="K140" s="4" t="s">
        <v>34</v>
      </c>
      <c r="L140" s="4" t="s">
        <v>38</v>
      </c>
      <c r="M140" s="9">
        <v>1</v>
      </c>
      <c r="N140" s="6">
        <v>120.48</v>
      </c>
      <c r="O140" s="7">
        <v>0</v>
      </c>
      <c r="P140" s="6">
        <v>69.55</v>
      </c>
      <c r="Q140" s="6">
        <f t="shared" si="8"/>
        <v>120.48</v>
      </c>
      <c r="R140" s="6">
        <f t="shared" si="9"/>
        <v>69.55</v>
      </c>
      <c r="S140" s="6">
        <f t="shared" si="10"/>
        <v>50.930000000000007</v>
      </c>
      <c r="T140" s="8">
        <f t="shared" si="11"/>
        <v>0.42272576361221786</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3822</v>
      </c>
      <c r="B141" s="3">
        <v>46052</v>
      </c>
      <c r="C141" s="4">
        <f>YEAR(SalesDataTable[[#This Row],[Order Date]])</f>
        <v>2026</v>
      </c>
      <c r="D141" s="11" t="str">
        <f>"Q"&amp;ROUNDUP(MONTH(SalesDataTable[[#This Row],[Order Date]])/3,0)</f>
        <v>Q1</v>
      </c>
      <c r="E141" s="4">
        <f>MONTH(SalesDataTable[[#This Row],[Order Date]])</f>
        <v>1</v>
      </c>
      <c r="F141" s="4" t="str">
        <f>TEXT(SalesDataTable[[#This Row],[Order Date]],"MMM")</f>
        <v>Jan</v>
      </c>
      <c r="G141" s="4" t="s">
        <v>20</v>
      </c>
      <c r="H141" s="4" t="s">
        <v>31</v>
      </c>
      <c r="I141" s="4" t="s">
        <v>2</v>
      </c>
      <c r="J141" s="4" t="s">
        <v>3</v>
      </c>
      <c r="K141" s="4" t="s">
        <v>34</v>
      </c>
      <c r="L141" s="4" t="s">
        <v>35</v>
      </c>
      <c r="M141" s="9">
        <v>1</v>
      </c>
      <c r="N141" s="6">
        <v>39.369999999999997</v>
      </c>
      <c r="O141" s="7">
        <v>0.05</v>
      </c>
      <c r="P141" s="6">
        <v>14.66</v>
      </c>
      <c r="Q141" s="6">
        <f t="shared" si="8"/>
        <v>37.401499999999999</v>
      </c>
      <c r="R141" s="6">
        <f t="shared" si="9"/>
        <v>14.66</v>
      </c>
      <c r="S141" s="6">
        <f t="shared" si="10"/>
        <v>22.741499999999998</v>
      </c>
      <c r="T141" s="8">
        <f t="shared" si="11"/>
        <v>0.60803711081106371</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4125</v>
      </c>
      <c r="B142" s="3">
        <v>46052</v>
      </c>
      <c r="C142" s="4">
        <f>YEAR(SalesDataTable[[#This Row],[Order Date]])</f>
        <v>2026</v>
      </c>
      <c r="D142" s="11" t="str">
        <f>"Q"&amp;ROUNDUP(MONTH(SalesDataTable[[#This Row],[Order Date]])/3,0)</f>
        <v>Q1</v>
      </c>
      <c r="E142" s="4">
        <f>MONTH(SalesDataTable[[#This Row],[Order Date]])</f>
        <v>1</v>
      </c>
      <c r="F142" s="4" t="str">
        <f>TEXT(SalesDataTable[[#This Row],[Order Date]],"MMM")</f>
        <v>Jan</v>
      </c>
      <c r="G142" s="4" t="s">
        <v>6</v>
      </c>
      <c r="H142" s="4" t="s">
        <v>43</v>
      </c>
      <c r="I142" s="4" t="s">
        <v>8</v>
      </c>
      <c r="J142" s="4" t="s">
        <v>16</v>
      </c>
      <c r="K142" s="4" t="s">
        <v>23</v>
      </c>
      <c r="L142" s="4" t="s">
        <v>40</v>
      </c>
      <c r="M142" s="9">
        <v>8</v>
      </c>
      <c r="N142" s="6">
        <v>81.06</v>
      </c>
      <c r="O142" s="7">
        <v>0.15</v>
      </c>
      <c r="P142" s="6">
        <v>39.549999999999997</v>
      </c>
      <c r="Q142" s="6">
        <f t="shared" si="8"/>
        <v>551.20799999999997</v>
      </c>
      <c r="R142" s="6">
        <f t="shared" si="9"/>
        <v>316.39999999999998</v>
      </c>
      <c r="S142" s="6">
        <f t="shared" si="10"/>
        <v>234.80799999999999</v>
      </c>
      <c r="T142" s="8">
        <f t="shared" si="11"/>
        <v>0.42598801178502488</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4592</v>
      </c>
      <c r="B143" s="3">
        <v>46052</v>
      </c>
      <c r="C143" s="4">
        <f>YEAR(SalesDataTable[[#This Row],[Order Date]])</f>
        <v>2026</v>
      </c>
      <c r="D143" s="11" t="str">
        <f>"Q"&amp;ROUNDUP(MONTH(SalesDataTable[[#This Row],[Order Date]])/3,0)</f>
        <v>Q1</v>
      </c>
      <c r="E143" s="4">
        <f>MONTH(SalesDataTable[[#This Row],[Order Date]])</f>
        <v>1</v>
      </c>
      <c r="F143" s="4" t="str">
        <f>TEXT(SalesDataTable[[#This Row],[Order Date]],"MMM")</f>
        <v>Jan</v>
      </c>
      <c r="G143" s="4" t="s">
        <v>6</v>
      </c>
      <c r="H143" s="4" t="s">
        <v>43</v>
      </c>
      <c r="I143" s="4" t="s">
        <v>28</v>
      </c>
      <c r="J143" s="4" t="s">
        <v>3</v>
      </c>
      <c r="K143" s="4" t="s">
        <v>34</v>
      </c>
      <c r="L143" s="4" t="s">
        <v>38</v>
      </c>
      <c r="M143" s="9">
        <v>5</v>
      </c>
      <c r="N143" s="6">
        <v>120.4</v>
      </c>
      <c r="O143" s="7">
        <v>0</v>
      </c>
      <c r="P143" s="6">
        <v>69.510000000000005</v>
      </c>
      <c r="Q143" s="6">
        <f t="shared" si="8"/>
        <v>602</v>
      </c>
      <c r="R143" s="6">
        <f t="shared" si="9"/>
        <v>347.55</v>
      </c>
      <c r="S143" s="6">
        <f t="shared" si="10"/>
        <v>254.45</v>
      </c>
      <c r="T143" s="8">
        <f t="shared" si="11"/>
        <v>0.42267441860465116</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373</v>
      </c>
      <c r="B144" s="3">
        <v>46053</v>
      </c>
      <c r="C144" s="4">
        <f>YEAR(SalesDataTable[[#This Row],[Order Date]])</f>
        <v>2026</v>
      </c>
      <c r="D144" s="11" t="str">
        <f>"Q"&amp;ROUNDUP(MONTH(SalesDataTable[[#This Row],[Order Date]])/3,0)</f>
        <v>Q1</v>
      </c>
      <c r="E144" s="4">
        <f>MONTH(SalesDataTable[[#This Row],[Order Date]])</f>
        <v>1</v>
      </c>
      <c r="F144" s="4" t="str">
        <f>TEXT(SalesDataTable[[#This Row],[Order Date]],"MMM")</f>
        <v>Jan</v>
      </c>
      <c r="G144" s="4" t="s">
        <v>11</v>
      </c>
      <c r="H144" s="4" t="s">
        <v>39</v>
      </c>
      <c r="I144" s="4" t="s">
        <v>8</v>
      </c>
      <c r="J144" s="4" t="s">
        <v>16</v>
      </c>
      <c r="K144" s="4" t="s">
        <v>14</v>
      </c>
      <c r="L144" s="4" t="s">
        <v>32</v>
      </c>
      <c r="M144" s="9">
        <v>10</v>
      </c>
      <c r="N144" s="6">
        <v>47.71</v>
      </c>
      <c r="O144" s="7">
        <v>0.1</v>
      </c>
      <c r="P144" s="6">
        <v>18.649999999999999</v>
      </c>
      <c r="Q144" s="6">
        <f t="shared" si="8"/>
        <v>429.39000000000004</v>
      </c>
      <c r="R144" s="6">
        <f t="shared" si="9"/>
        <v>186.5</v>
      </c>
      <c r="S144" s="6">
        <f t="shared" si="10"/>
        <v>242.89000000000004</v>
      </c>
      <c r="T144" s="8">
        <f t="shared" si="11"/>
        <v>0.56566291716155481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672</v>
      </c>
      <c r="B145" s="3">
        <v>46053</v>
      </c>
      <c r="C145" s="4">
        <f>YEAR(SalesDataTable[[#This Row],[Order Date]])</f>
        <v>2026</v>
      </c>
      <c r="D145" s="11" t="str">
        <f>"Q"&amp;ROUNDUP(MONTH(SalesDataTable[[#This Row],[Order Date]])/3,0)</f>
        <v>Q1</v>
      </c>
      <c r="E145" s="4">
        <f>MONTH(SalesDataTable[[#This Row],[Order Date]])</f>
        <v>1</v>
      </c>
      <c r="F145" s="4" t="str">
        <f>TEXT(SalesDataTable[[#This Row],[Order Date]],"MMM")</f>
        <v>Jan</v>
      </c>
      <c r="G145" s="4" t="s">
        <v>0</v>
      </c>
      <c r="H145" s="4" t="s">
        <v>36</v>
      </c>
      <c r="I145" s="4" t="s">
        <v>2</v>
      </c>
      <c r="J145" s="4" t="s">
        <v>16</v>
      </c>
      <c r="K145" s="4" t="s">
        <v>4</v>
      </c>
      <c r="L145" s="4" t="s">
        <v>30</v>
      </c>
      <c r="M145" s="9">
        <v>1</v>
      </c>
      <c r="N145" s="6">
        <v>102.92</v>
      </c>
      <c r="O145" s="7">
        <v>0.05</v>
      </c>
      <c r="P145" s="6">
        <v>50.92</v>
      </c>
      <c r="Q145" s="6">
        <f t="shared" si="8"/>
        <v>97.774000000000001</v>
      </c>
      <c r="R145" s="6">
        <f t="shared" si="9"/>
        <v>50.92</v>
      </c>
      <c r="S145" s="6">
        <f t="shared" si="10"/>
        <v>46.853999999999999</v>
      </c>
      <c r="T145" s="8">
        <f t="shared" si="11"/>
        <v>0.4792071511853867</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1125</v>
      </c>
      <c r="B146" s="3">
        <v>46053</v>
      </c>
      <c r="C146" s="4">
        <f>YEAR(SalesDataTable[[#This Row],[Order Date]])</f>
        <v>2026</v>
      </c>
      <c r="D146" s="11" t="str">
        <f>"Q"&amp;ROUNDUP(MONTH(SalesDataTable[[#This Row],[Order Date]])/3,0)</f>
        <v>Q1</v>
      </c>
      <c r="E146" s="4">
        <f>MONTH(SalesDataTable[[#This Row],[Order Date]])</f>
        <v>1</v>
      </c>
      <c r="F146" s="4" t="str">
        <f>TEXT(SalesDataTable[[#This Row],[Order Date]],"MMM")</f>
        <v>Jan</v>
      </c>
      <c r="G146" s="4" t="s">
        <v>6</v>
      </c>
      <c r="H146" s="4" t="s">
        <v>7</v>
      </c>
      <c r="I146" s="4" t="s">
        <v>2</v>
      </c>
      <c r="J146" s="4" t="s">
        <v>3</v>
      </c>
      <c r="K146" s="4" t="s">
        <v>9</v>
      </c>
      <c r="L146" s="4" t="s">
        <v>46</v>
      </c>
      <c r="M146" s="9">
        <v>1</v>
      </c>
      <c r="N146" s="6">
        <v>72.69</v>
      </c>
      <c r="O146" s="7">
        <v>0.1</v>
      </c>
      <c r="P146" s="6">
        <v>32.67</v>
      </c>
      <c r="Q146" s="6">
        <f t="shared" si="8"/>
        <v>65.421000000000006</v>
      </c>
      <c r="R146" s="6">
        <f t="shared" si="9"/>
        <v>32.67</v>
      </c>
      <c r="S146" s="6">
        <f t="shared" si="10"/>
        <v>32.751000000000005</v>
      </c>
      <c r="T146" s="8">
        <f t="shared" si="11"/>
        <v>0.50061906727197691</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1164</v>
      </c>
      <c r="B147" s="3">
        <v>46053</v>
      </c>
      <c r="C147" s="4">
        <f>YEAR(SalesDataTable[[#This Row],[Order Date]])</f>
        <v>2026</v>
      </c>
      <c r="D147" s="11" t="str">
        <f>"Q"&amp;ROUNDUP(MONTH(SalesDataTable[[#This Row],[Order Date]])/3,0)</f>
        <v>Q1</v>
      </c>
      <c r="E147" s="4">
        <f>MONTH(SalesDataTable[[#This Row],[Order Date]])</f>
        <v>1</v>
      </c>
      <c r="F147" s="4" t="str">
        <f>TEXT(SalesDataTable[[#This Row],[Order Date]],"MMM")</f>
        <v>Jan</v>
      </c>
      <c r="G147" s="4" t="s">
        <v>0</v>
      </c>
      <c r="H147" s="4" t="s">
        <v>1</v>
      </c>
      <c r="I147" s="4" t="s">
        <v>2</v>
      </c>
      <c r="J147" s="4" t="s">
        <v>13</v>
      </c>
      <c r="K147" s="4" t="s">
        <v>4</v>
      </c>
      <c r="L147" s="4" t="s">
        <v>5</v>
      </c>
      <c r="M147" s="9">
        <v>1</v>
      </c>
      <c r="N147" s="6">
        <v>79.989999999999995</v>
      </c>
      <c r="O147" s="7">
        <v>0.05</v>
      </c>
      <c r="P147" s="6">
        <v>43.02</v>
      </c>
      <c r="Q147" s="6">
        <f t="shared" si="8"/>
        <v>75.990499999999997</v>
      </c>
      <c r="R147" s="6">
        <f t="shared" si="9"/>
        <v>43.02</v>
      </c>
      <c r="S147" s="6">
        <f t="shared" si="10"/>
        <v>32.970499999999994</v>
      </c>
      <c r="T147" s="8">
        <f t="shared" si="11"/>
        <v>0.43387660299642711</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1613</v>
      </c>
      <c r="B148" s="3">
        <v>46053</v>
      </c>
      <c r="C148" s="4">
        <f>YEAR(SalesDataTable[[#This Row],[Order Date]])</f>
        <v>2026</v>
      </c>
      <c r="D148" s="11" t="str">
        <f>"Q"&amp;ROUNDUP(MONTH(SalesDataTable[[#This Row],[Order Date]])/3,0)</f>
        <v>Q1</v>
      </c>
      <c r="E148" s="4">
        <f>MONTH(SalesDataTable[[#This Row],[Order Date]])</f>
        <v>1</v>
      </c>
      <c r="F148" s="4" t="str">
        <f>TEXT(SalesDataTable[[#This Row],[Order Date]],"MMM")</f>
        <v>Jan</v>
      </c>
      <c r="G148" s="4" t="s">
        <v>6</v>
      </c>
      <c r="H148" s="4" t="s">
        <v>27</v>
      </c>
      <c r="I148" s="4" t="s">
        <v>8</v>
      </c>
      <c r="J148" s="4" t="s">
        <v>16</v>
      </c>
      <c r="K148" s="4" t="s">
        <v>34</v>
      </c>
      <c r="L148" s="4" t="s">
        <v>45</v>
      </c>
      <c r="M148" s="9">
        <v>4</v>
      </c>
      <c r="N148" s="6">
        <v>51.11</v>
      </c>
      <c r="O148" s="7">
        <v>0.15</v>
      </c>
      <c r="P148" s="6">
        <v>22.25</v>
      </c>
      <c r="Q148" s="6">
        <f t="shared" si="8"/>
        <v>173.774</v>
      </c>
      <c r="R148" s="6">
        <f t="shared" si="9"/>
        <v>89</v>
      </c>
      <c r="S148" s="6">
        <f t="shared" si="10"/>
        <v>84.774000000000001</v>
      </c>
      <c r="T148" s="8">
        <f t="shared" si="11"/>
        <v>0.48784052850253778</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2149</v>
      </c>
      <c r="B149" s="3">
        <v>46053</v>
      </c>
      <c r="C149" s="4">
        <f>YEAR(SalesDataTable[[#This Row],[Order Date]])</f>
        <v>2026</v>
      </c>
      <c r="D149" s="11" t="str">
        <f>"Q"&amp;ROUNDUP(MONTH(SalesDataTable[[#This Row],[Order Date]])/3,0)</f>
        <v>Q1</v>
      </c>
      <c r="E149" s="4">
        <f>MONTH(SalesDataTable[[#This Row],[Order Date]])</f>
        <v>1</v>
      </c>
      <c r="F149" s="4" t="str">
        <f>TEXT(SalesDataTable[[#This Row],[Order Date]],"MMM")</f>
        <v>Jan</v>
      </c>
      <c r="G149" s="4" t="s">
        <v>0</v>
      </c>
      <c r="H149" s="4" t="s">
        <v>50</v>
      </c>
      <c r="I149" s="4" t="s">
        <v>2</v>
      </c>
      <c r="J149" s="4" t="s">
        <v>3</v>
      </c>
      <c r="K149" s="4" t="s">
        <v>34</v>
      </c>
      <c r="L149" s="4" t="s">
        <v>38</v>
      </c>
      <c r="M149" s="9">
        <v>2</v>
      </c>
      <c r="N149" s="6">
        <v>124.83</v>
      </c>
      <c r="O149" s="7">
        <v>0</v>
      </c>
      <c r="P149" s="6">
        <v>70.91</v>
      </c>
      <c r="Q149" s="6">
        <f t="shared" si="8"/>
        <v>249.66</v>
      </c>
      <c r="R149" s="6">
        <f t="shared" si="9"/>
        <v>141.82</v>
      </c>
      <c r="S149" s="6">
        <f t="shared" si="10"/>
        <v>107.84</v>
      </c>
      <c r="T149" s="8">
        <f t="shared" si="11"/>
        <v>0.43194744853000083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2593</v>
      </c>
      <c r="B150" s="3">
        <v>46053</v>
      </c>
      <c r="C150" s="4">
        <f>YEAR(SalesDataTable[[#This Row],[Order Date]])</f>
        <v>2026</v>
      </c>
      <c r="D150" s="11" t="str">
        <f>"Q"&amp;ROUNDUP(MONTH(SalesDataTable[[#This Row],[Order Date]])/3,0)</f>
        <v>Q1</v>
      </c>
      <c r="E150" s="4">
        <f>MONTH(SalesDataTable[[#This Row],[Order Date]])</f>
        <v>1</v>
      </c>
      <c r="F150" s="4" t="str">
        <f>TEXT(SalesDataTable[[#This Row],[Order Date]],"MMM")</f>
        <v>Jan</v>
      </c>
      <c r="G150" s="4" t="s">
        <v>6</v>
      </c>
      <c r="H150" s="4" t="s">
        <v>41</v>
      </c>
      <c r="I150" s="4" t="s">
        <v>19</v>
      </c>
      <c r="J150" s="4" t="s">
        <v>13</v>
      </c>
      <c r="K150" s="4" t="s">
        <v>4</v>
      </c>
      <c r="L150" s="4" t="s">
        <v>26</v>
      </c>
      <c r="M150" s="9">
        <v>6</v>
      </c>
      <c r="N150" s="6">
        <v>41.07</v>
      </c>
      <c r="O150" s="7">
        <v>0.1</v>
      </c>
      <c r="P150" s="6">
        <v>16.29</v>
      </c>
      <c r="Q150" s="6">
        <f t="shared" si="8"/>
        <v>221.77800000000002</v>
      </c>
      <c r="R150" s="6">
        <f t="shared" si="9"/>
        <v>97.74</v>
      </c>
      <c r="S150" s="6">
        <f t="shared" si="10"/>
        <v>124.03800000000003</v>
      </c>
      <c r="T150" s="8">
        <f t="shared" si="11"/>
        <v>0.55928901874847825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2659</v>
      </c>
      <c r="B151" s="3">
        <v>46053</v>
      </c>
      <c r="C151" s="4">
        <f>YEAR(SalesDataTable[[#This Row],[Order Date]])</f>
        <v>2026</v>
      </c>
      <c r="D151" s="11" t="str">
        <f>"Q"&amp;ROUNDUP(MONTH(SalesDataTable[[#This Row],[Order Date]])/3,0)</f>
        <v>Q1</v>
      </c>
      <c r="E151" s="4">
        <f>MONTH(SalesDataTable[[#This Row],[Order Date]])</f>
        <v>1</v>
      </c>
      <c r="F151" s="4" t="str">
        <f>TEXT(SalesDataTable[[#This Row],[Order Date]],"MMM")</f>
        <v>Jan</v>
      </c>
      <c r="G151" s="4" t="s">
        <v>0</v>
      </c>
      <c r="H151" s="4" t="s">
        <v>50</v>
      </c>
      <c r="I151" s="4" t="s">
        <v>2</v>
      </c>
      <c r="J151" s="4" t="s">
        <v>13</v>
      </c>
      <c r="K151" s="4" t="s">
        <v>14</v>
      </c>
      <c r="L151" s="4" t="s">
        <v>15</v>
      </c>
      <c r="M151" s="9">
        <v>1</v>
      </c>
      <c r="N151" s="6">
        <v>36.020000000000003</v>
      </c>
      <c r="O151" s="7">
        <v>0</v>
      </c>
      <c r="P151" s="6">
        <v>13.34</v>
      </c>
      <c r="Q151" s="6">
        <f t="shared" si="8"/>
        <v>36.020000000000003</v>
      </c>
      <c r="R151" s="6">
        <f t="shared" si="9"/>
        <v>13.34</v>
      </c>
      <c r="S151" s="6">
        <f t="shared" si="10"/>
        <v>22.680000000000003</v>
      </c>
      <c r="T151" s="8">
        <f t="shared" si="11"/>
        <v>0.62965019433647973</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3496</v>
      </c>
      <c r="B152" s="3">
        <v>46053</v>
      </c>
      <c r="C152" s="4">
        <f>YEAR(SalesDataTable[[#This Row],[Order Date]])</f>
        <v>2026</v>
      </c>
      <c r="D152" s="11" t="str">
        <f>"Q"&amp;ROUNDUP(MONTH(SalesDataTable[[#This Row],[Order Date]])/3,0)</f>
        <v>Q1</v>
      </c>
      <c r="E152" s="4">
        <f>MONTH(SalesDataTable[[#This Row],[Order Date]])</f>
        <v>1</v>
      </c>
      <c r="F152" s="4" t="str">
        <f>TEXT(SalesDataTable[[#This Row],[Order Date]],"MMM")</f>
        <v>Jan</v>
      </c>
      <c r="G152" s="4" t="s">
        <v>0</v>
      </c>
      <c r="H152" s="4" t="s">
        <v>1</v>
      </c>
      <c r="I152" s="4" t="s">
        <v>19</v>
      </c>
      <c r="J152" s="4" t="s">
        <v>3</v>
      </c>
      <c r="K152" s="4" t="s">
        <v>34</v>
      </c>
      <c r="L152" s="4" t="s">
        <v>42</v>
      </c>
      <c r="M152" s="9">
        <v>1</v>
      </c>
      <c r="N152" s="6">
        <v>35.82</v>
      </c>
      <c r="O152" s="7">
        <v>0.05</v>
      </c>
      <c r="P152" s="6">
        <v>14.32</v>
      </c>
      <c r="Q152" s="6">
        <f t="shared" si="8"/>
        <v>34.028999999999996</v>
      </c>
      <c r="R152" s="6">
        <f t="shared" si="9"/>
        <v>14.32</v>
      </c>
      <c r="S152" s="6">
        <f t="shared" si="10"/>
        <v>19.708999999999996</v>
      </c>
      <c r="T152" s="8">
        <f t="shared" si="11"/>
        <v>0.57918246201769075</v>
      </c>
      <c r="U152" s="5">
        <f>YEAR(SalesDataTable[[#This Row],[Order Date]])</f>
        <v>2026</v>
      </c>
      <c r="V152" s="8" t="str">
        <f>"Q"&amp;ROUNDUP(MONTH(SalesDataTable[[#This Row],[Order Date]])/3,0)</f>
        <v>Q1</v>
      </c>
      <c r="W152" s="9">
        <f>MONTH(SalesDataTable[[#This Row],[Order Date]])</f>
        <v>1</v>
      </c>
      <c r="X152" s="8" t="str">
        <f>TEXT(SalesDataTable[[#This Row],[Order Date]],"mmm")</f>
        <v>Jan</v>
      </c>
    </row>
    <row r="153" spans="1:24" ht="15.6">
      <c r="A153" s="2">
        <v>3889</v>
      </c>
      <c r="B153" s="3">
        <v>46053</v>
      </c>
      <c r="C153" s="4">
        <f>YEAR(SalesDataTable[[#This Row],[Order Date]])</f>
        <v>2026</v>
      </c>
      <c r="D153" s="11" t="str">
        <f>"Q"&amp;ROUNDUP(MONTH(SalesDataTable[[#This Row],[Order Date]])/3,0)</f>
        <v>Q1</v>
      </c>
      <c r="E153" s="4">
        <f>MONTH(SalesDataTable[[#This Row],[Order Date]])</f>
        <v>1</v>
      </c>
      <c r="F153" s="4" t="str">
        <f>TEXT(SalesDataTable[[#This Row],[Order Date]],"MMM")</f>
        <v>Jan</v>
      </c>
      <c r="G153" s="4" t="s">
        <v>11</v>
      </c>
      <c r="H153" s="4" t="s">
        <v>18</v>
      </c>
      <c r="I153" s="4" t="s">
        <v>19</v>
      </c>
      <c r="J153" s="4" t="s">
        <v>3</v>
      </c>
      <c r="K153" s="4" t="s">
        <v>4</v>
      </c>
      <c r="L153" s="4" t="s">
        <v>30</v>
      </c>
      <c r="M153" s="9">
        <v>3</v>
      </c>
      <c r="N153" s="6">
        <v>103.94</v>
      </c>
      <c r="O153" s="7">
        <v>0.1</v>
      </c>
      <c r="P153" s="6">
        <v>50.67</v>
      </c>
      <c r="Q153" s="6">
        <f t="shared" si="8"/>
        <v>280.63799999999998</v>
      </c>
      <c r="R153" s="6">
        <f t="shared" si="9"/>
        <v>152.01</v>
      </c>
      <c r="S153" s="6">
        <f t="shared" si="10"/>
        <v>128.62799999999999</v>
      </c>
      <c r="T153" s="8">
        <f t="shared" si="11"/>
        <v>0.45834135077929572</v>
      </c>
      <c r="U153" s="5">
        <f>YEAR(SalesDataTable[[#This Row],[Order Date]])</f>
        <v>2026</v>
      </c>
      <c r="V153" s="8" t="str">
        <f>"Q"&amp;ROUNDUP(MONTH(SalesDataTable[[#This Row],[Order Date]])/3,0)</f>
        <v>Q1</v>
      </c>
      <c r="W153" s="9">
        <f>MONTH(SalesDataTable[[#This Row],[Order Date]])</f>
        <v>1</v>
      </c>
      <c r="X153" s="8" t="str">
        <f>TEXT(SalesDataTable[[#This Row],[Order Date]],"mmm")</f>
        <v>Jan</v>
      </c>
    </row>
    <row r="154" spans="1:24" ht="15.6">
      <c r="A154" s="2">
        <v>1432</v>
      </c>
      <c r="B154" s="3">
        <v>46054</v>
      </c>
      <c r="C154" s="4">
        <f>YEAR(SalesDataTable[[#This Row],[Order Date]])</f>
        <v>2026</v>
      </c>
      <c r="D154" s="11" t="str">
        <f>"Q"&amp;ROUNDUP(MONTH(SalesDataTable[[#This Row],[Order Date]])/3,0)</f>
        <v>Q1</v>
      </c>
      <c r="E154" s="4">
        <f>MONTH(SalesDataTable[[#This Row],[Order Date]])</f>
        <v>2</v>
      </c>
      <c r="F154" s="4" t="str">
        <f>TEXT(SalesDataTable[[#This Row],[Order Date]],"MMM")</f>
        <v>Feb</v>
      </c>
      <c r="G154" s="4" t="s">
        <v>0</v>
      </c>
      <c r="H154" s="4" t="s">
        <v>1</v>
      </c>
      <c r="I154" s="4" t="s">
        <v>2</v>
      </c>
      <c r="J154" s="4" t="s">
        <v>3</v>
      </c>
      <c r="K154" s="4" t="s">
        <v>9</v>
      </c>
      <c r="L154" s="4" t="s">
        <v>17</v>
      </c>
      <c r="M154" s="9">
        <v>1</v>
      </c>
      <c r="N154" s="6">
        <v>140.53</v>
      </c>
      <c r="O154" s="7">
        <v>0</v>
      </c>
      <c r="P154" s="6">
        <v>77.36</v>
      </c>
      <c r="Q154" s="6">
        <f t="shared" si="8"/>
        <v>140.53</v>
      </c>
      <c r="R154" s="6">
        <f t="shared" si="9"/>
        <v>77.36</v>
      </c>
      <c r="S154" s="6">
        <f t="shared" si="10"/>
        <v>63.17</v>
      </c>
      <c r="T154" s="8">
        <f t="shared" si="11"/>
        <v>0.44951255959581587</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1778</v>
      </c>
      <c r="B155" s="3">
        <v>46054</v>
      </c>
      <c r="C155" s="4">
        <f>YEAR(SalesDataTable[[#This Row],[Order Date]])</f>
        <v>2026</v>
      </c>
      <c r="D155" s="11" t="str">
        <f>"Q"&amp;ROUNDUP(MONTH(SalesDataTable[[#This Row],[Order Date]])/3,0)</f>
        <v>Q1</v>
      </c>
      <c r="E155" s="4">
        <f>MONTH(SalesDataTable[[#This Row],[Order Date]])</f>
        <v>2</v>
      </c>
      <c r="F155" s="4" t="str">
        <f>TEXT(SalesDataTable[[#This Row],[Order Date]],"MMM")</f>
        <v>Feb</v>
      </c>
      <c r="G155" s="4" t="s">
        <v>20</v>
      </c>
      <c r="H155" s="4" t="s">
        <v>31</v>
      </c>
      <c r="I155" s="4" t="s">
        <v>19</v>
      </c>
      <c r="J155" s="4" t="s">
        <v>3</v>
      </c>
      <c r="K155" s="4" t="s">
        <v>9</v>
      </c>
      <c r="L155" s="4" t="s">
        <v>17</v>
      </c>
      <c r="M155" s="9">
        <v>1</v>
      </c>
      <c r="N155" s="6">
        <v>142.03</v>
      </c>
      <c r="O155" s="7">
        <v>0.05</v>
      </c>
      <c r="P155" s="6">
        <v>77.069999999999993</v>
      </c>
      <c r="Q155" s="6">
        <f t="shared" si="8"/>
        <v>134.92849999999999</v>
      </c>
      <c r="R155" s="6">
        <f t="shared" si="9"/>
        <v>77.069999999999993</v>
      </c>
      <c r="S155" s="6">
        <f t="shared" si="10"/>
        <v>57.858499999999992</v>
      </c>
      <c r="T155" s="8">
        <f t="shared" si="11"/>
        <v>0.42880859121682963</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2047</v>
      </c>
      <c r="B156" s="3">
        <v>46054</v>
      </c>
      <c r="C156" s="4">
        <f>YEAR(SalesDataTable[[#This Row],[Order Date]])</f>
        <v>2026</v>
      </c>
      <c r="D156" s="11" t="str">
        <f>"Q"&amp;ROUNDUP(MONTH(SalesDataTable[[#This Row],[Order Date]])/3,0)</f>
        <v>Q1</v>
      </c>
      <c r="E156" s="4">
        <f>MONTH(SalesDataTable[[#This Row],[Order Date]])</f>
        <v>2</v>
      </c>
      <c r="F156" s="4" t="str">
        <f>TEXT(SalesDataTable[[#This Row],[Order Date]],"MMM")</f>
        <v>Feb</v>
      </c>
      <c r="G156" s="4" t="s">
        <v>11</v>
      </c>
      <c r="H156" s="4" t="s">
        <v>25</v>
      </c>
      <c r="I156" s="4" t="s">
        <v>8</v>
      </c>
      <c r="J156" s="4" t="s">
        <v>16</v>
      </c>
      <c r="K156" s="4" t="s">
        <v>23</v>
      </c>
      <c r="L156" s="4" t="s">
        <v>51</v>
      </c>
      <c r="M156" s="9">
        <v>12</v>
      </c>
      <c r="N156" s="6">
        <v>124.84</v>
      </c>
      <c r="O156" s="7">
        <v>0.1</v>
      </c>
      <c r="P156" s="6">
        <v>59.47</v>
      </c>
      <c r="Q156" s="6">
        <f t="shared" si="8"/>
        <v>1348.2719999999999</v>
      </c>
      <c r="R156" s="6">
        <f t="shared" si="9"/>
        <v>713.64</v>
      </c>
      <c r="S156" s="6">
        <f t="shared" si="10"/>
        <v>634.63199999999995</v>
      </c>
      <c r="T156" s="8">
        <f t="shared" si="11"/>
        <v>0.47070027412866244</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2668</v>
      </c>
      <c r="B157" s="3">
        <v>46054</v>
      </c>
      <c r="C157" s="4">
        <f>YEAR(SalesDataTable[[#This Row],[Order Date]])</f>
        <v>2026</v>
      </c>
      <c r="D157" s="11" t="str">
        <f>"Q"&amp;ROUNDUP(MONTH(SalesDataTable[[#This Row],[Order Date]])/3,0)</f>
        <v>Q1</v>
      </c>
      <c r="E157" s="4">
        <f>MONTH(SalesDataTable[[#This Row],[Order Date]])</f>
        <v>2</v>
      </c>
      <c r="F157" s="4" t="str">
        <f>TEXT(SalesDataTable[[#This Row],[Order Date]],"MMM")</f>
        <v>Feb</v>
      </c>
      <c r="G157" s="4" t="s">
        <v>6</v>
      </c>
      <c r="H157" s="4" t="s">
        <v>43</v>
      </c>
      <c r="I157" s="4" t="s">
        <v>2</v>
      </c>
      <c r="J157" s="4" t="s">
        <v>3</v>
      </c>
      <c r="K157" s="4" t="s">
        <v>34</v>
      </c>
      <c r="L157" s="4" t="s">
        <v>42</v>
      </c>
      <c r="M157" s="9">
        <v>3</v>
      </c>
      <c r="N157" s="6">
        <v>35.36</v>
      </c>
      <c r="O157" s="7">
        <v>0</v>
      </c>
      <c r="P157" s="6">
        <v>13.7</v>
      </c>
      <c r="Q157" s="6">
        <f t="shared" si="8"/>
        <v>106.08</v>
      </c>
      <c r="R157" s="6">
        <f t="shared" si="9"/>
        <v>41.099999999999994</v>
      </c>
      <c r="S157" s="6">
        <f t="shared" si="10"/>
        <v>64.98</v>
      </c>
      <c r="T157" s="8">
        <f t="shared" si="11"/>
        <v>0.61255656108597289</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2706</v>
      </c>
      <c r="B158" s="3">
        <v>46054</v>
      </c>
      <c r="C158" s="4">
        <f>YEAR(SalesDataTable[[#This Row],[Order Date]])</f>
        <v>2026</v>
      </c>
      <c r="D158" s="11" t="str">
        <f>"Q"&amp;ROUNDUP(MONTH(SalesDataTable[[#This Row],[Order Date]])/3,0)</f>
        <v>Q1</v>
      </c>
      <c r="E158" s="4">
        <f>MONTH(SalesDataTable[[#This Row],[Order Date]])</f>
        <v>2</v>
      </c>
      <c r="F158" s="4" t="str">
        <f>TEXT(SalesDataTable[[#This Row],[Order Date]],"MMM")</f>
        <v>Feb</v>
      </c>
      <c r="G158" s="4" t="s">
        <v>20</v>
      </c>
      <c r="H158" s="4" t="s">
        <v>47</v>
      </c>
      <c r="I158" s="4" t="s">
        <v>28</v>
      </c>
      <c r="J158" s="4" t="s">
        <v>3</v>
      </c>
      <c r="K158" s="4" t="s">
        <v>34</v>
      </c>
      <c r="L158" s="4" t="s">
        <v>38</v>
      </c>
      <c r="M158" s="9">
        <v>2</v>
      </c>
      <c r="N158" s="6">
        <v>122.43</v>
      </c>
      <c r="O158" s="7">
        <v>0</v>
      </c>
      <c r="P158" s="6">
        <v>69.08</v>
      </c>
      <c r="Q158" s="6">
        <f t="shared" si="8"/>
        <v>244.86</v>
      </c>
      <c r="R158" s="6">
        <f t="shared" si="9"/>
        <v>138.16</v>
      </c>
      <c r="S158" s="6">
        <f t="shared" si="10"/>
        <v>106.70000000000002</v>
      </c>
      <c r="T158" s="8">
        <f t="shared" si="11"/>
        <v>0.43575920934411505</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2940</v>
      </c>
      <c r="B159" s="3">
        <v>46054</v>
      </c>
      <c r="C159" s="4">
        <f>YEAR(SalesDataTable[[#This Row],[Order Date]])</f>
        <v>2026</v>
      </c>
      <c r="D159" s="11" t="str">
        <f>"Q"&amp;ROUNDUP(MONTH(SalesDataTable[[#This Row],[Order Date]])/3,0)</f>
        <v>Q1</v>
      </c>
      <c r="E159" s="4">
        <f>MONTH(SalesDataTable[[#This Row],[Order Date]])</f>
        <v>2</v>
      </c>
      <c r="F159" s="4" t="str">
        <f>TEXT(SalesDataTable[[#This Row],[Order Date]],"MMM")</f>
        <v>Feb</v>
      </c>
      <c r="G159" s="4" t="s">
        <v>0</v>
      </c>
      <c r="H159" s="4" t="s">
        <v>50</v>
      </c>
      <c r="I159" s="4" t="s">
        <v>28</v>
      </c>
      <c r="J159" s="4" t="s">
        <v>13</v>
      </c>
      <c r="K159" s="4" t="s">
        <v>9</v>
      </c>
      <c r="L159" s="4" t="s">
        <v>17</v>
      </c>
      <c r="M159" s="9">
        <v>2</v>
      </c>
      <c r="N159" s="6">
        <v>140.47</v>
      </c>
      <c r="O159" s="7">
        <v>0.05</v>
      </c>
      <c r="P159" s="6">
        <v>78.39</v>
      </c>
      <c r="Q159" s="6">
        <f t="shared" si="8"/>
        <v>266.89299999999997</v>
      </c>
      <c r="R159" s="6">
        <f t="shared" si="9"/>
        <v>156.78</v>
      </c>
      <c r="S159" s="6">
        <f t="shared" si="10"/>
        <v>110.11299999999997</v>
      </c>
      <c r="T159" s="8">
        <f t="shared" si="11"/>
        <v>0.41257357817552348</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1263</v>
      </c>
      <c r="B160" s="3">
        <v>46055</v>
      </c>
      <c r="C160" s="4">
        <f>YEAR(SalesDataTable[[#This Row],[Order Date]])</f>
        <v>2026</v>
      </c>
      <c r="D160" s="11" t="str">
        <f>"Q"&amp;ROUNDUP(MONTH(SalesDataTable[[#This Row],[Order Date]])/3,0)</f>
        <v>Q1</v>
      </c>
      <c r="E160" s="4">
        <f>MONTH(SalesDataTable[[#This Row],[Order Date]])</f>
        <v>2</v>
      </c>
      <c r="F160" s="4" t="str">
        <f>TEXT(SalesDataTable[[#This Row],[Order Date]],"MMM")</f>
        <v>Feb</v>
      </c>
      <c r="G160" s="4" t="s">
        <v>6</v>
      </c>
      <c r="H160" s="4" t="s">
        <v>49</v>
      </c>
      <c r="I160" s="4" t="s">
        <v>2</v>
      </c>
      <c r="J160" s="4" t="s">
        <v>3</v>
      </c>
      <c r="K160" s="4" t="s">
        <v>14</v>
      </c>
      <c r="L160" s="4" t="s">
        <v>32</v>
      </c>
      <c r="M160" s="9">
        <v>1</v>
      </c>
      <c r="N160" s="6">
        <v>45.43</v>
      </c>
      <c r="O160" s="7">
        <v>0.05</v>
      </c>
      <c r="P160" s="6">
        <v>18.670000000000002</v>
      </c>
      <c r="Q160" s="6">
        <f t="shared" si="8"/>
        <v>43.158499999999997</v>
      </c>
      <c r="R160" s="6">
        <f t="shared" si="9"/>
        <v>18.670000000000002</v>
      </c>
      <c r="S160" s="6">
        <f t="shared" si="10"/>
        <v>24.488499999999995</v>
      </c>
      <c r="T160" s="8">
        <f t="shared" si="11"/>
        <v>0.56740850585632019</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1641</v>
      </c>
      <c r="B161" s="3">
        <v>46055</v>
      </c>
      <c r="C161" s="4">
        <f>YEAR(SalesDataTable[[#This Row],[Order Date]])</f>
        <v>2026</v>
      </c>
      <c r="D161" s="11" t="str">
        <f>"Q"&amp;ROUNDUP(MONTH(SalesDataTable[[#This Row],[Order Date]])/3,0)</f>
        <v>Q1</v>
      </c>
      <c r="E161" s="4">
        <f>MONTH(SalesDataTable[[#This Row],[Order Date]])</f>
        <v>2</v>
      </c>
      <c r="F161" s="4" t="str">
        <f>TEXT(SalesDataTable[[#This Row],[Order Date]],"MMM")</f>
        <v>Feb</v>
      </c>
      <c r="G161" s="4" t="s">
        <v>20</v>
      </c>
      <c r="H161" s="4" t="s">
        <v>47</v>
      </c>
      <c r="I161" s="4" t="s">
        <v>8</v>
      </c>
      <c r="J161" s="4" t="s">
        <v>16</v>
      </c>
      <c r="K161" s="4" t="s">
        <v>4</v>
      </c>
      <c r="L161" s="4" t="s">
        <v>30</v>
      </c>
      <c r="M161" s="9">
        <v>8</v>
      </c>
      <c r="N161" s="6">
        <v>102.78</v>
      </c>
      <c r="O161" s="7">
        <v>0.15</v>
      </c>
      <c r="P161" s="6">
        <v>50.39</v>
      </c>
      <c r="Q161" s="6">
        <f t="shared" si="8"/>
        <v>698.904</v>
      </c>
      <c r="R161" s="6">
        <f t="shared" si="9"/>
        <v>403.12</v>
      </c>
      <c r="S161" s="6">
        <f t="shared" si="10"/>
        <v>295.78399999999999</v>
      </c>
      <c r="T161" s="8">
        <f t="shared" si="11"/>
        <v>0.42321119924911005</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2014</v>
      </c>
      <c r="B162" s="3">
        <v>46055</v>
      </c>
      <c r="C162" s="4">
        <f>YEAR(SalesDataTable[[#This Row],[Order Date]])</f>
        <v>2026</v>
      </c>
      <c r="D162" s="11" t="str">
        <f>"Q"&amp;ROUNDUP(MONTH(SalesDataTable[[#This Row],[Order Date]])/3,0)</f>
        <v>Q1</v>
      </c>
      <c r="E162" s="4">
        <f>MONTH(SalesDataTable[[#This Row],[Order Date]])</f>
        <v>2</v>
      </c>
      <c r="F162" s="4" t="str">
        <f>TEXT(SalesDataTable[[#This Row],[Order Date]],"MMM")</f>
        <v>Feb</v>
      </c>
      <c r="G162" s="4" t="s">
        <v>6</v>
      </c>
      <c r="H162" s="4" t="s">
        <v>41</v>
      </c>
      <c r="I162" s="4" t="s">
        <v>28</v>
      </c>
      <c r="J162" s="4" t="s">
        <v>13</v>
      </c>
      <c r="K162" s="4" t="s">
        <v>23</v>
      </c>
      <c r="L162" s="4" t="s">
        <v>51</v>
      </c>
      <c r="M162" s="9">
        <v>1</v>
      </c>
      <c r="N162" s="6">
        <v>123.95</v>
      </c>
      <c r="O162" s="7">
        <v>0</v>
      </c>
      <c r="P162" s="6">
        <v>61.32</v>
      </c>
      <c r="Q162" s="6">
        <f t="shared" si="8"/>
        <v>123.95</v>
      </c>
      <c r="R162" s="6">
        <f t="shared" si="9"/>
        <v>61.32</v>
      </c>
      <c r="S162" s="6">
        <f t="shared" si="10"/>
        <v>62.63</v>
      </c>
      <c r="T162" s="8">
        <f t="shared" si="11"/>
        <v>0.50528438886647842</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2642</v>
      </c>
      <c r="B163" s="3">
        <v>46055</v>
      </c>
      <c r="C163" s="4">
        <f>YEAR(SalesDataTable[[#This Row],[Order Date]])</f>
        <v>2026</v>
      </c>
      <c r="D163" s="11" t="str">
        <f>"Q"&amp;ROUNDUP(MONTH(SalesDataTable[[#This Row],[Order Date]])/3,0)</f>
        <v>Q1</v>
      </c>
      <c r="E163" s="4">
        <f>MONTH(SalesDataTable[[#This Row],[Order Date]])</f>
        <v>2</v>
      </c>
      <c r="F163" s="4" t="str">
        <f>TEXT(SalesDataTable[[#This Row],[Order Date]],"MMM")</f>
        <v>Feb</v>
      </c>
      <c r="G163" s="4" t="s">
        <v>6</v>
      </c>
      <c r="H163" s="4" t="s">
        <v>41</v>
      </c>
      <c r="I163" s="4" t="s">
        <v>28</v>
      </c>
      <c r="J163" s="4" t="s">
        <v>3</v>
      </c>
      <c r="K163" s="4" t="s">
        <v>23</v>
      </c>
      <c r="L163" s="4" t="s">
        <v>29</v>
      </c>
      <c r="M163" s="9">
        <v>3</v>
      </c>
      <c r="N163" s="6">
        <v>199.9</v>
      </c>
      <c r="O163" s="7">
        <v>0</v>
      </c>
      <c r="P163" s="6">
        <v>104.18</v>
      </c>
      <c r="Q163" s="6">
        <f t="shared" si="8"/>
        <v>599.70000000000005</v>
      </c>
      <c r="R163" s="6">
        <f t="shared" si="9"/>
        <v>312.54000000000002</v>
      </c>
      <c r="S163" s="6">
        <f t="shared" si="10"/>
        <v>287.16000000000003</v>
      </c>
      <c r="T163" s="8">
        <f t="shared" si="11"/>
        <v>0.47883941970985494</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2929</v>
      </c>
      <c r="B164" s="3">
        <v>46055</v>
      </c>
      <c r="C164" s="4">
        <f>YEAR(SalesDataTable[[#This Row],[Order Date]])</f>
        <v>2026</v>
      </c>
      <c r="D164" s="11" t="str">
        <f>"Q"&amp;ROUNDUP(MONTH(SalesDataTable[[#This Row],[Order Date]])/3,0)</f>
        <v>Q1</v>
      </c>
      <c r="E164" s="4">
        <f>MONTH(SalesDataTable[[#This Row],[Order Date]])</f>
        <v>2</v>
      </c>
      <c r="F164" s="4" t="str">
        <f>TEXT(SalesDataTable[[#This Row],[Order Date]],"MMM")</f>
        <v>Feb</v>
      </c>
      <c r="G164" s="4" t="s">
        <v>6</v>
      </c>
      <c r="H164" s="4" t="s">
        <v>43</v>
      </c>
      <c r="I164" s="4" t="s">
        <v>28</v>
      </c>
      <c r="J164" s="4" t="s">
        <v>3</v>
      </c>
      <c r="K164" s="4" t="s">
        <v>9</v>
      </c>
      <c r="L164" s="4" t="s">
        <v>10</v>
      </c>
      <c r="M164" s="9">
        <v>1</v>
      </c>
      <c r="N164" s="6">
        <v>93.78</v>
      </c>
      <c r="O164" s="7">
        <v>0</v>
      </c>
      <c r="P164" s="6">
        <v>44.21</v>
      </c>
      <c r="Q164" s="6">
        <f t="shared" si="8"/>
        <v>93.78</v>
      </c>
      <c r="R164" s="6">
        <f t="shared" si="9"/>
        <v>44.21</v>
      </c>
      <c r="S164" s="6">
        <f t="shared" si="10"/>
        <v>49.57</v>
      </c>
      <c r="T164" s="8">
        <f t="shared" si="11"/>
        <v>0.52857752185967155</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3855</v>
      </c>
      <c r="B165" s="3">
        <v>46055</v>
      </c>
      <c r="C165" s="4">
        <f>YEAR(SalesDataTable[[#This Row],[Order Date]])</f>
        <v>2026</v>
      </c>
      <c r="D165" s="11" t="str">
        <f>"Q"&amp;ROUNDUP(MONTH(SalesDataTable[[#This Row],[Order Date]])/3,0)</f>
        <v>Q1</v>
      </c>
      <c r="E165" s="4">
        <f>MONTH(SalesDataTable[[#This Row],[Order Date]])</f>
        <v>2</v>
      </c>
      <c r="F165" s="4" t="str">
        <f>TEXT(SalesDataTable[[#This Row],[Order Date]],"MMM")</f>
        <v>Feb</v>
      </c>
      <c r="G165" s="4" t="s">
        <v>0</v>
      </c>
      <c r="H165" s="4" t="s">
        <v>1</v>
      </c>
      <c r="I165" s="4" t="s">
        <v>2</v>
      </c>
      <c r="J165" s="4" t="s">
        <v>16</v>
      </c>
      <c r="K165" s="4" t="s">
        <v>34</v>
      </c>
      <c r="L165" s="4" t="s">
        <v>35</v>
      </c>
      <c r="M165" s="9">
        <v>1</v>
      </c>
      <c r="N165" s="6">
        <v>39.39</v>
      </c>
      <c r="O165" s="7">
        <v>0.1</v>
      </c>
      <c r="P165" s="6">
        <v>15.09</v>
      </c>
      <c r="Q165" s="6">
        <f t="shared" si="8"/>
        <v>35.451000000000001</v>
      </c>
      <c r="R165" s="6">
        <f t="shared" si="9"/>
        <v>15.09</v>
      </c>
      <c r="S165" s="6">
        <f t="shared" si="10"/>
        <v>20.361000000000001</v>
      </c>
      <c r="T165" s="8">
        <f t="shared" si="11"/>
        <v>0.57434204958957435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4031</v>
      </c>
      <c r="B166" s="3">
        <v>46055</v>
      </c>
      <c r="C166" s="4">
        <f>YEAR(SalesDataTable[[#This Row],[Order Date]])</f>
        <v>2026</v>
      </c>
      <c r="D166" s="11" t="str">
        <f>"Q"&amp;ROUNDUP(MONTH(SalesDataTable[[#This Row],[Order Date]])/3,0)</f>
        <v>Q1</v>
      </c>
      <c r="E166" s="4">
        <f>MONTH(SalesDataTable[[#This Row],[Order Date]])</f>
        <v>2</v>
      </c>
      <c r="F166" s="4" t="str">
        <f>TEXT(SalesDataTable[[#This Row],[Order Date]],"MMM")</f>
        <v>Feb</v>
      </c>
      <c r="G166" s="4" t="s">
        <v>0</v>
      </c>
      <c r="H166" s="4" t="s">
        <v>1</v>
      </c>
      <c r="I166" s="4" t="s">
        <v>2</v>
      </c>
      <c r="J166" s="4" t="s">
        <v>13</v>
      </c>
      <c r="K166" s="4" t="s">
        <v>4</v>
      </c>
      <c r="L166" s="4" t="s">
        <v>30</v>
      </c>
      <c r="M166" s="9">
        <v>6</v>
      </c>
      <c r="N166" s="6">
        <v>101.64</v>
      </c>
      <c r="O166" s="7">
        <v>0</v>
      </c>
      <c r="P166" s="6">
        <v>51.06</v>
      </c>
      <c r="Q166" s="6">
        <f t="shared" si="8"/>
        <v>609.84</v>
      </c>
      <c r="R166" s="6">
        <f t="shared" si="9"/>
        <v>306.36</v>
      </c>
      <c r="S166" s="6">
        <f t="shared" si="10"/>
        <v>303.48</v>
      </c>
      <c r="T166" s="8">
        <f t="shared" si="11"/>
        <v>0.49763872491145217</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2</v>
      </c>
      <c r="B167" s="3">
        <v>46056</v>
      </c>
      <c r="C167" s="4">
        <f>YEAR(SalesDataTable[[#This Row],[Order Date]])</f>
        <v>2026</v>
      </c>
      <c r="D167" s="11" t="str">
        <f>"Q"&amp;ROUNDUP(MONTH(SalesDataTable[[#This Row],[Order Date]])/3,0)</f>
        <v>Q1</v>
      </c>
      <c r="E167" s="4">
        <f>MONTH(SalesDataTable[[#This Row],[Order Date]])</f>
        <v>2</v>
      </c>
      <c r="F167" s="4" t="str">
        <f>TEXT(SalesDataTable[[#This Row],[Order Date]],"MMM")</f>
        <v>Feb</v>
      </c>
      <c r="G167" s="4" t="s">
        <v>0</v>
      </c>
      <c r="H167" s="4" t="s">
        <v>1</v>
      </c>
      <c r="I167" s="4" t="s">
        <v>8</v>
      </c>
      <c r="J167" s="4" t="s">
        <v>16</v>
      </c>
      <c r="K167" s="4" t="s">
        <v>34</v>
      </c>
      <c r="L167" s="4" t="s">
        <v>42</v>
      </c>
      <c r="M167" s="9">
        <v>12</v>
      </c>
      <c r="N167" s="6">
        <v>36.74</v>
      </c>
      <c r="O167" s="7">
        <v>0.2</v>
      </c>
      <c r="P167" s="6">
        <v>13.53</v>
      </c>
      <c r="Q167" s="6">
        <f t="shared" si="8"/>
        <v>352.70400000000001</v>
      </c>
      <c r="R167" s="6">
        <f t="shared" si="9"/>
        <v>162.35999999999999</v>
      </c>
      <c r="S167" s="6">
        <f t="shared" si="10"/>
        <v>190.34400000000002</v>
      </c>
      <c r="T167" s="8">
        <f t="shared" si="11"/>
        <v>0.53967065868263475</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4228</v>
      </c>
      <c r="B168" s="3">
        <v>46056</v>
      </c>
      <c r="C168" s="4">
        <f>YEAR(SalesDataTable[[#This Row],[Order Date]])</f>
        <v>2026</v>
      </c>
      <c r="D168" s="11" t="str">
        <f>"Q"&amp;ROUNDUP(MONTH(SalesDataTable[[#This Row],[Order Date]])/3,0)</f>
        <v>Q1</v>
      </c>
      <c r="E168" s="4">
        <f>MONTH(SalesDataTable[[#This Row],[Order Date]])</f>
        <v>2</v>
      </c>
      <c r="F168" s="4" t="str">
        <f>TEXT(SalesDataTable[[#This Row],[Order Date]],"MMM")</f>
        <v>Feb</v>
      </c>
      <c r="G168" s="4" t="s">
        <v>20</v>
      </c>
      <c r="H168" s="4" t="s">
        <v>33</v>
      </c>
      <c r="I168" s="4" t="s">
        <v>19</v>
      </c>
      <c r="J168" s="4" t="s">
        <v>13</v>
      </c>
      <c r="K168" s="4" t="s">
        <v>9</v>
      </c>
      <c r="L168" s="4" t="s">
        <v>37</v>
      </c>
      <c r="M168" s="9">
        <v>2</v>
      </c>
      <c r="N168" s="6">
        <v>154.62</v>
      </c>
      <c r="O168" s="7">
        <v>0</v>
      </c>
      <c r="P168" s="6">
        <v>78.209999999999994</v>
      </c>
      <c r="Q168" s="6">
        <f t="shared" si="8"/>
        <v>309.24</v>
      </c>
      <c r="R168" s="6">
        <f t="shared" si="9"/>
        <v>156.41999999999999</v>
      </c>
      <c r="S168" s="6">
        <f t="shared" si="10"/>
        <v>152.82000000000002</v>
      </c>
      <c r="T168" s="8">
        <f t="shared" si="11"/>
        <v>0.49417927823050062</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928</v>
      </c>
      <c r="B169" s="3">
        <v>46057</v>
      </c>
      <c r="C169" s="4">
        <f>YEAR(SalesDataTable[[#This Row],[Order Date]])</f>
        <v>2026</v>
      </c>
      <c r="D169" s="11" t="str">
        <f>"Q"&amp;ROUNDUP(MONTH(SalesDataTable[[#This Row],[Order Date]])/3,0)</f>
        <v>Q1</v>
      </c>
      <c r="E169" s="4">
        <f>MONTH(SalesDataTable[[#This Row],[Order Date]])</f>
        <v>2</v>
      </c>
      <c r="F169" s="4" t="str">
        <f>TEXT(SalesDataTable[[#This Row],[Order Date]],"MMM")</f>
        <v>Feb</v>
      </c>
      <c r="G169" s="4" t="s">
        <v>0</v>
      </c>
      <c r="H169" s="4" t="s">
        <v>1</v>
      </c>
      <c r="I169" s="4" t="s">
        <v>28</v>
      </c>
      <c r="J169" s="4" t="s">
        <v>13</v>
      </c>
      <c r="K169" s="4" t="s">
        <v>23</v>
      </c>
      <c r="L169" s="4" t="s">
        <v>51</v>
      </c>
      <c r="M169" s="9">
        <v>1</v>
      </c>
      <c r="N169" s="6">
        <v>125.63</v>
      </c>
      <c r="O169" s="7">
        <v>0.1</v>
      </c>
      <c r="P169" s="6">
        <v>60.38</v>
      </c>
      <c r="Q169" s="6">
        <f t="shared" si="8"/>
        <v>113.06699999999999</v>
      </c>
      <c r="R169" s="6">
        <f t="shared" si="9"/>
        <v>60.38</v>
      </c>
      <c r="S169" s="6">
        <f t="shared" si="10"/>
        <v>52.686999999999991</v>
      </c>
      <c r="T169" s="8">
        <f t="shared" si="11"/>
        <v>0.46598034793529497</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933</v>
      </c>
      <c r="B170" s="3">
        <v>46057</v>
      </c>
      <c r="C170" s="4">
        <f>YEAR(SalesDataTable[[#This Row],[Order Date]])</f>
        <v>2026</v>
      </c>
      <c r="D170" s="11" t="str">
        <f>"Q"&amp;ROUNDUP(MONTH(SalesDataTable[[#This Row],[Order Date]])/3,0)</f>
        <v>Q1</v>
      </c>
      <c r="E170" s="4">
        <f>MONTH(SalesDataTable[[#This Row],[Order Date]])</f>
        <v>2</v>
      </c>
      <c r="F170" s="4" t="str">
        <f>TEXT(SalesDataTable[[#This Row],[Order Date]],"MMM")</f>
        <v>Feb</v>
      </c>
      <c r="G170" s="4" t="s">
        <v>6</v>
      </c>
      <c r="H170" s="4" t="s">
        <v>41</v>
      </c>
      <c r="I170" s="4" t="s">
        <v>2</v>
      </c>
      <c r="J170" s="4" t="s">
        <v>13</v>
      </c>
      <c r="K170" s="4" t="s">
        <v>23</v>
      </c>
      <c r="L170" s="4" t="s">
        <v>40</v>
      </c>
      <c r="M170" s="9">
        <v>2</v>
      </c>
      <c r="N170" s="6">
        <v>81.59</v>
      </c>
      <c r="O170" s="7">
        <v>0.1</v>
      </c>
      <c r="P170" s="6">
        <v>38.64</v>
      </c>
      <c r="Q170" s="6">
        <f t="shared" si="8"/>
        <v>146.86200000000002</v>
      </c>
      <c r="R170" s="6">
        <f t="shared" si="9"/>
        <v>77.28</v>
      </c>
      <c r="S170" s="6">
        <f t="shared" si="10"/>
        <v>69.582000000000022</v>
      </c>
      <c r="T170" s="8">
        <f t="shared" si="11"/>
        <v>0.47379172284185161</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1646</v>
      </c>
      <c r="B171" s="3">
        <v>46057</v>
      </c>
      <c r="C171" s="4">
        <f>YEAR(SalesDataTable[[#This Row],[Order Date]])</f>
        <v>2026</v>
      </c>
      <c r="D171" s="11" t="str">
        <f>"Q"&amp;ROUNDUP(MONTH(SalesDataTable[[#This Row],[Order Date]])/3,0)</f>
        <v>Q1</v>
      </c>
      <c r="E171" s="4">
        <f>MONTH(SalesDataTable[[#This Row],[Order Date]])</f>
        <v>2</v>
      </c>
      <c r="F171" s="4" t="str">
        <f>TEXT(SalesDataTable[[#This Row],[Order Date]],"MMM")</f>
        <v>Feb</v>
      </c>
      <c r="G171" s="4" t="s">
        <v>11</v>
      </c>
      <c r="H171" s="4" t="s">
        <v>25</v>
      </c>
      <c r="I171" s="4" t="s">
        <v>2</v>
      </c>
      <c r="J171" s="4" t="s">
        <v>13</v>
      </c>
      <c r="K171" s="4" t="s">
        <v>14</v>
      </c>
      <c r="L171" s="4" t="s">
        <v>32</v>
      </c>
      <c r="M171" s="9">
        <v>2</v>
      </c>
      <c r="N171" s="6">
        <v>45.81</v>
      </c>
      <c r="O171" s="7">
        <v>0.1</v>
      </c>
      <c r="P171" s="6">
        <v>18.420000000000002</v>
      </c>
      <c r="Q171" s="6">
        <f t="shared" si="8"/>
        <v>82.458000000000013</v>
      </c>
      <c r="R171" s="6">
        <f t="shared" si="9"/>
        <v>36.840000000000003</v>
      </c>
      <c r="S171" s="6">
        <f t="shared" si="10"/>
        <v>45.618000000000009</v>
      </c>
      <c r="T171" s="8">
        <f t="shared" si="11"/>
        <v>0.55322709743141962</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380</v>
      </c>
      <c r="B172" s="3">
        <v>46058</v>
      </c>
      <c r="C172" s="4">
        <f>YEAR(SalesDataTable[[#This Row],[Order Date]])</f>
        <v>2026</v>
      </c>
      <c r="D172" s="11" t="str">
        <f>"Q"&amp;ROUNDUP(MONTH(SalesDataTable[[#This Row],[Order Date]])/3,0)</f>
        <v>Q1</v>
      </c>
      <c r="E172" s="4">
        <f>MONTH(SalesDataTable[[#This Row],[Order Date]])</f>
        <v>2</v>
      </c>
      <c r="F172" s="4" t="str">
        <f>TEXT(SalesDataTable[[#This Row],[Order Date]],"MMM")</f>
        <v>Feb</v>
      </c>
      <c r="G172" s="4" t="s">
        <v>6</v>
      </c>
      <c r="H172" s="4" t="s">
        <v>43</v>
      </c>
      <c r="I172" s="4" t="s">
        <v>2</v>
      </c>
      <c r="J172" s="4" t="s">
        <v>3</v>
      </c>
      <c r="K172" s="4" t="s">
        <v>34</v>
      </c>
      <c r="L172" s="4" t="s">
        <v>38</v>
      </c>
      <c r="M172" s="9">
        <v>3</v>
      </c>
      <c r="N172" s="6">
        <v>125.63</v>
      </c>
      <c r="O172" s="7">
        <v>0</v>
      </c>
      <c r="P172" s="6">
        <v>71.05</v>
      </c>
      <c r="Q172" s="6">
        <f t="shared" si="8"/>
        <v>376.89</v>
      </c>
      <c r="R172" s="6">
        <f t="shared" si="9"/>
        <v>213.14999999999998</v>
      </c>
      <c r="S172" s="6">
        <f t="shared" si="10"/>
        <v>163.74</v>
      </c>
      <c r="T172" s="8">
        <f t="shared" si="11"/>
        <v>0.43445037013452203</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1723</v>
      </c>
      <c r="B173" s="3">
        <v>46058</v>
      </c>
      <c r="C173" s="4">
        <f>YEAR(SalesDataTable[[#This Row],[Order Date]])</f>
        <v>2026</v>
      </c>
      <c r="D173" s="11" t="str">
        <f>"Q"&amp;ROUNDUP(MONTH(SalesDataTable[[#This Row],[Order Date]])/3,0)</f>
        <v>Q1</v>
      </c>
      <c r="E173" s="4">
        <f>MONTH(SalesDataTable[[#This Row],[Order Date]])</f>
        <v>2</v>
      </c>
      <c r="F173" s="4" t="str">
        <f>TEXT(SalesDataTable[[#This Row],[Order Date]],"MMM")</f>
        <v>Feb</v>
      </c>
      <c r="G173" s="4" t="s">
        <v>20</v>
      </c>
      <c r="H173" s="4" t="s">
        <v>33</v>
      </c>
      <c r="I173" s="4" t="s">
        <v>2</v>
      </c>
      <c r="J173" s="4" t="s">
        <v>3</v>
      </c>
      <c r="K173" s="4" t="s">
        <v>4</v>
      </c>
      <c r="L173" s="4" t="s">
        <v>30</v>
      </c>
      <c r="M173" s="9">
        <v>2</v>
      </c>
      <c r="N173" s="6">
        <v>101.01</v>
      </c>
      <c r="O173" s="7">
        <v>0</v>
      </c>
      <c r="P173" s="6">
        <v>50.26</v>
      </c>
      <c r="Q173" s="6">
        <f t="shared" si="8"/>
        <v>202.02</v>
      </c>
      <c r="R173" s="6">
        <f t="shared" si="9"/>
        <v>100.52</v>
      </c>
      <c r="S173" s="6">
        <f t="shared" si="10"/>
        <v>101.50000000000001</v>
      </c>
      <c r="T173" s="8">
        <f t="shared" si="11"/>
        <v>0.50242550242550243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2529</v>
      </c>
      <c r="B174" s="3">
        <v>46058</v>
      </c>
      <c r="C174" s="4">
        <f>YEAR(SalesDataTable[[#This Row],[Order Date]])</f>
        <v>2026</v>
      </c>
      <c r="D174" s="11" t="str">
        <f>"Q"&amp;ROUNDUP(MONTH(SalesDataTable[[#This Row],[Order Date]])/3,0)</f>
        <v>Q1</v>
      </c>
      <c r="E174" s="4">
        <f>MONTH(SalesDataTable[[#This Row],[Order Date]])</f>
        <v>2</v>
      </c>
      <c r="F174" s="4" t="str">
        <f>TEXT(SalesDataTable[[#This Row],[Order Date]],"MMM")</f>
        <v>Feb</v>
      </c>
      <c r="G174" s="4" t="s">
        <v>20</v>
      </c>
      <c r="H174" s="4" t="s">
        <v>47</v>
      </c>
      <c r="I174" s="4" t="s">
        <v>2</v>
      </c>
      <c r="J174" s="4" t="s">
        <v>3</v>
      </c>
      <c r="K174" s="4" t="s">
        <v>9</v>
      </c>
      <c r="L174" s="4" t="s">
        <v>37</v>
      </c>
      <c r="M174" s="9">
        <v>6</v>
      </c>
      <c r="N174" s="6">
        <v>154.22</v>
      </c>
      <c r="O174" s="7">
        <v>0</v>
      </c>
      <c r="P174" s="6">
        <v>79.599999999999994</v>
      </c>
      <c r="Q174" s="6">
        <f t="shared" si="8"/>
        <v>925.31999999999994</v>
      </c>
      <c r="R174" s="6">
        <f t="shared" si="9"/>
        <v>477.59999999999997</v>
      </c>
      <c r="S174" s="6">
        <f t="shared" si="10"/>
        <v>447.71999999999997</v>
      </c>
      <c r="T174" s="8">
        <f t="shared" si="11"/>
        <v>0.4838542342108676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2685</v>
      </c>
      <c r="B175" s="3">
        <v>46058</v>
      </c>
      <c r="C175" s="4">
        <f>YEAR(SalesDataTable[[#This Row],[Order Date]])</f>
        <v>2026</v>
      </c>
      <c r="D175" s="11" t="str">
        <f>"Q"&amp;ROUNDUP(MONTH(SalesDataTable[[#This Row],[Order Date]])/3,0)</f>
        <v>Q1</v>
      </c>
      <c r="E175" s="4">
        <f>MONTH(SalesDataTable[[#This Row],[Order Date]])</f>
        <v>2</v>
      </c>
      <c r="F175" s="4" t="str">
        <f>TEXT(SalesDataTable[[#This Row],[Order Date]],"MMM")</f>
        <v>Feb</v>
      </c>
      <c r="G175" s="4" t="s">
        <v>6</v>
      </c>
      <c r="H175" s="4" t="s">
        <v>49</v>
      </c>
      <c r="I175" s="4" t="s">
        <v>2</v>
      </c>
      <c r="J175" s="4" t="s">
        <v>13</v>
      </c>
      <c r="K175" s="4" t="s">
        <v>9</v>
      </c>
      <c r="L175" s="4" t="s">
        <v>46</v>
      </c>
      <c r="M175" s="9">
        <v>1</v>
      </c>
      <c r="N175" s="6">
        <v>72.78</v>
      </c>
      <c r="O175" s="7">
        <v>0.05</v>
      </c>
      <c r="P175" s="6">
        <v>33.26</v>
      </c>
      <c r="Q175" s="6">
        <f t="shared" si="8"/>
        <v>69.140999999999991</v>
      </c>
      <c r="R175" s="6">
        <f t="shared" si="9"/>
        <v>33.26</v>
      </c>
      <c r="S175" s="6">
        <f t="shared" si="10"/>
        <v>35.880999999999993</v>
      </c>
      <c r="T175" s="8">
        <f t="shared" si="11"/>
        <v>0.51895402149231273</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2793</v>
      </c>
      <c r="B176" s="3">
        <v>46058</v>
      </c>
      <c r="C176" s="4">
        <f>YEAR(SalesDataTable[[#This Row],[Order Date]])</f>
        <v>2026</v>
      </c>
      <c r="D176" s="11" t="str">
        <f>"Q"&amp;ROUNDUP(MONTH(SalesDataTable[[#This Row],[Order Date]])/3,0)</f>
        <v>Q1</v>
      </c>
      <c r="E176" s="4">
        <f>MONTH(SalesDataTable[[#This Row],[Order Date]])</f>
        <v>2</v>
      </c>
      <c r="F176" s="4" t="str">
        <f>TEXT(SalesDataTable[[#This Row],[Order Date]],"MMM")</f>
        <v>Feb</v>
      </c>
      <c r="G176" s="4" t="s">
        <v>6</v>
      </c>
      <c r="H176" s="4" t="s">
        <v>49</v>
      </c>
      <c r="I176" s="4" t="s">
        <v>8</v>
      </c>
      <c r="J176" s="4" t="s">
        <v>16</v>
      </c>
      <c r="K176" s="4" t="s">
        <v>23</v>
      </c>
      <c r="L176" s="4" t="s">
        <v>51</v>
      </c>
      <c r="M176" s="9">
        <v>3</v>
      </c>
      <c r="N176" s="6">
        <v>122.69</v>
      </c>
      <c r="O176" s="7">
        <v>0.05</v>
      </c>
      <c r="P176" s="6">
        <v>62.08</v>
      </c>
      <c r="Q176" s="6">
        <f t="shared" si="8"/>
        <v>349.66649999999998</v>
      </c>
      <c r="R176" s="6">
        <f t="shared" si="9"/>
        <v>186.24</v>
      </c>
      <c r="S176" s="6">
        <f t="shared" si="10"/>
        <v>163.42649999999998</v>
      </c>
      <c r="T176" s="8">
        <f t="shared" si="11"/>
        <v>0.46737820180085876</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346</v>
      </c>
      <c r="B177" s="3">
        <v>46059</v>
      </c>
      <c r="C177" s="4">
        <f>YEAR(SalesDataTable[[#This Row],[Order Date]])</f>
        <v>2026</v>
      </c>
      <c r="D177" s="11" t="str">
        <f>"Q"&amp;ROUNDUP(MONTH(SalesDataTable[[#This Row],[Order Date]])/3,0)</f>
        <v>Q1</v>
      </c>
      <c r="E177" s="4">
        <f>MONTH(SalesDataTable[[#This Row],[Order Date]])</f>
        <v>2</v>
      </c>
      <c r="F177" s="4" t="str">
        <f>TEXT(SalesDataTable[[#This Row],[Order Date]],"MMM")</f>
        <v>Feb</v>
      </c>
      <c r="G177" s="4" t="s">
        <v>6</v>
      </c>
      <c r="H177" s="4" t="s">
        <v>7</v>
      </c>
      <c r="I177" s="4" t="s">
        <v>2</v>
      </c>
      <c r="J177" s="4" t="s">
        <v>16</v>
      </c>
      <c r="K177" s="4" t="s">
        <v>4</v>
      </c>
      <c r="L177" s="4" t="s">
        <v>30</v>
      </c>
      <c r="M177" s="9">
        <v>3</v>
      </c>
      <c r="N177" s="6">
        <v>103.22</v>
      </c>
      <c r="O177" s="7">
        <v>0</v>
      </c>
      <c r="P177" s="6">
        <v>50.74</v>
      </c>
      <c r="Q177" s="6">
        <f t="shared" si="8"/>
        <v>309.65999999999997</v>
      </c>
      <c r="R177" s="6">
        <f t="shared" si="9"/>
        <v>152.22</v>
      </c>
      <c r="S177" s="6">
        <f t="shared" si="10"/>
        <v>157.43999999999997</v>
      </c>
      <c r="T177" s="8">
        <f t="shared" si="11"/>
        <v>0.50842859910869986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539</v>
      </c>
      <c r="B178" s="3">
        <v>46059</v>
      </c>
      <c r="C178" s="4">
        <f>YEAR(SalesDataTable[[#This Row],[Order Date]])</f>
        <v>2026</v>
      </c>
      <c r="D178" s="11" t="str">
        <f>"Q"&amp;ROUNDUP(MONTH(SalesDataTable[[#This Row],[Order Date]])/3,0)</f>
        <v>Q1</v>
      </c>
      <c r="E178" s="4">
        <f>MONTH(SalesDataTable[[#This Row],[Order Date]])</f>
        <v>2</v>
      </c>
      <c r="F178" s="4" t="str">
        <f>TEXT(SalesDataTable[[#This Row],[Order Date]],"MMM")</f>
        <v>Feb</v>
      </c>
      <c r="G178" s="4" t="s">
        <v>0</v>
      </c>
      <c r="H178" s="4" t="s">
        <v>50</v>
      </c>
      <c r="I178" s="4" t="s">
        <v>28</v>
      </c>
      <c r="J178" s="4" t="s">
        <v>13</v>
      </c>
      <c r="K178" s="4" t="s">
        <v>9</v>
      </c>
      <c r="L178" s="4" t="s">
        <v>10</v>
      </c>
      <c r="M178" s="9">
        <v>3</v>
      </c>
      <c r="N178" s="6">
        <v>92.96</v>
      </c>
      <c r="O178" s="7">
        <v>0.15</v>
      </c>
      <c r="P178" s="6">
        <v>44.56</v>
      </c>
      <c r="Q178" s="6">
        <f t="shared" si="8"/>
        <v>237.048</v>
      </c>
      <c r="R178" s="6">
        <f t="shared" si="9"/>
        <v>133.68</v>
      </c>
      <c r="S178" s="6">
        <f t="shared" si="10"/>
        <v>103.36799999999999</v>
      </c>
      <c r="T178" s="8">
        <f t="shared" si="11"/>
        <v>0.43606358205932971</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1368</v>
      </c>
      <c r="B179" s="3">
        <v>46059</v>
      </c>
      <c r="C179" s="4">
        <f>YEAR(SalesDataTable[[#This Row],[Order Date]])</f>
        <v>2026</v>
      </c>
      <c r="D179" s="11" t="str">
        <f>"Q"&amp;ROUNDUP(MONTH(SalesDataTable[[#This Row],[Order Date]])/3,0)</f>
        <v>Q1</v>
      </c>
      <c r="E179" s="4">
        <f>MONTH(SalesDataTable[[#This Row],[Order Date]])</f>
        <v>2</v>
      </c>
      <c r="F179" s="4" t="str">
        <f>TEXT(SalesDataTable[[#This Row],[Order Date]],"MMM")</f>
        <v>Feb</v>
      </c>
      <c r="G179" s="4" t="s">
        <v>6</v>
      </c>
      <c r="H179" s="4" t="s">
        <v>43</v>
      </c>
      <c r="I179" s="4" t="s">
        <v>19</v>
      </c>
      <c r="J179" s="4" t="s">
        <v>13</v>
      </c>
      <c r="K179" s="4" t="s">
        <v>14</v>
      </c>
      <c r="L179" s="4" t="s">
        <v>15</v>
      </c>
      <c r="M179" s="9">
        <v>1</v>
      </c>
      <c r="N179" s="6">
        <v>36.520000000000003</v>
      </c>
      <c r="O179" s="7">
        <v>0</v>
      </c>
      <c r="P179" s="6">
        <v>13.94</v>
      </c>
      <c r="Q179" s="6">
        <f t="shared" si="8"/>
        <v>36.520000000000003</v>
      </c>
      <c r="R179" s="6">
        <f t="shared" si="9"/>
        <v>13.94</v>
      </c>
      <c r="S179" s="6">
        <f t="shared" si="10"/>
        <v>22.580000000000005</v>
      </c>
      <c r="T179" s="8">
        <f t="shared" si="11"/>
        <v>0.61829134720700996</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3506</v>
      </c>
      <c r="B180" s="3">
        <v>46059</v>
      </c>
      <c r="C180" s="4">
        <f>YEAR(SalesDataTable[[#This Row],[Order Date]])</f>
        <v>2026</v>
      </c>
      <c r="D180" s="11" t="str">
        <f>"Q"&amp;ROUNDUP(MONTH(SalesDataTable[[#This Row],[Order Date]])/3,0)</f>
        <v>Q1</v>
      </c>
      <c r="E180" s="4">
        <f>MONTH(SalesDataTable[[#This Row],[Order Date]])</f>
        <v>2</v>
      </c>
      <c r="F180" s="4" t="str">
        <f>TEXT(SalesDataTable[[#This Row],[Order Date]],"MMM")</f>
        <v>Feb</v>
      </c>
      <c r="G180" s="4" t="s">
        <v>0</v>
      </c>
      <c r="H180" s="4" t="s">
        <v>1</v>
      </c>
      <c r="I180" s="4" t="s">
        <v>19</v>
      </c>
      <c r="J180" s="4" t="s">
        <v>3</v>
      </c>
      <c r="K180" s="4" t="s">
        <v>34</v>
      </c>
      <c r="L180" s="4" t="s">
        <v>45</v>
      </c>
      <c r="M180" s="9">
        <v>3</v>
      </c>
      <c r="N180" s="6">
        <v>50.65</v>
      </c>
      <c r="O180" s="7">
        <v>0</v>
      </c>
      <c r="P180" s="6">
        <v>21.49</v>
      </c>
      <c r="Q180" s="6">
        <f t="shared" si="8"/>
        <v>151.94999999999999</v>
      </c>
      <c r="R180" s="6">
        <f t="shared" si="9"/>
        <v>64.47</v>
      </c>
      <c r="S180" s="6">
        <f t="shared" si="10"/>
        <v>87.47999999999999</v>
      </c>
      <c r="T180" s="8">
        <f t="shared" si="11"/>
        <v>0.57571569595261596</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1314</v>
      </c>
      <c r="B181" s="3">
        <v>46060</v>
      </c>
      <c r="C181" s="4">
        <f>YEAR(SalesDataTable[[#This Row],[Order Date]])</f>
        <v>2026</v>
      </c>
      <c r="D181" s="11" t="str">
        <f>"Q"&amp;ROUNDUP(MONTH(SalesDataTable[[#This Row],[Order Date]])/3,0)</f>
        <v>Q1</v>
      </c>
      <c r="E181" s="4">
        <f>MONTH(SalesDataTable[[#This Row],[Order Date]])</f>
        <v>2</v>
      </c>
      <c r="F181" s="4" t="str">
        <f>TEXT(SalesDataTable[[#This Row],[Order Date]],"MMM")</f>
        <v>Feb</v>
      </c>
      <c r="G181" s="4" t="s">
        <v>20</v>
      </c>
      <c r="H181" s="4" t="s">
        <v>21</v>
      </c>
      <c r="I181" s="4" t="s">
        <v>2</v>
      </c>
      <c r="J181" s="4" t="s">
        <v>3</v>
      </c>
      <c r="K181" s="4" t="s">
        <v>14</v>
      </c>
      <c r="L181" s="4" t="s">
        <v>15</v>
      </c>
      <c r="M181" s="9">
        <v>2</v>
      </c>
      <c r="N181" s="6">
        <v>37.03</v>
      </c>
      <c r="O181" s="7">
        <v>0.15</v>
      </c>
      <c r="P181" s="6">
        <v>13.87</v>
      </c>
      <c r="Q181" s="6">
        <f t="shared" si="8"/>
        <v>62.951000000000001</v>
      </c>
      <c r="R181" s="6">
        <f t="shared" si="9"/>
        <v>27.74</v>
      </c>
      <c r="S181" s="6">
        <f t="shared" si="10"/>
        <v>35.210999999999999</v>
      </c>
      <c r="T181" s="8">
        <f t="shared" si="11"/>
        <v>0.55933980397451988</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2092</v>
      </c>
      <c r="B182" s="3">
        <v>46060</v>
      </c>
      <c r="C182" s="4">
        <f>YEAR(SalesDataTable[[#This Row],[Order Date]])</f>
        <v>2026</v>
      </c>
      <c r="D182" s="11" t="str">
        <f>"Q"&amp;ROUNDUP(MONTH(SalesDataTable[[#This Row],[Order Date]])/3,0)</f>
        <v>Q1</v>
      </c>
      <c r="E182" s="4">
        <f>MONTH(SalesDataTable[[#This Row],[Order Date]])</f>
        <v>2</v>
      </c>
      <c r="F182" s="4" t="str">
        <f>TEXT(SalesDataTable[[#This Row],[Order Date]],"MMM")</f>
        <v>Feb</v>
      </c>
      <c r="G182" s="4" t="s">
        <v>11</v>
      </c>
      <c r="H182" s="4" t="s">
        <v>12</v>
      </c>
      <c r="I182" s="4" t="s">
        <v>2</v>
      </c>
      <c r="J182" s="4" t="s">
        <v>13</v>
      </c>
      <c r="K182" s="4" t="s">
        <v>34</v>
      </c>
      <c r="L182" s="4" t="s">
        <v>42</v>
      </c>
      <c r="M182" s="9">
        <v>1</v>
      </c>
      <c r="N182" s="6">
        <v>36.619999999999997</v>
      </c>
      <c r="O182" s="7">
        <v>0</v>
      </c>
      <c r="P182" s="6">
        <v>13.55</v>
      </c>
      <c r="Q182" s="6">
        <f t="shared" si="8"/>
        <v>36.619999999999997</v>
      </c>
      <c r="R182" s="6">
        <f t="shared" si="9"/>
        <v>13.55</v>
      </c>
      <c r="S182" s="6">
        <f t="shared" si="10"/>
        <v>23.069999999999997</v>
      </c>
      <c r="T182" s="8">
        <f t="shared" si="11"/>
        <v>0.62998361551064985</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5083</v>
      </c>
      <c r="B183" s="3">
        <v>46060</v>
      </c>
      <c r="C183" s="4">
        <f>YEAR(SalesDataTable[[#This Row],[Order Date]])</f>
        <v>2026</v>
      </c>
      <c r="D183" s="11" t="str">
        <f>"Q"&amp;ROUNDUP(MONTH(SalesDataTable[[#This Row],[Order Date]])/3,0)</f>
        <v>Q1</v>
      </c>
      <c r="E183" s="4">
        <f>MONTH(SalesDataTable[[#This Row],[Order Date]])</f>
        <v>2</v>
      </c>
      <c r="F183" s="4" t="str">
        <f>TEXT(SalesDataTable[[#This Row],[Order Date]],"MMM")</f>
        <v>Feb</v>
      </c>
      <c r="G183" s="4" t="s">
        <v>11</v>
      </c>
      <c r="H183" s="4" t="s">
        <v>52</v>
      </c>
      <c r="I183" s="4" t="s">
        <v>19</v>
      </c>
      <c r="J183" s="4" t="s">
        <v>3</v>
      </c>
      <c r="K183" s="4" t="s">
        <v>23</v>
      </c>
      <c r="L183" s="4" t="s">
        <v>40</v>
      </c>
      <c r="M183" s="9">
        <v>1</v>
      </c>
      <c r="N183" s="6">
        <v>81.47</v>
      </c>
      <c r="O183" s="7">
        <v>0</v>
      </c>
      <c r="P183" s="6">
        <v>39.18</v>
      </c>
      <c r="Q183" s="6">
        <f t="shared" si="8"/>
        <v>81.47</v>
      </c>
      <c r="R183" s="6">
        <f t="shared" si="9"/>
        <v>39.18</v>
      </c>
      <c r="S183" s="6">
        <f t="shared" si="10"/>
        <v>42.29</v>
      </c>
      <c r="T183" s="8">
        <f t="shared" si="11"/>
        <v>0.51908678040996681</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582</v>
      </c>
      <c r="B184" s="3">
        <v>46061</v>
      </c>
      <c r="C184" s="4">
        <f>YEAR(SalesDataTable[[#This Row],[Order Date]])</f>
        <v>2026</v>
      </c>
      <c r="D184" s="11" t="str">
        <f>"Q"&amp;ROUNDUP(MONTH(SalesDataTable[[#This Row],[Order Date]])/3,0)</f>
        <v>Q1</v>
      </c>
      <c r="E184" s="4">
        <f>MONTH(SalesDataTable[[#This Row],[Order Date]])</f>
        <v>2</v>
      </c>
      <c r="F184" s="4" t="str">
        <f>TEXT(SalesDataTable[[#This Row],[Order Date]],"MMM")</f>
        <v>Feb</v>
      </c>
      <c r="G184" s="4" t="s">
        <v>6</v>
      </c>
      <c r="H184" s="4" t="s">
        <v>7</v>
      </c>
      <c r="I184" s="4" t="s">
        <v>8</v>
      </c>
      <c r="J184" s="4" t="s">
        <v>3</v>
      </c>
      <c r="K184" s="4" t="s">
        <v>23</v>
      </c>
      <c r="L184" s="4" t="s">
        <v>51</v>
      </c>
      <c r="M184" s="9">
        <v>12</v>
      </c>
      <c r="N184" s="6">
        <v>122.75</v>
      </c>
      <c r="O184" s="7">
        <v>0.15</v>
      </c>
      <c r="P184" s="6">
        <v>62.51</v>
      </c>
      <c r="Q184" s="6">
        <f t="shared" si="8"/>
        <v>1252.05</v>
      </c>
      <c r="R184" s="6">
        <f t="shared" si="9"/>
        <v>750.12</v>
      </c>
      <c r="S184" s="6">
        <f t="shared" si="10"/>
        <v>501.92999999999995</v>
      </c>
      <c r="T184" s="8">
        <f t="shared" si="11"/>
        <v>0.40088654606445429</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902</v>
      </c>
      <c r="B185" s="3">
        <v>46061</v>
      </c>
      <c r="C185" s="4">
        <f>YEAR(SalesDataTable[[#This Row],[Order Date]])</f>
        <v>2026</v>
      </c>
      <c r="D185" s="11" t="str">
        <f>"Q"&amp;ROUNDUP(MONTH(SalesDataTable[[#This Row],[Order Date]])/3,0)</f>
        <v>Q1</v>
      </c>
      <c r="E185" s="4">
        <f>MONTH(SalesDataTable[[#This Row],[Order Date]])</f>
        <v>2</v>
      </c>
      <c r="F185" s="4" t="str">
        <f>TEXT(SalesDataTable[[#This Row],[Order Date]],"MMM")</f>
        <v>Feb</v>
      </c>
      <c r="G185" s="4" t="s">
        <v>0</v>
      </c>
      <c r="H185" s="4" t="s">
        <v>36</v>
      </c>
      <c r="I185" s="4" t="s">
        <v>2</v>
      </c>
      <c r="J185" s="4" t="s">
        <v>16</v>
      </c>
      <c r="K185" s="4" t="s">
        <v>34</v>
      </c>
      <c r="L185" s="4" t="s">
        <v>45</v>
      </c>
      <c r="M185" s="9">
        <v>1</v>
      </c>
      <c r="N185" s="6">
        <v>50.38</v>
      </c>
      <c r="O185" s="7">
        <v>0.05</v>
      </c>
      <c r="P185" s="6">
        <v>21.95</v>
      </c>
      <c r="Q185" s="6">
        <f t="shared" si="8"/>
        <v>47.860999999999997</v>
      </c>
      <c r="R185" s="6">
        <f t="shared" si="9"/>
        <v>21.95</v>
      </c>
      <c r="S185" s="6">
        <f t="shared" si="10"/>
        <v>25.910999999999998</v>
      </c>
      <c r="T185" s="8">
        <f t="shared" si="11"/>
        <v>0.54138024696516995</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2396</v>
      </c>
      <c r="B186" s="3">
        <v>46061</v>
      </c>
      <c r="C186" s="4">
        <f>YEAR(SalesDataTable[[#This Row],[Order Date]])</f>
        <v>2026</v>
      </c>
      <c r="D186" s="11" t="str">
        <f>"Q"&amp;ROUNDUP(MONTH(SalesDataTable[[#This Row],[Order Date]])/3,0)</f>
        <v>Q1</v>
      </c>
      <c r="E186" s="4">
        <f>MONTH(SalesDataTable[[#This Row],[Order Date]])</f>
        <v>2</v>
      </c>
      <c r="F186" s="4" t="str">
        <f>TEXT(SalesDataTable[[#This Row],[Order Date]],"MMM")</f>
        <v>Feb</v>
      </c>
      <c r="G186" s="4" t="s">
        <v>20</v>
      </c>
      <c r="H186" s="4" t="s">
        <v>31</v>
      </c>
      <c r="I186" s="4" t="s">
        <v>2</v>
      </c>
      <c r="J186" s="4" t="s">
        <v>16</v>
      </c>
      <c r="K186" s="4" t="s">
        <v>34</v>
      </c>
      <c r="L186" s="4" t="s">
        <v>45</v>
      </c>
      <c r="M186" s="9">
        <v>2</v>
      </c>
      <c r="N186" s="6">
        <v>50.4</v>
      </c>
      <c r="O186" s="7">
        <v>0</v>
      </c>
      <c r="P186" s="6">
        <v>21.43</v>
      </c>
      <c r="Q186" s="6">
        <f t="shared" si="8"/>
        <v>100.8</v>
      </c>
      <c r="R186" s="6">
        <f t="shared" si="9"/>
        <v>42.86</v>
      </c>
      <c r="S186" s="6">
        <f t="shared" si="10"/>
        <v>57.94</v>
      </c>
      <c r="T186" s="8">
        <f t="shared" si="11"/>
        <v>0.57480158730158726</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2494</v>
      </c>
      <c r="B187" s="3">
        <v>46061</v>
      </c>
      <c r="C187" s="4">
        <f>YEAR(SalesDataTable[[#This Row],[Order Date]])</f>
        <v>2026</v>
      </c>
      <c r="D187" s="11" t="str">
        <f>"Q"&amp;ROUNDUP(MONTH(SalesDataTable[[#This Row],[Order Date]])/3,0)</f>
        <v>Q1</v>
      </c>
      <c r="E187" s="4">
        <f>MONTH(SalesDataTable[[#This Row],[Order Date]])</f>
        <v>2</v>
      </c>
      <c r="F187" s="4" t="str">
        <f>TEXT(SalesDataTable[[#This Row],[Order Date]],"MMM")</f>
        <v>Feb</v>
      </c>
      <c r="G187" s="4" t="s">
        <v>11</v>
      </c>
      <c r="H187" s="4" t="s">
        <v>25</v>
      </c>
      <c r="I187" s="4" t="s">
        <v>2</v>
      </c>
      <c r="J187" s="4" t="s">
        <v>13</v>
      </c>
      <c r="K187" s="4" t="s">
        <v>9</v>
      </c>
      <c r="L187" s="4" t="s">
        <v>46</v>
      </c>
      <c r="M187" s="9">
        <v>1</v>
      </c>
      <c r="N187" s="6">
        <v>69.98</v>
      </c>
      <c r="O187" s="7">
        <v>0</v>
      </c>
      <c r="P187" s="6">
        <v>33.21</v>
      </c>
      <c r="Q187" s="6">
        <f t="shared" si="8"/>
        <v>69.98</v>
      </c>
      <c r="R187" s="6">
        <f t="shared" si="9"/>
        <v>33.21</v>
      </c>
      <c r="S187" s="6">
        <f t="shared" si="10"/>
        <v>36.770000000000003</v>
      </c>
      <c r="T187" s="8">
        <f t="shared" si="11"/>
        <v>0.52543583881108891</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2925</v>
      </c>
      <c r="B188" s="3">
        <v>46061</v>
      </c>
      <c r="C188" s="4">
        <f>YEAR(SalesDataTable[[#This Row],[Order Date]])</f>
        <v>2026</v>
      </c>
      <c r="D188" s="11" t="str">
        <f>"Q"&amp;ROUNDUP(MONTH(SalesDataTable[[#This Row],[Order Date]])/3,0)</f>
        <v>Q1</v>
      </c>
      <c r="E188" s="4">
        <f>MONTH(SalesDataTable[[#This Row],[Order Date]])</f>
        <v>2</v>
      </c>
      <c r="F188" s="4" t="str">
        <f>TEXT(SalesDataTable[[#This Row],[Order Date]],"MMM")</f>
        <v>Feb</v>
      </c>
      <c r="G188" s="4" t="s">
        <v>0</v>
      </c>
      <c r="H188" s="4" t="s">
        <v>1</v>
      </c>
      <c r="I188" s="4" t="s">
        <v>19</v>
      </c>
      <c r="J188" s="4" t="s">
        <v>13</v>
      </c>
      <c r="K188" s="4" t="s">
        <v>9</v>
      </c>
      <c r="L188" s="4" t="s">
        <v>10</v>
      </c>
      <c r="M188" s="9">
        <v>3</v>
      </c>
      <c r="N188" s="6">
        <v>90.04</v>
      </c>
      <c r="O188" s="7">
        <v>0.05</v>
      </c>
      <c r="P188" s="6">
        <v>45.25</v>
      </c>
      <c r="Q188" s="6">
        <f t="shared" si="8"/>
        <v>256.61399999999998</v>
      </c>
      <c r="R188" s="6">
        <f t="shared" si="9"/>
        <v>135.75</v>
      </c>
      <c r="S188" s="6">
        <f t="shared" si="10"/>
        <v>120.86399999999998</v>
      </c>
      <c r="T188" s="8">
        <f t="shared" si="11"/>
        <v>0.47099534709719654</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3614</v>
      </c>
      <c r="B189" s="3">
        <v>46061</v>
      </c>
      <c r="C189" s="4">
        <f>YEAR(SalesDataTable[[#This Row],[Order Date]])</f>
        <v>2026</v>
      </c>
      <c r="D189" s="11" t="str">
        <f>"Q"&amp;ROUNDUP(MONTH(SalesDataTable[[#This Row],[Order Date]])/3,0)</f>
        <v>Q1</v>
      </c>
      <c r="E189" s="4">
        <f>MONTH(SalesDataTable[[#This Row],[Order Date]])</f>
        <v>2</v>
      </c>
      <c r="F189" s="4" t="str">
        <f>TEXT(SalesDataTable[[#This Row],[Order Date]],"MMM")</f>
        <v>Feb</v>
      </c>
      <c r="G189" s="4" t="s">
        <v>6</v>
      </c>
      <c r="H189" s="4" t="s">
        <v>49</v>
      </c>
      <c r="I189" s="4" t="s">
        <v>2</v>
      </c>
      <c r="J189" s="4" t="s">
        <v>13</v>
      </c>
      <c r="K189" s="4" t="s">
        <v>34</v>
      </c>
      <c r="L189" s="4" t="s">
        <v>45</v>
      </c>
      <c r="M189" s="9">
        <v>3</v>
      </c>
      <c r="N189" s="6">
        <v>51.18</v>
      </c>
      <c r="O189" s="7">
        <v>0</v>
      </c>
      <c r="P189" s="6">
        <v>21.95</v>
      </c>
      <c r="Q189" s="6">
        <f t="shared" si="8"/>
        <v>153.54</v>
      </c>
      <c r="R189" s="6">
        <f t="shared" si="9"/>
        <v>65.849999999999994</v>
      </c>
      <c r="S189" s="6">
        <f t="shared" si="10"/>
        <v>87.69</v>
      </c>
      <c r="T189" s="8">
        <f t="shared" si="11"/>
        <v>0.57112153184837833</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4360</v>
      </c>
      <c r="B190" s="3">
        <v>46061</v>
      </c>
      <c r="C190" s="4">
        <f>YEAR(SalesDataTable[[#This Row],[Order Date]])</f>
        <v>2026</v>
      </c>
      <c r="D190" s="11" t="str">
        <f>"Q"&amp;ROUNDUP(MONTH(SalesDataTable[[#This Row],[Order Date]])/3,0)</f>
        <v>Q1</v>
      </c>
      <c r="E190" s="4">
        <f>MONTH(SalesDataTable[[#This Row],[Order Date]])</f>
        <v>2</v>
      </c>
      <c r="F190" s="4" t="str">
        <f>TEXT(SalesDataTable[[#This Row],[Order Date]],"MMM")</f>
        <v>Feb</v>
      </c>
      <c r="G190" s="4" t="s">
        <v>0</v>
      </c>
      <c r="H190" s="4" t="s">
        <v>50</v>
      </c>
      <c r="I190" s="4" t="s">
        <v>2</v>
      </c>
      <c r="J190" s="4" t="s">
        <v>13</v>
      </c>
      <c r="K190" s="4" t="s">
        <v>14</v>
      </c>
      <c r="L190" s="4" t="s">
        <v>15</v>
      </c>
      <c r="M190" s="9">
        <v>1</v>
      </c>
      <c r="N190" s="6">
        <v>35.69</v>
      </c>
      <c r="O190" s="7">
        <v>0</v>
      </c>
      <c r="P190" s="6">
        <v>13.38</v>
      </c>
      <c r="Q190" s="6">
        <f t="shared" si="8"/>
        <v>35.69</v>
      </c>
      <c r="R190" s="6">
        <f t="shared" si="9"/>
        <v>13.38</v>
      </c>
      <c r="S190" s="6">
        <f t="shared" si="10"/>
        <v>22.309999999999995</v>
      </c>
      <c r="T190" s="8">
        <f t="shared" si="11"/>
        <v>0.62510507144858496</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4582</v>
      </c>
      <c r="B191" s="3">
        <v>46061</v>
      </c>
      <c r="C191" s="4">
        <f>YEAR(SalesDataTable[[#This Row],[Order Date]])</f>
        <v>2026</v>
      </c>
      <c r="D191" s="11" t="str">
        <f>"Q"&amp;ROUNDUP(MONTH(SalesDataTable[[#This Row],[Order Date]])/3,0)</f>
        <v>Q1</v>
      </c>
      <c r="E191" s="4">
        <f>MONTH(SalesDataTable[[#This Row],[Order Date]])</f>
        <v>2</v>
      </c>
      <c r="F191" s="4" t="str">
        <f>TEXT(SalesDataTable[[#This Row],[Order Date]],"MMM")</f>
        <v>Feb</v>
      </c>
      <c r="G191" s="4" t="s">
        <v>20</v>
      </c>
      <c r="H191" s="4" t="s">
        <v>31</v>
      </c>
      <c r="I191" s="4" t="s">
        <v>2</v>
      </c>
      <c r="J191" s="4" t="s">
        <v>13</v>
      </c>
      <c r="K191" s="4" t="s">
        <v>4</v>
      </c>
      <c r="L191" s="4" t="s">
        <v>22</v>
      </c>
      <c r="M191" s="9">
        <v>3</v>
      </c>
      <c r="N191" s="6">
        <v>50.29</v>
      </c>
      <c r="O191" s="7">
        <v>0.05</v>
      </c>
      <c r="P191" s="6">
        <v>22.87</v>
      </c>
      <c r="Q191" s="6">
        <f t="shared" si="8"/>
        <v>143.32650000000001</v>
      </c>
      <c r="R191" s="6">
        <f t="shared" si="9"/>
        <v>68.61</v>
      </c>
      <c r="S191" s="6">
        <f t="shared" si="10"/>
        <v>74.716500000000011</v>
      </c>
      <c r="T191" s="8">
        <f t="shared" si="11"/>
        <v>0.52130275978273388</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4381</v>
      </c>
      <c r="B192" s="3">
        <v>46062</v>
      </c>
      <c r="C192" s="4">
        <f>YEAR(SalesDataTable[[#This Row],[Order Date]])</f>
        <v>2026</v>
      </c>
      <c r="D192" s="11" t="str">
        <f>"Q"&amp;ROUNDUP(MONTH(SalesDataTable[[#This Row],[Order Date]])/3,0)</f>
        <v>Q1</v>
      </c>
      <c r="E192" s="4">
        <f>MONTH(SalesDataTable[[#This Row],[Order Date]])</f>
        <v>2</v>
      </c>
      <c r="F192" s="4" t="str">
        <f>TEXT(SalesDataTable[[#This Row],[Order Date]],"MMM")</f>
        <v>Feb</v>
      </c>
      <c r="G192" s="4" t="s">
        <v>6</v>
      </c>
      <c r="H192" s="4" t="s">
        <v>43</v>
      </c>
      <c r="I192" s="4" t="s">
        <v>28</v>
      </c>
      <c r="J192" s="4" t="s">
        <v>3</v>
      </c>
      <c r="K192" s="4" t="s">
        <v>23</v>
      </c>
      <c r="L192" s="4" t="s">
        <v>29</v>
      </c>
      <c r="M192" s="9">
        <v>1</v>
      </c>
      <c r="N192" s="6">
        <v>194.32</v>
      </c>
      <c r="O192" s="7">
        <v>0.05</v>
      </c>
      <c r="P192" s="6">
        <v>102.52</v>
      </c>
      <c r="Q192" s="6">
        <f t="shared" si="8"/>
        <v>184.60399999999998</v>
      </c>
      <c r="R192" s="6">
        <f t="shared" si="9"/>
        <v>102.52</v>
      </c>
      <c r="S192" s="6">
        <f t="shared" si="10"/>
        <v>82.083999999999989</v>
      </c>
      <c r="T192" s="8">
        <f t="shared" si="11"/>
        <v>0.44464908669367942</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4964</v>
      </c>
      <c r="B193" s="3">
        <v>46062</v>
      </c>
      <c r="C193" s="4">
        <f>YEAR(SalesDataTable[[#This Row],[Order Date]])</f>
        <v>2026</v>
      </c>
      <c r="D193" s="11" t="str">
        <f>"Q"&amp;ROUNDUP(MONTH(SalesDataTable[[#This Row],[Order Date]])/3,0)</f>
        <v>Q1</v>
      </c>
      <c r="E193" s="4">
        <f>MONTH(SalesDataTable[[#This Row],[Order Date]])</f>
        <v>2</v>
      </c>
      <c r="F193" s="4" t="str">
        <f>TEXT(SalesDataTable[[#This Row],[Order Date]],"MMM")</f>
        <v>Feb</v>
      </c>
      <c r="G193" s="4" t="s">
        <v>20</v>
      </c>
      <c r="H193" s="4" t="s">
        <v>47</v>
      </c>
      <c r="I193" s="4" t="s">
        <v>19</v>
      </c>
      <c r="J193" s="4" t="s">
        <v>13</v>
      </c>
      <c r="K193" s="4" t="s">
        <v>34</v>
      </c>
      <c r="L193" s="4" t="s">
        <v>35</v>
      </c>
      <c r="M193" s="9">
        <v>4</v>
      </c>
      <c r="N193" s="6">
        <v>40.44</v>
      </c>
      <c r="O193" s="7">
        <v>0</v>
      </c>
      <c r="P193" s="6">
        <v>14.75</v>
      </c>
      <c r="Q193" s="6">
        <f t="shared" si="8"/>
        <v>161.76</v>
      </c>
      <c r="R193" s="6">
        <f t="shared" si="9"/>
        <v>59</v>
      </c>
      <c r="S193" s="6">
        <f t="shared" si="10"/>
        <v>102.75999999999999</v>
      </c>
      <c r="T193" s="8">
        <f t="shared" si="11"/>
        <v>0.63526211671612265</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255</v>
      </c>
      <c r="B194" s="3">
        <v>46063</v>
      </c>
      <c r="C194" s="4">
        <f>YEAR(SalesDataTable[[#This Row],[Order Date]])</f>
        <v>2026</v>
      </c>
      <c r="D194" s="11" t="str">
        <f>"Q"&amp;ROUNDUP(MONTH(SalesDataTable[[#This Row],[Order Date]])/3,0)</f>
        <v>Q1</v>
      </c>
      <c r="E194" s="4">
        <f>MONTH(SalesDataTable[[#This Row],[Order Date]])</f>
        <v>2</v>
      </c>
      <c r="F194" s="4" t="str">
        <f>TEXT(SalesDataTable[[#This Row],[Order Date]],"MMM")</f>
        <v>Feb</v>
      </c>
      <c r="G194" s="4" t="s">
        <v>20</v>
      </c>
      <c r="H194" s="4" t="s">
        <v>31</v>
      </c>
      <c r="I194" s="4" t="s">
        <v>2</v>
      </c>
      <c r="J194" s="4" t="s">
        <v>13</v>
      </c>
      <c r="K194" s="4" t="s">
        <v>14</v>
      </c>
      <c r="L194" s="4" t="s">
        <v>44</v>
      </c>
      <c r="M194" s="9">
        <v>3</v>
      </c>
      <c r="N194" s="6">
        <v>134.53</v>
      </c>
      <c r="O194" s="7">
        <v>0.1</v>
      </c>
      <c r="P194" s="6">
        <v>69.12</v>
      </c>
      <c r="Q194" s="6">
        <f t="shared" si="8"/>
        <v>363.23100000000005</v>
      </c>
      <c r="R194" s="6">
        <f t="shared" si="9"/>
        <v>207.36</v>
      </c>
      <c r="S194" s="6">
        <f t="shared" si="10"/>
        <v>155.87100000000004</v>
      </c>
      <c r="T194" s="8">
        <f t="shared" si="11"/>
        <v>0.42912361555043488</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2178</v>
      </c>
      <c r="B195" s="3">
        <v>46063</v>
      </c>
      <c r="C195" s="4">
        <f>YEAR(SalesDataTable[[#This Row],[Order Date]])</f>
        <v>2026</v>
      </c>
      <c r="D195" s="11" t="str">
        <f>"Q"&amp;ROUNDUP(MONTH(SalesDataTable[[#This Row],[Order Date]])/3,0)</f>
        <v>Q1</v>
      </c>
      <c r="E195" s="4">
        <f>MONTH(SalesDataTable[[#This Row],[Order Date]])</f>
        <v>2</v>
      </c>
      <c r="F195" s="4" t="str">
        <f>TEXT(SalesDataTable[[#This Row],[Order Date]],"MMM")</f>
        <v>Feb</v>
      </c>
      <c r="G195" s="4" t="s">
        <v>11</v>
      </c>
      <c r="H195" s="4" t="s">
        <v>12</v>
      </c>
      <c r="I195" s="4" t="s">
        <v>28</v>
      </c>
      <c r="J195" s="4" t="s">
        <v>13</v>
      </c>
      <c r="K195" s="4" t="s">
        <v>9</v>
      </c>
      <c r="L195" s="4" t="s">
        <v>37</v>
      </c>
      <c r="M195" s="9">
        <v>6</v>
      </c>
      <c r="N195" s="6">
        <v>154.05000000000001</v>
      </c>
      <c r="O195" s="7">
        <v>0</v>
      </c>
      <c r="P195" s="6">
        <v>79.25</v>
      </c>
      <c r="Q195" s="6">
        <f t="shared" si="8"/>
        <v>924.30000000000007</v>
      </c>
      <c r="R195" s="6">
        <f t="shared" si="9"/>
        <v>475.5</v>
      </c>
      <c r="S195" s="6">
        <f t="shared" si="10"/>
        <v>448.80000000000007</v>
      </c>
      <c r="T195" s="8">
        <f t="shared" si="11"/>
        <v>0.4855566374553717</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3416</v>
      </c>
      <c r="B196" s="3">
        <v>46063</v>
      </c>
      <c r="C196" s="4">
        <f>YEAR(SalesDataTable[[#This Row],[Order Date]])</f>
        <v>2026</v>
      </c>
      <c r="D196" s="11" t="str">
        <f>"Q"&amp;ROUNDUP(MONTH(SalesDataTable[[#This Row],[Order Date]])/3,0)</f>
        <v>Q1</v>
      </c>
      <c r="E196" s="4">
        <f>MONTH(SalesDataTable[[#This Row],[Order Date]])</f>
        <v>2</v>
      </c>
      <c r="F196" s="4" t="str">
        <f>TEXT(SalesDataTable[[#This Row],[Order Date]],"MMM")</f>
        <v>Feb</v>
      </c>
      <c r="G196" s="4" t="s">
        <v>11</v>
      </c>
      <c r="H196" s="4" t="s">
        <v>12</v>
      </c>
      <c r="I196" s="4" t="s">
        <v>2</v>
      </c>
      <c r="J196" s="4" t="s">
        <v>13</v>
      </c>
      <c r="K196" s="4" t="s">
        <v>14</v>
      </c>
      <c r="L196" s="4" t="s">
        <v>44</v>
      </c>
      <c r="M196" s="9">
        <v>1</v>
      </c>
      <c r="N196" s="6">
        <v>135.4</v>
      </c>
      <c r="O196" s="7">
        <v>0</v>
      </c>
      <c r="P196" s="6">
        <v>67.56</v>
      </c>
      <c r="Q196" s="6">
        <f t="shared" ref="Q196:Q259" si="12">M196*N196*(1-O196)</f>
        <v>135.4</v>
      </c>
      <c r="R196" s="6">
        <f t="shared" ref="R196:R259" si="13">M196*P196</f>
        <v>67.56</v>
      </c>
      <c r="S196" s="6">
        <f t="shared" ref="S196:S259" si="14">Q196-R196</f>
        <v>67.84</v>
      </c>
      <c r="T196" s="8">
        <f t="shared" ref="T196:T259" si="15">IFERROR(S196/Q196,0)</f>
        <v>0.50103397341211231</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3854</v>
      </c>
      <c r="B197" s="3">
        <v>46063</v>
      </c>
      <c r="C197" s="4">
        <f>YEAR(SalesDataTable[[#This Row],[Order Date]])</f>
        <v>2026</v>
      </c>
      <c r="D197" s="11" t="str">
        <f>"Q"&amp;ROUNDUP(MONTH(SalesDataTable[[#This Row],[Order Date]])/3,0)</f>
        <v>Q1</v>
      </c>
      <c r="E197" s="4">
        <f>MONTH(SalesDataTable[[#This Row],[Order Date]])</f>
        <v>2</v>
      </c>
      <c r="F197" s="4" t="str">
        <f>TEXT(SalesDataTable[[#This Row],[Order Date]],"MMM")</f>
        <v>Feb</v>
      </c>
      <c r="G197" s="4" t="s">
        <v>0</v>
      </c>
      <c r="H197" s="4" t="s">
        <v>1</v>
      </c>
      <c r="I197" s="4" t="s">
        <v>2</v>
      </c>
      <c r="J197" s="4" t="s">
        <v>13</v>
      </c>
      <c r="K197" s="4" t="s">
        <v>4</v>
      </c>
      <c r="L197" s="4" t="s">
        <v>26</v>
      </c>
      <c r="M197" s="9">
        <v>2</v>
      </c>
      <c r="N197" s="6">
        <v>41.03</v>
      </c>
      <c r="O197" s="7">
        <v>0</v>
      </c>
      <c r="P197" s="6">
        <v>16.260000000000002</v>
      </c>
      <c r="Q197" s="6">
        <f t="shared" si="12"/>
        <v>82.06</v>
      </c>
      <c r="R197" s="6">
        <f t="shared" si="13"/>
        <v>32.520000000000003</v>
      </c>
      <c r="S197" s="6">
        <f t="shared" si="14"/>
        <v>49.54</v>
      </c>
      <c r="T197" s="8">
        <f t="shared" si="15"/>
        <v>0.60370460638557155</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3952</v>
      </c>
      <c r="B198" s="3">
        <v>46063</v>
      </c>
      <c r="C198" s="4">
        <f>YEAR(SalesDataTable[[#This Row],[Order Date]])</f>
        <v>2026</v>
      </c>
      <c r="D198" s="11" t="str">
        <f>"Q"&amp;ROUNDUP(MONTH(SalesDataTable[[#This Row],[Order Date]])/3,0)</f>
        <v>Q1</v>
      </c>
      <c r="E198" s="4">
        <f>MONTH(SalesDataTable[[#This Row],[Order Date]])</f>
        <v>2</v>
      </c>
      <c r="F198" s="4" t="str">
        <f>TEXT(SalesDataTable[[#This Row],[Order Date]],"MMM")</f>
        <v>Feb</v>
      </c>
      <c r="G198" s="4" t="s">
        <v>20</v>
      </c>
      <c r="H198" s="4" t="s">
        <v>33</v>
      </c>
      <c r="I198" s="4" t="s">
        <v>28</v>
      </c>
      <c r="J198" s="4" t="s">
        <v>13</v>
      </c>
      <c r="K198" s="4" t="s">
        <v>4</v>
      </c>
      <c r="L198" s="4" t="s">
        <v>5</v>
      </c>
      <c r="M198" s="9">
        <v>1</v>
      </c>
      <c r="N198" s="6">
        <v>81.44</v>
      </c>
      <c r="O198" s="7">
        <v>0.05</v>
      </c>
      <c r="P198" s="6">
        <v>43.9</v>
      </c>
      <c r="Q198" s="6">
        <f t="shared" si="12"/>
        <v>77.367999999999995</v>
      </c>
      <c r="R198" s="6">
        <f t="shared" si="13"/>
        <v>43.9</v>
      </c>
      <c r="S198" s="6">
        <f t="shared" si="14"/>
        <v>33.467999999999996</v>
      </c>
      <c r="T198" s="8">
        <f t="shared" si="15"/>
        <v>0.43258194602419603</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4076</v>
      </c>
      <c r="B199" s="3">
        <v>46063</v>
      </c>
      <c r="C199" s="4">
        <f>YEAR(SalesDataTable[[#This Row],[Order Date]])</f>
        <v>2026</v>
      </c>
      <c r="D199" s="11" t="str">
        <f>"Q"&amp;ROUNDUP(MONTH(SalesDataTable[[#This Row],[Order Date]])/3,0)</f>
        <v>Q1</v>
      </c>
      <c r="E199" s="4">
        <f>MONTH(SalesDataTable[[#This Row],[Order Date]])</f>
        <v>2</v>
      </c>
      <c r="F199" s="4" t="str">
        <f>TEXT(SalesDataTable[[#This Row],[Order Date]],"MMM")</f>
        <v>Feb</v>
      </c>
      <c r="G199" s="4" t="s">
        <v>0</v>
      </c>
      <c r="H199" s="4" t="s">
        <v>1</v>
      </c>
      <c r="I199" s="4" t="s">
        <v>8</v>
      </c>
      <c r="J199" s="4" t="s">
        <v>16</v>
      </c>
      <c r="K199" s="4" t="s">
        <v>23</v>
      </c>
      <c r="L199" s="4" t="s">
        <v>51</v>
      </c>
      <c r="M199" s="9">
        <v>8</v>
      </c>
      <c r="N199" s="6">
        <v>122.19</v>
      </c>
      <c r="O199" s="7">
        <v>0.1</v>
      </c>
      <c r="P199" s="6">
        <v>60</v>
      </c>
      <c r="Q199" s="6">
        <f t="shared" si="12"/>
        <v>879.76800000000003</v>
      </c>
      <c r="R199" s="6">
        <f t="shared" si="13"/>
        <v>480</v>
      </c>
      <c r="S199" s="6">
        <f t="shared" si="14"/>
        <v>399.76800000000003</v>
      </c>
      <c r="T199" s="8">
        <f t="shared" si="15"/>
        <v>0.45440161497121973</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4156</v>
      </c>
      <c r="B200" s="3">
        <v>46063</v>
      </c>
      <c r="C200" s="4">
        <f>YEAR(SalesDataTable[[#This Row],[Order Date]])</f>
        <v>2026</v>
      </c>
      <c r="D200" s="11" t="str">
        <f>"Q"&amp;ROUNDUP(MONTH(SalesDataTable[[#This Row],[Order Date]])/3,0)</f>
        <v>Q1</v>
      </c>
      <c r="E200" s="4">
        <f>MONTH(SalesDataTable[[#This Row],[Order Date]])</f>
        <v>2</v>
      </c>
      <c r="F200" s="4" t="str">
        <f>TEXT(SalesDataTable[[#This Row],[Order Date]],"MMM")</f>
        <v>Feb</v>
      </c>
      <c r="G200" s="4" t="s">
        <v>11</v>
      </c>
      <c r="H200" s="4" t="s">
        <v>52</v>
      </c>
      <c r="I200" s="4" t="s">
        <v>19</v>
      </c>
      <c r="J200" s="4" t="s">
        <v>3</v>
      </c>
      <c r="K200" s="4" t="s">
        <v>9</v>
      </c>
      <c r="L200" s="4" t="s">
        <v>17</v>
      </c>
      <c r="M200" s="9">
        <v>2</v>
      </c>
      <c r="N200" s="6">
        <v>146.33000000000001</v>
      </c>
      <c r="O200" s="7">
        <v>0.1</v>
      </c>
      <c r="P200" s="6">
        <v>81.34</v>
      </c>
      <c r="Q200" s="6">
        <f t="shared" si="12"/>
        <v>263.39400000000001</v>
      </c>
      <c r="R200" s="6">
        <f t="shared" si="13"/>
        <v>162.68</v>
      </c>
      <c r="S200" s="6">
        <f t="shared" si="14"/>
        <v>100.714</v>
      </c>
      <c r="T200" s="8">
        <f t="shared" si="15"/>
        <v>0.38237013751262366</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4260</v>
      </c>
      <c r="B201" s="3">
        <v>46063</v>
      </c>
      <c r="C201" s="4">
        <f>YEAR(SalesDataTable[[#This Row],[Order Date]])</f>
        <v>2026</v>
      </c>
      <c r="D201" s="11" t="str">
        <f>"Q"&amp;ROUNDUP(MONTH(SalesDataTable[[#This Row],[Order Date]])/3,0)</f>
        <v>Q1</v>
      </c>
      <c r="E201" s="4">
        <f>MONTH(SalesDataTable[[#This Row],[Order Date]])</f>
        <v>2</v>
      </c>
      <c r="F201" s="4" t="str">
        <f>TEXT(SalesDataTable[[#This Row],[Order Date]],"MMM")</f>
        <v>Feb</v>
      </c>
      <c r="G201" s="4" t="s">
        <v>11</v>
      </c>
      <c r="H201" s="4" t="s">
        <v>52</v>
      </c>
      <c r="I201" s="4" t="s">
        <v>28</v>
      </c>
      <c r="J201" s="4" t="s">
        <v>3</v>
      </c>
      <c r="K201" s="4" t="s">
        <v>14</v>
      </c>
      <c r="L201" s="4" t="s">
        <v>44</v>
      </c>
      <c r="M201" s="9">
        <v>1</v>
      </c>
      <c r="N201" s="6">
        <v>131.24</v>
      </c>
      <c r="O201" s="7">
        <v>0.05</v>
      </c>
      <c r="P201" s="6">
        <v>66.14</v>
      </c>
      <c r="Q201" s="6">
        <f t="shared" si="12"/>
        <v>124.678</v>
      </c>
      <c r="R201" s="6">
        <f t="shared" si="13"/>
        <v>66.14</v>
      </c>
      <c r="S201" s="6">
        <f t="shared" si="14"/>
        <v>58.537999999999997</v>
      </c>
      <c r="T201" s="8">
        <f t="shared" si="15"/>
        <v>0.46951346669019395</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4294</v>
      </c>
      <c r="B202" s="3">
        <v>46063</v>
      </c>
      <c r="C202" s="4">
        <f>YEAR(SalesDataTable[[#This Row],[Order Date]])</f>
        <v>2026</v>
      </c>
      <c r="D202" s="11" t="str">
        <f>"Q"&amp;ROUNDUP(MONTH(SalesDataTable[[#This Row],[Order Date]])/3,0)</f>
        <v>Q1</v>
      </c>
      <c r="E202" s="4">
        <f>MONTH(SalesDataTable[[#This Row],[Order Date]])</f>
        <v>2</v>
      </c>
      <c r="F202" s="4" t="str">
        <f>TEXT(SalesDataTable[[#This Row],[Order Date]],"MMM")</f>
        <v>Feb</v>
      </c>
      <c r="G202" s="4" t="s">
        <v>6</v>
      </c>
      <c r="H202" s="4" t="s">
        <v>7</v>
      </c>
      <c r="I202" s="4" t="s">
        <v>8</v>
      </c>
      <c r="J202" s="4" t="s">
        <v>13</v>
      </c>
      <c r="K202" s="4" t="s">
        <v>34</v>
      </c>
      <c r="L202" s="4" t="s">
        <v>45</v>
      </c>
      <c r="M202" s="9">
        <v>5</v>
      </c>
      <c r="N202" s="6">
        <v>51.37</v>
      </c>
      <c r="O202" s="7">
        <v>0.05</v>
      </c>
      <c r="P202" s="6">
        <v>21.81</v>
      </c>
      <c r="Q202" s="6">
        <f t="shared" si="12"/>
        <v>244.00749999999996</v>
      </c>
      <c r="R202" s="6">
        <f t="shared" si="13"/>
        <v>109.05</v>
      </c>
      <c r="S202" s="6">
        <f t="shared" si="14"/>
        <v>134.95749999999998</v>
      </c>
      <c r="T202" s="8">
        <f t="shared" si="15"/>
        <v>0.55308750755612024</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1019</v>
      </c>
      <c r="B203" s="3">
        <v>46064</v>
      </c>
      <c r="C203" s="4">
        <f>YEAR(SalesDataTable[[#This Row],[Order Date]])</f>
        <v>2026</v>
      </c>
      <c r="D203" s="11" t="str">
        <f>"Q"&amp;ROUNDUP(MONTH(SalesDataTable[[#This Row],[Order Date]])/3,0)</f>
        <v>Q1</v>
      </c>
      <c r="E203" s="4">
        <f>MONTH(SalesDataTable[[#This Row],[Order Date]])</f>
        <v>2</v>
      </c>
      <c r="F203" s="4" t="str">
        <f>TEXT(SalesDataTable[[#This Row],[Order Date]],"MMM")</f>
        <v>Feb</v>
      </c>
      <c r="G203" s="4" t="s">
        <v>6</v>
      </c>
      <c r="H203" s="4" t="s">
        <v>43</v>
      </c>
      <c r="I203" s="4" t="s">
        <v>19</v>
      </c>
      <c r="J203" s="4" t="s">
        <v>13</v>
      </c>
      <c r="K203" s="4" t="s">
        <v>23</v>
      </c>
      <c r="L203" s="4" t="s">
        <v>51</v>
      </c>
      <c r="M203" s="9">
        <v>5</v>
      </c>
      <c r="N203" s="6">
        <v>121.94</v>
      </c>
      <c r="O203" s="7">
        <v>0</v>
      </c>
      <c r="P203" s="6">
        <v>62.3</v>
      </c>
      <c r="Q203" s="6">
        <f t="shared" si="12"/>
        <v>609.70000000000005</v>
      </c>
      <c r="R203" s="6">
        <f t="shared" si="13"/>
        <v>311.5</v>
      </c>
      <c r="S203" s="6">
        <f t="shared" si="14"/>
        <v>298.20000000000005</v>
      </c>
      <c r="T203" s="8">
        <f t="shared" si="15"/>
        <v>0.48909299655568317</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1471</v>
      </c>
      <c r="B204" s="3">
        <v>46064</v>
      </c>
      <c r="C204" s="4">
        <f>YEAR(SalesDataTable[[#This Row],[Order Date]])</f>
        <v>2026</v>
      </c>
      <c r="D204" s="11" t="str">
        <f>"Q"&amp;ROUNDUP(MONTH(SalesDataTable[[#This Row],[Order Date]])/3,0)</f>
        <v>Q1</v>
      </c>
      <c r="E204" s="4">
        <f>MONTH(SalesDataTable[[#This Row],[Order Date]])</f>
        <v>2</v>
      </c>
      <c r="F204" s="4" t="str">
        <f>TEXT(SalesDataTable[[#This Row],[Order Date]],"MMM")</f>
        <v>Feb</v>
      </c>
      <c r="G204" s="4" t="s">
        <v>0</v>
      </c>
      <c r="H204" s="4" t="s">
        <v>1</v>
      </c>
      <c r="I204" s="4" t="s">
        <v>2</v>
      </c>
      <c r="J204" s="4" t="s">
        <v>3</v>
      </c>
      <c r="K204" s="4" t="s">
        <v>23</v>
      </c>
      <c r="L204" s="4" t="s">
        <v>51</v>
      </c>
      <c r="M204" s="9">
        <v>4</v>
      </c>
      <c r="N204" s="6">
        <v>124.55</v>
      </c>
      <c r="O204" s="7">
        <v>0</v>
      </c>
      <c r="P204" s="6">
        <v>60.41</v>
      </c>
      <c r="Q204" s="6">
        <f t="shared" si="12"/>
        <v>498.2</v>
      </c>
      <c r="R204" s="6">
        <f t="shared" si="13"/>
        <v>241.64</v>
      </c>
      <c r="S204" s="6">
        <f t="shared" si="14"/>
        <v>256.56</v>
      </c>
      <c r="T204" s="8">
        <f t="shared" si="15"/>
        <v>0.51497390606182258</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2520</v>
      </c>
      <c r="B205" s="3">
        <v>46064</v>
      </c>
      <c r="C205" s="4">
        <f>YEAR(SalesDataTable[[#This Row],[Order Date]])</f>
        <v>2026</v>
      </c>
      <c r="D205" s="11" t="str">
        <f>"Q"&amp;ROUNDUP(MONTH(SalesDataTable[[#This Row],[Order Date]])/3,0)</f>
        <v>Q1</v>
      </c>
      <c r="E205" s="4">
        <f>MONTH(SalesDataTable[[#This Row],[Order Date]])</f>
        <v>2</v>
      </c>
      <c r="F205" s="4" t="str">
        <f>TEXT(SalesDataTable[[#This Row],[Order Date]],"MMM")</f>
        <v>Feb</v>
      </c>
      <c r="G205" s="4" t="s">
        <v>6</v>
      </c>
      <c r="H205" s="4" t="s">
        <v>49</v>
      </c>
      <c r="I205" s="4" t="s">
        <v>8</v>
      </c>
      <c r="J205" s="4" t="s">
        <v>16</v>
      </c>
      <c r="K205" s="4" t="s">
        <v>23</v>
      </c>
      <c r="L205" s="4" t="s">
        <v>24</v>
      </c>
      <c r="M205" s="9">
        <v>10</v>
      </c>
      <c r="N205" s="6">
        <v>343.77</v>
      </c>
      <c r="O205" s="7">
        <v>0.15</v>
      </c>
      <c r="P205" s="6">
        <v>195.29</v>
      </c>
      <c r="Q205" s="6">
        <f t="shared" si="12"/>
        <v>2922.0449999999996</v>
      </c>
      <c r="R205" s="6">
        <f t="shared" si="13"/>
        <v>1952.8999999999999</v>
      </c>
      <c r="S205" s="6">
        <f t="shared" si="14"/>
        <v>969.14499999999975</v>
      </c>
      <c r="T205" s="8">
        <f t="shared" si="15"/>
        <v>0.33166669233362245</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4649</v>
      </c>
      <c r="B206" s="3">
        <v>46064</v>
      </c>
      <c r="C206" s="4">
        <f>YEAR(SalesDataTable[[#This Row],[Order Date]])</f>
        <v>2026</v>
      </c>
      <c r="D206" s="11" t="str">
        <f>"Q"&amp;ROUNDUP(MONTH(SalesDataTable[[#This Row],[Order Date]])/3,0)</f>
        <v>Q1</v>
      </c>
      <c r="E206" s="4">
        <f>MONTH(SalesDataTable[[#This Row],[Order Date]])</f>
        <v>2</v>
      </c>
      <c r="F206" s="4" t="str">
        <f>TEXT(SalesDataTable[[#This Row],[Order Date]],"MMM")</f>
        <v>Feb</v>
      </c>
      <c r="G206" s="4" t="s">
        <v>6</v>
      </c>
      <c r="H206" s="4" t="s">
        <v>7</v>
      </c>
      <c r="I206" s="4" t="s">
        <v>28</v>
      </c>
      <c r="J206" s="4" t="s">
        <v>3</v>
      </c>
      <c r="K206" s="4" t="s">
        <v>4</v>
      </c>
      <c r="L206" s="4" t="s">
        <v>5</v>
      </c>
      <c r="M206" s="9">
        <v>1</v>
      </c>
      <c r="N206" s="6">
        <v>81.819999999999993</v>
      </c>
      <c r="O206" s="7">
        <v>0.05</v>
      </c>
      <c r="P206" s="6">
        <v>43.83</v>
      </c>
      <c r="Q206" s="6">
        <f t="shared" si="12"/>
        <v>77.728999999999985</v>
      </c>
      <c r="R206" s="6">
        <f t="shared" si="13"/>
        <v>43.83</v>
      </c>
      <c r="S206" s="6">
        <f t="shared" si="14"/>
        <v>33.898999999999987</v>
      </c>
      <c r="T206" s="8">
        <f t="shared" si="15"/>
        <v>0.43611779387358635</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4545</v>
      </c>
      <c r="B207" s="3">
        <v>46065</v>
      </c>
      <c r="C207" s="4">
        <f>YEAR(SalesDataTable[[#This Row],[Order Date]])</f>
        <v>2026</v>
      </c>
      <c r="D207" s="11" t="str">
        <f>"Q"&amp;ROUNDUP(MONTH(SalesDataTable[[#This Row],[Order Date]])/3,0)</f>
        <v>Q1</v>
      </c>
      <c r="E207" s="4">
        <f>MONTH(SalesDataTable[[#This Row],[Order Date]])</f>
        <v>2</v>
      </c>
      <c r="F207" s="4" t="str">
        <f>TEXT(SalesDataTable[[#This Row],[Order Date]],"MMM")</f>
        <v>Feb</v>
      </c>
      <c r="G207" s="4" t="s">
        <v>0</v>
      </c>
      <c r="H207" s="4" t="s">
        <v>36</v>
      </c>
      <c r="I207" s="4" t="s">
        <v>19</v>
      </c>
      <c r="J207" s="4" t="s">
        <v>13</v>
      </c>
      <c r="K207" s="4" t="s">
        <v>14</v>
      </c>
      <c r="L207" s="4" t="s">
        <v>15</v>
      </c>
      <c r="M207" s="9">
        <v>1</v>
      </c>
      <c r="N207" s="6">
        <v>36.58</v>
      </c>
      <c r="O207" s="7">
        <v>0.1</v>
      </c>
      <c r="P207" s="6">
        <v>13.76</v>
      </c>
      <c r="Q207" s="6">
        <f t="shared" si="12"/>
        <v>32.921999999999997</v>
      </c>
      <c r="R207" s="6">
        <f t="shared" si="13"/>
        <v>13.76</v>
      </c>
      <c r="S207" s="6">
        <f t="shared" si="14"/>
        <v>19.161999999999999</v>
      </c>
      <c r="T207" s="8">
        <f t="shared" si="15"/>
        <v>0.58204240325618128</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285</v>
      </c>
      <c r="B208" s="3">
        <v>46066</v>
      </c>
      <c r="C208" s="4">
        <f>YEAR(SalesDataTable[[#This Row],[Order Date]])</f>
        <v>2026</v>
      </c>
      <c r="D208" s="11" t="str">
        <f>"Q"&amp;ROUNDUP(MONTH(SalesDataTable[[#This Row],[Order Date]])/3,0)</f>
        <v>Q1</v>
      </c>
      <c r="E208" s="4">
        <f>MONTH(SalesDataTable[[#This Row],[Order Date]])</f>
        <v>2</v>
      </c>
      <c r="F208" s="4" t="str">
        <f>TEXT(SalesDataTable[[#This Row],[Order Date]],"MMM")</f>
        <v>Feb</v>
      </c>
      <c r="G208" s="4" t="s">
        <v>20</v>
      </c>
      <c r="H208" s="4" t="s">
        <v>33</v>
      </c>
      <c r="I208" s="4" t="s">
        <v>19</v>
      </c>
      <c r="J208" s="4" t="s">
        <v>13</v>
      </c>
      <c r="K208" s="4" t="s">
        <v>9</v>
      </c>
      <c r="L208" s="4" t="s">
        <v>10</v>
      </c>
      <c r="M208" s="9">
        <v>4</v>
      </c>
      <c r="N208" s="6">
        <v>92.87</v>
      </c>
      <c r="O208" s="7">
        <v>0</v>
      </c>
      <c r="P208" s="6">
        <v>44.95</v>
      </c>
      <c r="Q208" s="6">
        <f t="shared" si="12"/>
        <v>371.48</v>
      </c>
      <c r="R208" s="6">
        <f t="shared" si="13"/>
        <v>179.8</v>
      </c>
      <c r="S208" s="6">
        <f t="shared" si="14"/>
        <v>191.68</v>
      </c>
      <c r="T208" s="8">
        <f t="shared" si="15"/>
        <v>0.51599009367933668</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1499</v>
      </c>
      <c r="B209" s="3">
        <v>46066</v>
      </c>
      <c r="C209" s="4">
        <f>YEAR(SalesDataTable[[#This Row],[Order Date]])</f>
        <v>2026</v>
      </c>
      <c r="D209" s="11" t="str">
        <f>"Q"&amp;ROUNDUP(MONTH(SalesDataTable[[#This Row],[Order Date]])/3,0)</f>
        <v>Q1</v>
      </c>
      <c r="E209" s="4">
        <f>MONTH(SalesDataTable[[#This Row],[Order Date]])</f>
        <v>2</v>
      </c>
      <c r="F209" s="4" t="str">
        <f>TEXT(SalesDataTable[[#This Row],[Order Date]],"MMM")</f>
        <v>Feb</v>
      </c>
      <c r="G209" s="4" t="s">
        <v>20</v>
      </c>
      <c r="H209" s="4" t="s">
        <v>33</v>
      </c>
      <c r="I209" s="4" t="s">
        <v>2</v>
      </c>
      <c r="J209" s="4" t="s">
        <v>13</v>
      </c>
      <c r="K209" s="4" t="s">
        <v>4</v>
      </c>
      <c r="L209" s="4" t="s">
        <v>26</v>
      </c>
      <c r="M209" s="9">
        <v>2</v>
      </c>
      <c r="N209" s="6">
        <v>41.21</v>
      </c>
      <c r="O209" s="7">
        <v>0</v>
      </c>
      <c r="P209" s="6">
        <v>16.64</v>
      </c>
      <c r="Q209" s="6">
        <f t="shared" si="12"/>
        <v>82.42</v>
      </c>
      <c r="R209" s="6">
        <f t="shared" si="13"/>
        <v>33.28</v>
      </c>
      <c r="S209" s="6">
        <f t="shared" si="14"/>
        <v>49.14</v>
      </c>
      <c r="T209" s="8">
        <f t="shared" si="15"/>
        <v>0.59621451104100942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2615</v>
      </c>
      <c r="B210" s="3">
        <v>46066</v>
      </c>
      <c r="C210" s="4">
        <f>YEAR(SalesDataTable[[#This Row],[Order Date]])</f>
        <v>2026</v>
      </c>
      <c r="D210" s="11" t="str">
        <f>"Q"&amp;ROUNDUP(MONTH(SalesDataTable[[#This Row],[Order Date]])/3,0)</f>
        <v>Q1</v>
      </c>
      <c r="E210" s="4">
        <f>MONTH(SalesDataTable[[#This Row],[Order Date]])</f>
        <v>2</v>
      </c>
      <c r="F210" s="4" t="str">
        <f>TEXT(SalesDataTable[[#This Row],[Order Date]],"MMM")</f>
        <v>Feb</v>
      </c>
      <c r="G210" s="4" t="s">
        <v>0</v>
      </c>
      <c r="H210" s="4" t="s">
        <v>50</v>
      </c>
      <c r="I210" s="4" t="s">
        <v>2</v>
      </c>
      <c r="J210" s="4" t="s">
        <v>3</v>
      </c>
      <c r="K210" s="4" t="s">
        <v>9</v>
      </c>
      <c r="L210" s="4" t="s">
        <v>37</v>
      </c>
      <c r="M210" s="9">
        <v>6</v>
      </c>
      <c r="N210" s="6">
        <v>155.79</v>
      </c>
      <c r="O210" s="7">
        <v>0</v>
      </c>
      <c r="P210" s="6">
        <v>77.48</v>
      </c>
      <c r="Q210" s="6">
        <f t="shared" si="12"/>
        <v>934.74</v>
      </c>
      <c r="R210" s="6">
        <f t="shared" si="13"/>
        <v>464.88</v>
      </c>
      <c r="S210" s="6">
        <f t="shared" si="14"/>
        <v>469.86</v>
      </c>
      <c r="T210" s="8">
        <f t="shared" si="15"/>
        <v>0.50266384235188399</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479</v>
      </c>
      <c r="B211" s="3">
        <v>46067</v>
      </c>
      <c r="C211" s="4">
        <f>YEAR(SalesDataTable[[#This Row],[Order Date]])</f>
        <v>2026</v>
      </c>
      <c r="D211" s="11" t="str">
        <f>"Q"&amp;ROUNDUP(MONTH(SalesDataTable[[#This Row],[Order Date]])/3,0)</f>
        <v>Q1</v>
      </c>
      <c r="E211" s="4">
        <f>MONTH(SalesDataTable[[#This Row],[Order Date]])</f>
        <v>2</v>
      </c>
      <c r="F211" s="4" t="str">
        <f>TEXT(SalesDataTable[[#This Row],[Order Date]],"MMM")</f>
        <v>Feb</v>
      </c>
      <c r="G211" s="4" t="s">
        <v>0</v>
      </c>
      <c r="H211" s="4" t="s">
        <v>1</v>
      </c>
      <c r="I211" s="4" t="s">
        <v>2</v>
      </c>
      <c r="J211" s="4" t="s">
        <v>3</v>
      </c>
      <c r="K211" s="4" t="s">
        <v>34</v>
      </c>
      <c r="L211" s="4" t="s">
        <v>45</v>
      </c>
      <c r="M211" s="9">
        <v>2</v>
      </c>
      <c r="N211" s="6">
        <v>50.16</v>
      </c>
      <c r="O211" s="7">
        <v>0.1</v>
      </c>
      <c r="P211" s="6">
        <v>21.48</v>
      </c>
      <c r="Q211" s="6">
        <f t="shared" si="12"/>
        <v>90.287999999999997</v>
      </c>
      <c r="R211" s="6">
        <f t="shared" si="13"/>
        <v>42.96</v>
      </c>
      <c r="S211" s="6">
        <f t="shared" si="14"/>
        <v>47.327999999999996</v>
      </c>
      <c r="T211" s="8">
        <f t="shared" si="15"/>
        <v>0.52418926103136632</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4069</v>
      </c>
      <c r="B212" s="3">
        <v>46067</v>
      </c>
      <c r="C212" s="4">
        <f>YEAR(SalesDataTable[[#This Row],[Order Date]])</f>
        <v>2026</v>
      </c>
      <c r="D212" s="11" t="str">
        <f>"Q"&amp;ROUNDUP(MONTH(SalesDataTable[[#This Row],[Order Date]])/3,0)</f>
        <v>Q1</v>
      </c>
      <c r="E212" s="4">
        <f>MONTH(SalesDataTable[[#This Row],[Order Date]])</f>
        <v>2</v>
      </c>
      <c r="F212" s="4" t="str">
        <f>TEXT(SalesDataTable[[#This Row],[Order Date]],"MMM")</f>
        <v>Feb</v>
      </c>
      <c r="G212" s="4" t="s">
        <v>20</v>
      </c>
      <c r="H212" s="4" t="s">
        <v>33</v>
      </c>
      <c r="I212" s="4" t="s">
        <v>2</v>
      </c>
      <c r="J212" s="4" t="s">
        <v>13</v>
      </c>
      <c r="K212" s="4" t="s">
        <v>9</v>
      </c>
      <c r="L212" s="4" t="s">
        <v>17</v>
      </c>
      <c r="M212" s="9">
        <v>4</v>
      </c>
      <c r="N212" s="6">
        <v>140.63999999999999</v>
      </c>
      <c r="O212" s="7">
        <v>0</v>
      </c>
      <c r="P212" s="6">
        <v>77.510000000000005</v>
      </c>
      <c r="Q212" s="6">
        <f t="shared" si="12"/>
        <v>562.55999999999995</v>
      </c>
      <c r="R212" s="6">
        <f t="shared" si="13"/>
        <v>310.04000000000002</v>
      </c>
      <c r="S212" s="6">
        <f t="shared" si="14"/>
        <v>252.51999999999992</v>
      </c>
      <c r="T212" s="8">
        <f t="shared" si="15"/>
        <v>0.4488765642775881</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4588</v>
      </c>
      <c r="B213" s="3">
        <v>46067</v>
      </c>
      <c r="C213" s="4">
        <f>YEAR(SalesDataTable[[#This Row],[Order Date]])</f>
        <v>2026</v>
      </c>
      <c r="D213" s="11" t="str">
        <f>"Q"&amp;ROUNDUP(MONTH(SalesDataTable[[#This Row],[Order Date]])/3,0)</f>
        <v>Q1</v>
      </c>
      <c r="E213" s="4">
        <f>MONTH(SalesDataTable[[#This Row],[Order Date]])</f>
        <v>2</v>
      </c>
      <c r="F213" s="4" t="str">
        <f>TEXT(SalesDataTable[[#This Row],[Order Date]],"MMM")</f>
        <v>Feb</v>
      </c>
      <c r="G213" s="4" t="s">
        <v>0</v>
      </c>
      <c r="H213" s="4" t="s">
        <v>1</v>
      </c>
      <c r="I213" s="4" t="s">
        <v>28</v>
      </c>
      <c r="J213" s="4" t="s">
        <v>13</v>
      </c>
      <c r="K213" s="4" t="s">
        <v>23</v>
      </c>
      <c r="L213" s="4" t="s">
        <v>40</v>
      </c>
      <c r="M213" s="9">
        <v>1</v>
      </c>
      <c r="N213" s="6">
        <v>80.680000000000007</v>
      </c>
      <c r="O213" s="7">
        <v>0</v>
      </c>
      <c r="P213" s="6">
        <v>39.630000000000003</v>
      </c>
      <c r="Q213" s="6">
        <f t="shared" si="12"/>
        <v>80.680000000000007</v>
      </c>
      <c r="R213" s="6">
        <f t="shared" si="13"/>
        <v>39.630000000000003</v>
      </c>
      <c r="S213" s="6">
        <f t="shared" si="14"/>
        <v>41.050000000000004</v>
      </c>
      <c r="T213" s="8">
        <f t="shared" si="15"/>
        <v>0.50880019831432821</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14</v>
      </c>
      <c r="B214" s="3">
        <v>46068</v>
      </c>
      <c r="C214" s="4">
        <f>YEAR(SalesDataTable[[#This Row],[Order Date]])</f>
        <v>2026</v>
      </c>
      <c r="D214" s="11" t="str">
        <f>"Q"&amp;ROUNDUP(MONTH(SalesDataTable[[#This Row],[Order Date]])/3,0)</f>
        <v>Q1</v>
      </c>
      <c r="E214" s="4">
        <f>MONTH(SalesDataTable[[#This Row],[Order Date]])</f>
        <v>2</v>
      </c>
      <c r="F214" s="4" t="str">
        <f>TEXT(SalesDataTable[[#This Row],[Order Date]],"MMM")</f>
        <v>Feb</v>
      </c>
      <c r="G214" s="4" t="s">
        <v>0</v>
      </c>
      <c r="H214" s="4" t="s">
        <v>1</v>
      </c>
      <c r="I214" s="4" t="s">
        <v>8</v>
      </c>
      <c r="J214" s="4" t="s">
        <v>16</v>
      </c>
      <c r="K214" s="4" t="s">
        <v>14</v>
      </c>
      <c r="L214" s="4" t="s">
        <v>48</v>
      </c>
      <c r="M214" s="9">
        <v>3</v>
      </c>
      <c r="N214" s="6">
        <v>162.44999999999999</v>
      </c>
      <c r="O214" s="7">
        <v>0.05</v>
      </c>
      <c r="P214" s="6">
        <v>86.43</v>
      </c>
      <c r="Q214" s="6">
        <f t="shared" si="12"/>
        <v>462.98249999999996</v>
      </c>
      <c r="R214" s="6">
        <f t="shared" si="13"/>
        <v>259.29000000000002</v>
      </c>
      <c r="S214" s="6">
        <f t="shared" si="14"/>
        <v>203.69249999999994</v>
      </c>
      <c r="T214" s="8">
        <f t="shared" si="15"/>
        <v>0.43995723380473334</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303</v>
      </c>
      <c r="B215" s="3">
        <v>46068</v>
      </c>
      <c r="C215" s="4">
        <f>YEAR(SalesDataTable[[#This Row],[Order Date]])</f>
        <v>2026</v>
      </c>
      <c r="D215" s="11" t="str">
        <f>"Q"&amp;ROUNDUP(MONTH(SalesDataTable[[#This Row],[Order Date]])/3,0)</f>
        <v>Q1</v>
      </c>
      <c r="E215" s="4">
        <f>MONTH(SalesDataTable[[#This Row],[Order Date]])</f>
        <v>2</v>
      </c>
      <c r="F215" s="4" t="str">
        <f>TEXT(SalesDataTable[[#This Row],[Order Date]],"MMM")</f>
        <v>Feb</v>
      </c>
      <c r="G215" s="4" t="s">
        <v>6</v>
      </c>
      <c r="H215" s="4" t="s">
        <v>27</v>
      </c>
      <c r="I215" s="4" t="s">
        <v>28</v>
      </c>
      <c r="J215" s="4" t="s">
        <v>3</v>
      </c>
      <c r="K215" s="4" t="s">
        <v>4</v>
      </c>
      <c r="L215" s="4" t="s">
        <v>30</v>
      </c>
      <c r="M215" s="9">
        <v>2</v>
      </c>
      <c r="N215" s="6">
        <v>102.12</v>
      </c>
      <c r="O215" s="7">
        <v>0.15</v>
      </c>
      <c r="P215" s="6">
        <v>51.03</v>
      </c>
      <c r="Q215" s="6">
        <f t="shared" si="12"/>
        <v>173.60400000000001</v>
      </c>
      <c r="R215" s="6">
        <f t="shared" si="13"/>
        <v>102.06</v>
      </c>
      <c r="S215" s="6">
        <f t="shared" si="14"/>
        <v>71.544000000000011</v>
      </c>
      <c r="T215" s="8">
        <f t="shared" si="15"/>
        <v>0.41211032003870884</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1197</v>
      </c>
      <c r="B216" s="3">
        <v>46069</v>
      </c>
      <c r="C216" s="4">
        <f>YEAR(SalesDataTable[[#This Row],[Order Date]])</f>
        <v>2026</v>
      </c>
      <c r="D216" s="11" t="str">
        <f>"Q"&amp;ROUNDUP(MONTH(SalesDataTable[[#This Row],[Order Date]])/3,0)</f>
        <v>Q1</v>
      </c>
      <c r="E216" s="4">
        <f>MONTH(SalesDataTable[[#This Row],[Order Date]])</f>
        <v>2</v>
      </c>
      <c r="F216" s="4" t="str">
        <f>TEXT(SalesDataTable[[#This Row],[Order Date]],"MMM")</f>
        <v>Feb</v>
      </c>
      <c r="G216" s="4" t="s">
        <v>11</v>
      </c>
      <c r="H216" s="4" t="s">
        <v>18</v>
      </c>
      <c r="I216" s="4" t="s">
        <v>2</v>
      </c>
      <c r="J216" s="4" t="s">
        <v>13</v>
      </c>
      <c r="K216" s="4" t="s">
        <v>4</v>
      </c>
      <c r="L216" s="4" t="s">
        <v>30</v>
      </c>
      <c r="M216" s="9">
        <v>2</v>
      </c>
      <c r="N216" s="6">
        <v>101.77</v>
      </c>
      <c r="O216" s="7">
        <v>0</v>
      </c>
      <c r="P216" s="6">
        <v>51.34</v>
      </c>
      <c r="Q216" s="6">
        <f t="shared" si="12"/>
        <v>203.54</v>
      </c>
      <c r="R216" s="6">
        <f t="shared" si="13"/>
        <v>102.68</v>
      </c>
      <c r="S216" s="6">
        <f t="shared" si="14"/>
        <v>100.85999999999999</v>
      </c>
      <c r="T216" s="8">
        <f t="shared" si="15"/>
        <v>0.49552913432249185</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2714</v>
      </c>
      <c r="B217" s="3">
        <v>46069</v>
      </c>
      <c r="C217" s="4">
        <f>YEAR(SalesDataTable[[#This Row],[Order Date]])</f>
        <v>2026</v>
      </c>
      <c r="D217" s="11" t="str">
        <f>"Q"&amp;ROUNDUP(MONTH(SalesDataTable[[#This Row],[Order Date]])/3,0)</f>
        <v>Q1</v>
      </c>
      <c r="E217" s="4">
        <f>MONTH(SalesDataTable[[#This Row],[Order Date]])</f>
        <v>2</v>
      </c>
      <c r="F217" s="4" t="str">
        <f>TEXT(SalesDataTable[[#This Row],[Order Date]],"MMM")</f>
        <v>Feb</v>
      </c>
      <c r="G217" s="4" t="s">
        <v>0</v>
      </c>
      <c r="H217" s="4" t="s">
        <v>50</v>
      </c>
      <c r="I217" s="4" t="s">
        <v>2</v>
      </c>
      <c r="J217" s="4" t="s">
        <v>16</v>
      </c>
      <c r="K217" s="4" t="s">
        <v>9</v>
      </c>
      <c r="L217" s="4" t="s">
        <v>37</v>
      </c>
      <c r="M217" s="9">
        <v>3</v>
      </c>
      <c r="N217" s="6">
        <v>153.24</v>
      </c>
      <c r="O217" s="7">
        <v>0.15</v>
      </c>
      <c r="P217" s="6">
        <v>77.61</v>
      </c>
      <c r="Q217" s="6">
        <f t="shared" si="12"/>
        <v>390.762</v>
      </c>
      <c r="R217" s="6">
        <f t="shared" si="13"/>
        <v>232.82999999999998</v>
      </c>
      <c r="S217" s="6">
        <f t="shared" si="14"/>
        <v>157.93200000000002</v>
      </c>
      <c r="T217" s="8">
        <f t="shared" si="15"/>
        <v>0.40416417154175693</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2753</v>
      </c>
      <c r="B218" s="3">
        <v>46069</v>
      </c>
      <c r="C218" s="4">
        <f>YEAR(SalesDataTable[[#This Row],[Order Date]])</f>
        <v>2026</v>
      </c>
      <c r="D218" s="11" t="str">
        <f>"Q"&amp;ROUNDUP(MONTH(SalesDataTable[[#This Row],[Order Date]])/3,0)</f>
        <v>Q1</v>
      </c>
      <c r="E218" s="4">
        <f>MONTH(SalesDataTable[[#This Row],[Order Date]])</f>
        <v>2</v>
      </c>
      <c r="F218" s="4" t="str">
        <f>TEXT(SalesDataTable[[#This Row],[Order Date]],"MMM")</f>
        <v>Feb</v>
      </c>
      <c r="G218" s="4" t="s">
        <v>20</v>
      </c>
      <c r="H218" s="4" t="s">
        <v>21</v>
      </c>
      <c r="I218" s="4" t="s">
        <v>28</v>
      </c>
      <c r="J218" s="4" t="s">
        <v>3</v>
      </c>
      <c r="K218" s="4" t="s">
        <v>9</v>
      </c>
      <c r="L218" s="4" t="s">
        <v>17</v>
      </c>
      <c r="M218" s="9">
        <v>1</v>
      </c>
      <c r="N218" s="6">
        <v>140.47</v>
      </c>
      <c r="O218" s="7">
        <v>0</v>
      </c>
      <c r="P218" s="6">
        <v>79.66</v>
      </c>
      <c r="Q218" s="6">
        <f t="shared" si="12"/>
        <v>140.47</v>
      </c>
      <c r="R218" s="6">
        <f t="shared" si="13"/>
        <v>79.66</v>
      </c>
      <c r="S218" s="6">
        <f t="shared" si="14"/>
        <v>60.81</v>
      </c>
      <c r="T218" s="8">
        <f t="shared" si="15"/>
        <v>0.43290382288033036</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3901</v>
      </c>
      <c r="B219" s="3">
        <v>46069</v>
      </c>
      <c r="C219" s="4">
        <f>YEAR(SalesDataTable[[#This Row],[Order Date]])</f>
        <v>2026</v>
      </c>
      <c r="D219" s="11" t="str">
        <f>"Q"&amp;ROUNDUP(MONTH(SalesDataTable[[#This Row],[Order Date]])/3,0)</f>
        <v>Q1</v>
      </c>
      <c r="E219" s="4">
        <f>MONTH(SalesDataTable[[#This Row],[Order Date]])</f>
        <v>2</v>
      </c>
      <c r="F219" s="4" t="str">
        <f>TEXT(SalesDataTable[[#This Row],[Order Date]],"MMM")</f>
        <v>Feb</v>
      </c>
      <c r="G219" s="4" t="s">
        <v>20</v>
      </c>
      <c r="H219" s="4" t="s">
        <v>31</v>
      </c>
      <c r="I219" s="4" t="s">
        <v>19</v>
      </c>
      <c r="J219" s="4" t="s">
        <v>13</v>
      </c>
      <c r="K219" s="4" t="s">
        <v>9</v>
      </c>
      <c r="L219" s="4" t="s">
        <v>46</v>
      </c>
      <c r="M219" s="9">
        <v>4</v>
      </c>
      <c r="N219" s="6">
        <v>70.67</v>
      </c>
      <c r="O219" s="7">
        <v>0.05</v>
      </c>
      <c r="P219" s="6">
        <v>32.96</v>
      </c>
      <c r="Q219" s="6">
        <f t="shared" si="12"/>
        <v>268.54599999999999</v>
      </c>
      <c r="R219" s="6">
        <f t="shared" si="13"/>
        <v>131.84</v>
      </c>
      <c r="S219" s="6">
        <f t="shared" si="14"/>
        <v>136.70599999999999</v>
      </c>
      <c r="T219" s="8">
        <f t="shared" si="15"/>
        <v>0.50905990035226734</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594</v>
      </c>
      <c r="B220" s="3">
        <v>46070</v>
      </c>
      <c r="C220" s="4">
        <f>YEAR(SalesDataTable[[#This Row],[Order Date]])</f>
        <v>2026</v>
      </c>
      <c r="D220" s="11" t="str">
        <f>"Q"&amp;ROUNDUP(MONTH(SalesDataTable[[#This Row],[Order Date]])/3,0)</f>
        <v>Q1</v>
      </c>
      <c r="E220" s="4">
        <f>MONTH(SalesDataTable[[#This Row],[Order Date]])</f>
        <v>2</v>
      </c>
      <c r="F220" s="4" t="str">
        <f>TEXT(SalesDataTable[[#This Row],[Order Date]],"MMM")</f>
        <v>Feb</v>
      </c>
      <c r="G220" s="4" t="s">
        <v>0</v>
      </c>
      <c r="H220" s="4" t="s">
        <v>50</v>
      </c>
      <c r="I220" s="4" t="s">
        <v>19</v>
      </c>
      <c r="J220" s="4" t="s">
        <v>16</v>
      </c>
      <c r="K220" s="4" t="s">
        <v>14</v>
      </c>
      <c r="L220" s="4" t="s">
        <v>44</v>
      </c>
      <c r="M220" s="9">
        <v>3</v>
      </c>
      <c r="N220" s="6">
        <v>134.91</v>
      </c>
      <c r="O220" s="7">
        <v>0</v>
      </c>
      <c r="P220" s="6">
        <v>67.69</v>
      </c>
      <c r="Q220" s="6">
        <f t="shared" si="12"/>
        <v>404.73</v>
      </c>
      <c r="R220" s="6">
        <f t="shared" si="13"/>
        <v>203.07</v>
      </c>
      <c r="S220" s="6">
        <f t="shared" si="14"/>
        <v>201.66000000000003</v>
      </c>
      <c r="T220" s="8">
        <f t="shared" si="15"/>
        <v>0.49825809799125348</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624</v>
      </c>
      <c r="B221" s="3">
        <v>46070</v>
      </c>
      <c r="C221" s="4">
        <f>YEAR(SalesDataTable[[#This Row],[Order Date]])</f>
        <v>2026</v>
      </c>
      <c r="D221" s="11" t="str">
        <f>"Q"&amp;ROUNDUP(MONTH(SalesDataTable[[#This Row],[Order Date]])/3,0)</f>
        <v>Q1</v>
      </c>
      <c r="E221" s="4">
        <f>MONTH(SalesDataTable[[#This Row],[Order Date]])</f>
        <v>2</v>
      </c>
      <c r="F221" s="4" t="str">
        <f>TEXT(SalesDataTable[[#This Row],[Order Date]],"MMM")</f>
        <v>Feb</v>
      </c>
      <c r="G221" s="4" t="s">
        <v>11</v>
      </c>
      <c r="H221" s="4" t="s">
        <v>12</v>
      </c>
      <c r="I221" s="4" t="s">
        <v>2</v>
      </c>
      <c r="J221" s="4" t="s">
        <v>16</v>
      </c>
      <c r="K221" s="4" t="s">
        <v>9</v>
      </c>
      <c r="L221" s="4" t="s">
        <v>46</v>
      </c>
      <c r="M221" s="9">
        <v>1</v>
      </c>
      <c r="N221" s="6">
        <v>70.86</v>
      </c>
      <c r="O221" s="7">
        <v>0.1</v>
      </c>
      <c r="P221" s="6">
        <v>33.299999999999997</v>
      </c>
      <c r="Q221" s="6">
        <f t="shared" si="12"/>
        <v>63.774000000000001</v>
      </c>
      <c r="R221" s="6">
        <f t="shared" si="13"/>
        <v>33.299999999999997</v>
      </c>
      <c r="S221" s="6">
        <f t="shared" si="14"/>
        <v>30.474000000000004</v>
      </c>
      <c r="T221" s="8">
        <f t="shared" si="15"/>
        <v>0.47784363533728486</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1013</v>
      </c>
      <c r="B222" s="3">
        <v>46070</v>
      </c>
      <c r="C222" s="4">
        <f>YEAR(SalesDataTable[[#This Row],[Order Date]])</f>
        <v>2026</v>
      </c>
      <c r="D222" s="11" t="str">
        <f>"Q"&amp;ROUNDUP(MONTH(SalesDataTable[[#This Row],[Order Date]])/3,0)</f>
        <v>Q1</v>
      </c>
      <c r="E222" s="4">
        <f>MONTH(SalesDataTable[[#This Row],[Order Date]])</f>
        <v>2</v>
      </c>
      <c r="F222" s="4" t="str">
        <f>TEXT(SalesDataTable[[#This Row],[Order Date]],"MMM")</f>
        <v>Feb</v>
      </c>
      <c r="G222" s="4" t="s">
        <v>6</v>
      </c>
      <c r="H222" s="4" t="s">
        <v>43</v>
      </c>
      <c r="I222" s="4" t="s">
        <v>19</v>
      </c>
      <c r="J222" s="4" t="s">
        <v>13</v>
      </c>
      <c r="K222" s="4" t="s">
        <v>4</v>
      </c>
      <c r="L222" s="4" t="s">
        <v>30</v>
      </c>
      <c r="M222" s="9">
        <v>1</v>
      </c>
      <c r="N222" s="6">
        <v>104.35</v>
      </c>
      <c r="O222" s="7">
        <v>0</v>
      </c>
      <c r="P222" s="6">
        <v>51.49</v>
      </c>
      <c r="Q222" s="6">
        <f t="shared" si="12"/>
        <v>104.35</v>
      </c>
      <c r="R222" s="6">
        <f t="shared" si="13"/>
        <v>51.49</v>
      </c>
      <c r="S222" s="6">
        <f t="shared" si="14"/>
        <v>52.859999999999992</v>
      </c>
      <c r="T222" s="8">
        <f t="shared" si="15"/>
        <v>0.50656444657402966</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1100</v>
      </c>
      <c r="B223" s="3">
        <v>46070</v>
      </c>
      <c r="C223" s="4">
        <f>YEAR(SalesDataTable[[#This Row],[Order Date]])</f>
        <v>2026</v>
      </c>
      <c r="D223" s="11" t="str">
        <f>"Q"&amp;ROUNDUP(MONTH(SalesDataTable[[#This Row],[Order Date]])/3,0)</f>
        <v>Q1</v>
      </c>
      <c r="E223" s="4">
        <f>MONTH(SalesDataTable[[#This Row],[Order Date]])</f>
        <v>2</v>
      </c>
      <c r="F223" s="4" t="str">
        <f>TEXT(SalesDataTable[[#This Row],[Order Date]],"MMM")</f>
        <v>Feb</v>
      </c>
      <c r="G223" s="4" t="s">
        <v>20</v>
      </c>
      <c r="H223" s="4" t="s">
        <v>33</v>
      </c>
      <c r="I223" s="4" t="s">
        <v>2</v>
      </c>
      <c r="J223" s="4" t="s">
        <v>3</v>
      </c>
      <c r="K223" s="4" t="s">
        <v>34</v>
      </c>
      <c r="L223" s="4" t="s">
        <v>38</v>
      </c>
      <c r="M223" s="9">
        <v>2</v>
      </c>
      <c r="N223" s="6">
        <v>120.48</v>
      </c>
      <c r="O223" s="7">
        <v>0</v>
      </c>
      <c r="P223" s="6">
        <v>70.680000000000007</v>
      </c>
      <c r="Q223" s="6">
        <f t="shared" si="12"/>
        <v>240.96</v>
      </c>
      <c r="R223" s="6">
        <f t="shared" si="13"/>
        <v>141.36000000000001</v>
      </c>
      <c r="S223" s="6">
        <f t="shared" si="14"/>
        <v>99.6</v>
      </c>
      <c r="T223" s="8">
        <f t="shared" si="15"/>
        <v>0.4133466135458167</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2353</v>
      </c>
      <c r="B224" s="3">
        <v>46070</v>
      </c>
      <c r="C224" s="4">
        <f>YEAR(SalesDataTable[[#This Row],[Order Date]])</f>
        <v>2026</v>
      </c>
      <c r="D224" s="11" t="str">
        <f>"Q"&amp;ROUNDUP(MONTH(SalesDataTable[[#This Row],[Order Date]])/3,0)</f>
        <v>Q1</v>
      </c>
      <c r="E224" s="4">
        <f>MONTH(SalesDataTable[[#This Row],[Order Date]])</f>
        <v>2</v>
      </c>
      <c r="F224" s="4" t="str">
        <f>TEXT(SalesDataTable[[#This Row],[Order Date]],"MMM")</f>
        <v>Feb</v>
      </c>
      <c r="G224" s="4" t="s">
        <v>6</v>
      </c>
      <c r="H224" s="4" t="s">
        <v>43</v>
      </c>
      <c r="I224" s="4" t="s">
        <v>2</v>
      </c>
      <c r="J224" s="4" t="s">
        <v>3</v>
      </c>
      <c r="K224" s="4" t="s">
        <v>23</v>
      </c>
      <c r="L224" s="4" t="s">
        <v>24</v>
      </c>
      <c r="M224" s="9">
        <v>1</v>
      </c>
      <c r="N224" s="6">
        <v>339.52</v>
      </c>
      <c r="O224" s="7">
        <v>0.1</v>
      </c>
      <c r="P224" s="6">
        <v>191.19</v>
      </c>
      <c r="Q224" s="6">
        <f t="shared" si="12"/>
        <v>305.56799999999998</v>
      </c>
      <c r="R224" s="6">
        <f t="shared" si="13"/>
        <v>191.19</v>
      </c>
      <c r="S224" s="6">
        <f t="shared" si="14"/>
        <v>114.37799999999999</v>
      </c>
      <c r="T224" s="8">
        <f t="shared" si="15"/>
        <v>0.3743127552623311</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3020</v>
      </c>
      <c r="B225" s="3">
        <v>46070</v>
      </c>
      <c r="C225" s="4">
        <f>YEAR(SalesDataTable[[#This Row],[Order Date]])</f>
        <v>2026</v>
      </c>
      <c r="D225" s="11" t="str">
        <f>"Q"&amp;ROUNDUP(MONTH(SalesDataTable[[#This Row],[Order Date]])/3,0)</f>
        <v>Q1</v>
      </c>
      <c r="E225" s="4">
        <f>MONTH(SalesDataTable[[#This Row],[Order Date]])</f>
        <v>2</v>
      </c>
      <c r="F225" s="4" t="str">
        <f>TEXT(SalesDataTable[[#This Row],[Order Date]],"MMM")</f>
        <v>Feb</v>
      </c>
      <c r="G225" s="4" t="s">
        <v>6</v>
      </c>
      <c r="H225" s="4" t="s">
        <v>49</v>
      </c>
      <c r="I225" s="4" t="s">
        <v>8</v>
      </c>
      <c r="J225" s="4" t="s">
        <v>16</v>
      </c>
      <c r="K225" s="4" t="s">
        <v>9</v>
      </c>
      <c r="L225" s="4" t="s">
        <v>37</v>
      </c>
      <c r="M225" s="9">
        <v>5</v>
      </c>
      <c r="N225" s="6">
        <v>154.72999999999999</v>
      </c>
      <c r="O225" s="7">
        <v>0.1</v>
      </c>
      <c r="P225" s="6">
        <v>77.42</v>
      </c>
      <c r="Q225" s="6">
        <f t="shared" si="12"/>
        <v>696.28499999999997</v>
      </c>
      <c r="R225" s="6">
        <f t="shared" si="13"/>
        <v>387.1</v>
      </c>
      <c r="S225" s="6">
        <f t="shared" si="14"/>
        <v>309.18499999999995</v>
      </c>
      <c r="T225" s="8">
        <f t="shared" si="15"/>
        <v>0.44404949122844806</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3227</v>
      </c>
      <c r="B226" s="3">
        <v>46070</v>
      </c>
      <c r="C226" s="4">
        <f>YEAR(SalesDataTable[[#This Row],[Order Date]])</f>
        <v>2026</v>
      </c>
      <c r="D226" s="11" t="str">
        <f>"Q"&amp;ROUNDUP(MONTH(SalesDataTable[[#This Row],[Order Date]])/3,0)</f>
        <v>Q1</v>
      </c>
      <c r="E226" s="4">
        <f>MONTH(SalesDataTable[[#This Row],[Order Date]])</f>
        <v>2</v>
      </c>
      <c r="F226" s="4" t="str">
        <f>TEXT(SalesDataTable[[#This Row],[Order Date]],"MMM")</f>
        <v>Feb</v>
      </c>
      <c r="G226" s="4" t="s">
        <v>11</v>
      </c>
      <c r="H226" s="4" t="s">
        <v>25</v>
      </c>
      <c r="I226" s="4" t="s">
        <v>19</v>
      </c>
      <c r="J226" s="4" t="s">
        <v>16</v>
      </c>
      <c r="K226" s="4" t="s">
        <v>9</v>
      </c>
      <c r="L226" s="4" t="s">
        <v>10</v>
      </c>
      <c r="M226" s="9">
        <v>4</v>
      </c>
      <c r="N226" s="6">
        <v>93.98</v>
      </c>
      <c r="O226" s="7">
        <v>0.05</v>
      </c>
      <c r="P226" s="6">
        <v>44.6</v>
      </c>
      <c r="Q226" s="6">
        <f t="shared" si="12"/>
        <v>357.12400000000002</v>
      </c>
      <c r="R226" s="6">
        <f t="shared" si="13"/>
        <v>178.4</v>
      </c>
      <c r="S226" s="6">
        <f t="shared" si="14"/>
        <v>178.72400000000002</v>
      </c>
      <c r="T226" s="8">
        <f t="shared" si="15"/>
        <v>0.50045362395134463</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3530</v>
      </c>
      <c r="B227" s="3">
        <v>46070</v>
      </c>
      <c r="C227" s="4">
        <f>YEAR(SalesDataTable[[#This Row],[Order Date]])</f>
        <v>2026</v>
      </c>
      <c r="D227" s="11" t="str">
        <f>"Q"&amp;ROUNDUP(MONTH(SalesDataTable[[#This Row],[Order Date]])/3,0)</f>
        <v>Q1</v>
      </c>
      <c r="E227" s="4">
        <f>MONTH(SalesDataTable[[#This Row],[Order Date]])</f>
        <v>2</v>
      </c>
      <c r="F227" s="4" t="str">
        <f>TEXT(SalesDataTable[[#This Row],[Order Date]],"MMM")</f>
        <v>Feb</v>
      </c>
      <c r="G227" s="4" t="s">
        <v>0</v>
      </c>
      <c r="H227" s="4" t="s">
        <v>1</v>
      </c>
      <c r="I227" s="4" t="s">
        <v>2</v>
      </c>
      <c r="J227" s="4" t="s">
        <v>13</v>
      </c>
      <c r="K227" s="4" t="s">
        <v>23</v>
      </c>
      <c r="L227" s="4" t="s">
        <v>24</v>
      </c>
      <c r="M227" s="9">
        <v>2</v>
      </c>
      <c r="N227" s="6">
        <v>336.83</v>
      </c>
      <c r="O227" s="7">
        <v>0</v>
      </c>
      <c r="P227" s="6">
        <v>194.42</v>
      </c>
      <c r="Q227" s="6">
        <f t="shared" si="12"/>
        <v>673.66</v>
      </c>
      <c r="R227" s="6">
        <f t="shared" si="13"/>
        <v>388.84</v>
      </c>
      <c r="S227" s="6">
        <f t="shared" si="14"/>
        <v>284.82</v>
      </c>
      <c r="T227" s="8">
        <f t="shared" si="15"/>
        <v>0.42279488169106078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6</v>
      </c>
      <c r="B228" s="3">
        <v>46071</v>
      </c>
      <c r="C228" s="4">
        <f>YEAR(SalesDataTable[[#This Row],[Order Date]])</f>
        <v>2026</v>
      </c>
      <c r="D228" s="11" t="str">
        <f>"Q"&amp;ROUNDUP(MONTH(SalesDataTable[[#This Row],[Order Date]])/3,0)</f>
        <v>Q1</v>
      </c>
      <c r="E228" s="4">
        <f>MONTH(SalesDataTable[[#This Row],[Order Date]])</f>
        <v>2</v>
      </c>
      <c r="F228" s="4" t="str">
        <f>TEXT(SalesDataTable[[#This Row],[Order Date]],"MMM")</f>
        <v>Feb</v>
      </c>
      <c r="G228" s="4" t="s">
        <v>20</v>
      </c>
      <c r="H228" s="4" t="s">
        <v>33</v>
      </c>
      <c r="I228" s="4" t="s">
        <v>19</v>
      </c>
      <c r="J228" s="4" t="s">
        <v>3</v>
      </c>
      <c r="K228" s="4" t="s">
        <v>23</v>
      </c>
      <c r="L228" s="4" t="s">
        <v>24</v>
      </c>
      <c r="M228" s="9">
        <v>1</v>
      </c>
      <c r="N228" s="6">
        <v>338.93</v>
      </c>
      <c r="O228" s="7">
        <v>0</v>
      </c>
      <c r="P228" s="6">
        <v>197.92</v>
      </c>
      <c r="Q228" s="6">
        <f t="shared" si="12"/>
        <v>338.93</v>
      </c>
      <c r="R228" s="6">
        <f t="shared" si="13"/>
        <v>197.92</v>
      </c>
      <c r="S228" s="6">
        <f t="shared" si="14"/>
        <v>141.01000000000002</v>
      </c>
      <c r="T228" s="8">
        <f t="shared" si="15"/>
        <v>0.41604461098161866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2038</v>
      </c>
      <c r="B229" s="3">
        <v>46071</v>
      </c>
      <c r="C229" s="4">
        <f>YEAR(SalesDataTable[[#This Row],[Order Date]])</f>
        <v>2026</v>
      </c>
      <c r="D229" s="11" t="str">
        <f>"Q"&amp;ROUNDUP(MONTH(SalesDataTable[[#This Row],[Order Date]])/3,0)</f>
        <v>Q1</v>
      </c>
      <c r="E229" s="4">
        <f>MONTH(SalesDataTable[[#This Row],[Order Date]])</f>
        <v>2</v>
      </c>
      <c r="F229" s="4" t="str">
        <f>TEXT(SalesDataTable[[#This Row],[Order Date]],"MMM")</f>
        <v>Feb</v>
      </c>
      <c r="G229" s="4" t="s">
        <v>0</v>
      </c>
      <c r="H229" s="4" t="s">
        <v>36</v>
      </c>
      <c r="I229" s="4" t="s">
        <v>2</v>
      </c>
      <c r="J229" s="4" t="s">
        <v>13</v>
      </c>
      <c r="K229" s="4" t="s">
        <v>23</v>
      </c>
      <c r="L229" s="4" t="s">
        <v>51</v>
      </c>
      <c r="M229" s="9">
        <v>5</v>
      </c>
      <c r="N229" s="6">
        <v>122.72</v>
      </c>
      <c r="O229" s="7">
        <v>0</v>
      </c>
      <c r="P229" s="6">
        <v>62.41</v>
      </c>
      <c r="Q229" s="6">
        <f t="shared" si="12"/>
        <v>613.6</v>
      </c>
      <c r="R229" s="6">
        <f t="shared" si="13"/>
        <v>312.04999999999995</v>
      </c>
      <c r="S229" s="6">
        <f t="shared" si="14"/>
        <v>301.55000000000007</v>
      </c>
      <c r="T229" s="8">
        <f t="shared" si="15"/>
        <v>0.49144393741851378</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4104</v>
      </c>
      <c r="B230" s="3">
        <v>46071</v>
      </c>
      <c r="C230" s="4">
        <f>YEAR(SalesDataTable[[#This Row],[Order Date]])</f>
        <v>2026</v>
      </c>
      <c r="D230" s="11" t="str">
        <f>"Q"&amp;ROUNDUP(MONTH(SalesDataTable[[#This Row],[Order Date]])/3,0)</f>
        <v>Q1</v>
      </c>
      <c r="E230" s="4">
        <f>MONTH(SalesDataTable[[#This Row],[Order Date]])</f>
        <v>2</v>
      </c>
      <c r="F230" s="4" t="str">
        <f>TEXT(SalesDataTable[[#This Row],[Order Date]],"MMM")</f>
        <v>Feb</v>
      </c>
      <c r="G230" s="4" t="s">
        <v>20</v>
      </c>
      <c r="H230" s="4" t="s">
        <v>21</v>
      </c>
      <c r="I230" s="4" t="s">
        <v>2</v>
      </c>
      <c r="J230" s="4" t="s">
        <v>13</v>
      </c>
      <c r="K230" s="4" t="s">
        <v>14</v>
      </c>
      <c r="L230" s="4" t="s">
        <v>44</v>
      </c>
      <c r="M230" s="9">
        <v>4</v>
      </c>
      <c r="N230" s="6">
        <v>135.63</v>
      </c>
      <c r="O230" s="7">
        <v>0.05</v>
      </c>
      <c r="P230" s="6">
        <v>65.900000000000006</v>
      </c>
      <c r="Q230" s="6">
        <f t="shared" si="12"/>
        <v>515.39400000000001</v>
      </c>
      <c r="R230" s="6">
        <f t="shared" si="13"/>
        <v>263.60000000000002</v>
      </c>
      <c r="S230" s="6">
        <f t="shared" si="14"/>
        <v>251.79399999999998</v>
      </c>
      <c r="T230" s="8">
        <f t="shared" si="15"/>
        <v>0.4885466264644136</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1072</v>
      </c>
      <c r="B231" s="3">
        <v>46072</v>
      </c>
      <c r="C231" s="4">
        <f>YEAR(SalesDataTable[[#This Row],[Order Date]])</f>
        <v>2026</v>
      </c>
      <c r="D231" s="11" t="str">
        <f>"Q"&amp;ROUNDUP(MONTH(SalesDataTable[[#This Row],[Order Date]])/3,0)</f>
        <v>Q1</v>
      </c>
      <c r="E231" s="4">
        <f>MONTH(SalesDataTable[[#This Row],[Order Date]])</f>
        <v>2</v>
      </c>
      <c r="F231" s="4" t="str">
        <f>TEXT(SalesDataTable[[#This Row],[Order Date]],"MMM")</f>
        <v>Feb</v>
      </c>
      <c r="G231" s="4" t="s">
        <v>11</v>
      </c>
      <c r="H231" s="4" t="s">
        <v>52</v>
      </c>
      <c r="I231" s="4" t="s">
        <v>2</v>
      </c>
      <c r="J231" s="4" t="s">
        <v>3</v>
      </c>
      <c r="K231" s="4" t="s">
        <v>23</v>
      </c>
      <c r="L231" s="4" t="s">
        <v>40</v>
      </c>
      <c r="M231" s="9">
        <v>2</v>
      </c>
      <c r="N231" s="6">
        <v>81.34</v>
      </c>
      <c r="O231" s="7">
        <v>0.05</v>
      </c>
      <c r="P231" s="6">
        <v>40.64</v>
      </c>
      <c r="Q231" s="6">
        <f t="shared" si="12"/>
        <v>154.54599999999999</v>
      </c>
      <c r="R231" s="6">
        <f t="shared" si="13"/>
        <v>81.28</v>
      </c>
      <c r="S231" s="6">
        <f t="shared" si="14"/>
        <v>73.265999999999991</v>
      </c>
      <c r="T231" s="8">
        <f t="shared" si="15"/>
        <v>0.47407244445019603</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2435</v>
      </c>
      <c r="B232" s="3">
        <v>46072</v>
      </c>
      <c r="C232" s="4">
        <f>YEAR(SalesDataTable[[#This Row],[Order Date]])</f>
        <v>2026</v>
      </c>
      <c r="D232" s="11" t="str">
        <f>"Q"&amp;ROUNDUP(MONTH(SalesDataTable[[#This Row],[Order Date]])/3,0)</f>
        <v>Q1</v>
      </c>
      <c r="E232" s="4">
        <f>MONTH(SalesDataTable[[#This Row],[Order Date]])</f>
        <v>2</v>
      </c>
      <c r="F232" s="4" t="str">
        <f>TEXT(SalesDataTable[[#This Row],[Order Date]],"MMM")</f>
        <v>Feb</v>
      </c>
      <c r="G232" s="4" t="s">
        <v>11</v>
      </c>
      <c r="H232" s="4" t="s">
        <v>18</v>
      </c>
      <c r="I232" s="4" t="s">
        <v>2</v>
      </c>
      <c r="J232" s="4" t="s">
        <v>13</v>
      </c>
      <c r="K232" s="4" t="s">
        <v>4</v>
      </c>
      <c r="L232" s="4" t="s">
        <v>26</v>
      </c>
      <c r="M232" s="9">
        <v>1</v>
      </c>
      <c r="N232" s="6">
        <v>41.01</v>
      </c>
      <c r="O232" s="7">
        <v>0.05</v>
      </c>
      <c r="P232" s="6">
        <v>16.489999999999998</v>
      </c>
      <c r="Q232" s="6">
        <f t="shared" si="12"/>
        <v>38.959499999999998</v>
      </c>
      <c r="R232" s="6">
        <f t="shared" si="13"/>
        <v>16.489999999999998</v>
      </c>
      <c r="S232" s="6">
        <f t="shared" si="14"/>
        <v>22.4695</v>
      </c>
      <c r="T232" s="8">
        <f t="shared" si="15"/>
        <v>0.57673994789460847</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4476</v>
      </c>
      <c r="B233" s="3">
        <v>46072</v>
      </c>
      <c r="C233" s="4">
        <f>YEAR(SalesDataTable[[#This Row],[Order Date]])</f>
        <v>2026</v>
      </c>
      <c r="D233" s="11" t="str">
        <f>"Q"&amp;ROUNDUP(MONTH(SalesDataTable[[#This Row],[Order Date]])/3,0)</f>
        <v>Q1</v>
      </c>
      <c r="E233" s="4">
        <f>MONTH(SalesDataTable[[#This Row],[Order Date]])</f>
        <v>2</v>
      </c>
      <c r="F233" s="4" t="str">
        <f>TEXT(SalesDataTable[[#This Row],[Order Date]],"MMM")</f>
        <v>Feb</v>
      </c>
      <c r="G233" s="4" t="s">
        <v>6</v>
      </c>
      <c r="H233" s="4" t="s">
        <v>41</v>
      </c>
      <c r="I233" s="4" t="s">
        <v>28</v>
      </c>
      <c r="J233" s="4" t="s">
        <v>16</v>
      </c>
      <c r="K233" s="4" t="s">
        <v>9</v>
      </c>
      <c r="L233" s="4" t="s">
        <v>37</v>
      </c>
      <c r="M233" s="9">
        <v>2</v>
      </c>
      <c r="N233" s="6">
        <v>153.03</v>
      </c>
      <c r="O233" s="7">
        <v>0</v>
      </c>
      <c r="P233" s="6">
        <v>81.02</v>
      </c>
      <c r="Q233" s="6">
        <f t="shared" si="12"/>
        <v>306.06</v>
      </c>
      <c r="R233" s="6">
        <f t="shared" si="13"/>
        <v>162.04</v>
      </c>
      <c r="S233" s="6">
        <f t="shared" si="14"/>
        <v>144.02000000000001</v>
      </c>
      <c r="T233" s="8">
        <f t="shared" si="15"/>
        <v>0.47056132784421356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174</v>
      </c>
      <c r="B234" s="3">
        <v>46073</v>
      </c>
      <c r="C234" s="4">
        <f>YEAR(SalesDataTable[[#This Row],[Order Date]])</f>
        <v>2026</v>
      </c>
      <c r="D234" s="11" t="str">
        <f>"Q"&amp;ROUNDUP(MONTH(SalesDataTable[[#This Row],[Order Date]])/3,0)</f>
        <v>Q1</v>
      </c>
      <c r="E234" s="4">
        <f>MONTH(SalesDataTable[[#This Row],[Order Date]])</f>
        <v>2</v>
      </c>
      <c r="F234" s="4" t="str">
        <f>TEXT(SalesDataTable[[#This Row],[Order Date]],"MMM")</f>
        <v>Feb</v>
      </c>
      <c r="G234" s="4" t="s">
        <v>6</v>
      </c>
      <c r="H234" s="4" t="s">
        <v>41</v>
      </c>
      <c r="I234" s="4" t="s">
        <v>2</v>
      </c>
      <c r="J234" s="4" t="s">
        <v>13</v>
      </c>
      <c r="K234" s="4" t="s">
        <v>34</v>
      </c>
      <c r="L234" s="4" t="s">
        <v>38</v>
      </c>
      <c r="M234" s="9">
        <v>2</v>
      </c>
      <c r="N234" s="6">
        <v>124.92</v>
      </c>
      <c r="O234" s="7">
        <v>0</v>
      </c>
      <c r="P234" s="6">
        <v>69.98</v>
      </c>
      <c r="Q234" s="6">
        <f t="shared" si="12"/>
        <v>249.84</v>
      </c>
      <c r="R234" s="6">
        <f t="shared" si="13"/>
        <v>139.96</v>
      </c>
      <c r="S234" s="6">
        <f t="shared" si="14"/>
        <v>109.88</v>
      </c>
      <c r="T234" s="8">
        <f t="shared" si="15"/>
        <v>0.43980147294268329</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304</v>
      </c>
      <c r="B235" s="3">
        <v>46073</v>
      </c>
      <c r="C235" s="4">
        <f>YEAR(SalesDataTable[[#This Row],[Order Date]])</f>
        <v>2026</v>
      </c>
      <c r="D235" s="11" t="str">
        <f>"Q"&amp;ROUNDUP(MONTH(SalesDataTable[[#This Row],[Order Date]])/3,0)</f>
        <v>Q1</v>
      </c>
      <c r="E235" s="4">
        <f>MONTH(SalesDataTable[[#This Row],[Order Date]])</f>
        <v>2</v>
      </c>
      <c r="F235" s="4" t="str">
        <f>TEXT(SalesDataTable[[#This Row],[Order Date]],"MMM")</f>
        <v>Feb</v>
      </c>
      <c r="G235" s="4" t="s">
        <v>6</v>
      </c>
      <c r="H235" s="4" t="s">
        <v>43</v>
      </c>
      <c r="I235" s="4" t="s">
        <v>2</v>
      </c>
      <c r="J235" s="4" t="s">
        <v>16</v>
      </c>
      <c r="K235" s="4" t="s">
        <v>14</v>
      </c>
      <c r="L235" s="4" t="s">
        <v>44</v>
      </c>
      <c r="M235" s="9">
        <v>2</v>
      </c>
      <c r="N235" s="6">
        <v>136.55000000000001</v>
      </c>
      <c r="O235" s="7">
        <v>0</v>
      </c>
      <c r="P235" s="6">
        <v>68.84</v>
      </c>
      <c r="Q235" s="6">
        <f t="shared" si="12"/>
        <v>273.10000000000002</v>
      </c>
      <c r="R235" s="6">
        <f t="shared" si="13"/>
        <v>137.68</v>
      </c>
      <c r="S235" s="6">
        <f t="shared" si="14"/>
        <v>135.42000000000002</v>
      </c>
      <c r="T235" s="8">
        <f t="shared" si="15"/>
        <v>0.49586232149395826</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404</v>
      </c>
      <c r="B236" s="3">
        <v>46073</v>
      </c>
      <c r="C236" s="4">
        <f>YEAR(SalesDataTable[[#This Row],[Order Date]])</f>
        <v>2026</v>
      </c>
      <c r="D236" s="11" t="str">
        <f>"Q"&amp;ROUNDUP(MONTH(SalesDataTable[[#This Row],[Order Date]])/3,0)</f>
        <v>Q1</v>
      </c>
      <c r="E236" s="4">
        <f>MONTH(SalesDataTable[[#This Row],[Order Date]])</f>
        <v>2</v>
      </c>
      <c r="F236" s="4" t="str">
        <f>TEXT(SalesDataTable[[#This Row],[Order Date]],"MMM")</f>
        <v>Feb</v>
      </c>
      <c r="G236" s="4" t="s">
        <v>11</v>
      </c>
      <c r="H236" s="4" t="s">
        <v>25</v>
      </c>
      <c r="I236" s="4" t="s">
        <v>8</v>
      </c>
      <c r="J236" s="4" t="s">
        <v>16</v>
      </c>
      <c r="K236" s="4" t="s">
        <v>23</v>
      </c>
      <c r="L236" s="4" t="s">
        <v>51</v>
      </c>
      <c r="M236" s="9">
        <v>15</v>
      </c>
      <c r="N236" s="6">
        <v>121.98</v>
      </c>
      <c r="O236" s="7">
        <v>0.1</v>
      </c>
      <c r="P236" s="6">
        <v>59.86</v>
      </c>
      <c r="Q236" s="6">
        <f t="shared" si="12"/>
        <v>1646.73</v>
      </c>
      <c r="R236" s="6">
        <f t="shared" si="13"/>
        <v>897.9</v>
      </c>
      <c r="S236" s="6">
        <f t="shared" si="14"/>
        <v>748.83</v>
      </c>
      <c r="T236" s="8">
        <f t="shared" si="15"/>
        <v>0.45473757082217486</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675</v>
      </c>
      <c r="B237" s="3">
        <v>46073</v>
      </c>
      <c r="C237" s="4">
        <f>YEAR(SalesDataTable[[#This Row],[Order Date]])</f>
        <v>2026</v>
      </c>
      <c r="D237" s="11" t="str">
        <f>"Q"&amp;ROUNDUP(MONTH(SalesDataTable[[#This Row],[Order Date]])/3,0)</f>
        <v>Q1</v>
      </c>
      <c r="E237" s="4">
        <f>MONTH(SalesDataTable[[#This Row],[Order Date]])</f>
        <v>2</v>
      </c>
      <c r="F237" s="4" t="str">
        <f>TEXT(SalesDataTable[[#This Row],[Order Date]],"MMM")</f>
        <v>Feb</v>
      </c>
      <c r="G237" s="4" t="s">
        <v>6</v>
      </c>
      <c r="H237" s="4" t="s">
        <v>43</v>
      </c>
      <c r="I237" s="4" t="s">
        <v>2</v>
      </c>
      <c r="J237" s="4" t="s">
        <v>13</v>
      </c>
      <c r="K237" s="4" t="s">
        <v>14</v>
      </c>
      <c r="L237" s="4" t="s">
        <v>32</v>
      </c>
      <c r="M237" s="9">
        <v>1</v>
      </c>
      <c r="N237" s="6">
        <v>45.54</v>
      </c>
      <c r="O237" s="7">
        <v>0</v>
      </c>
      <c r="P237" s="6">
        <v>18.29</v>
      </c>
      <c r="Q237" s="6">
        <f t="shared" si="12"/>
        <v>45.54</v>
      </c>
      <c r="R237" s="6">
        <f t="shared" si="13"/>
        <v>18.29</v>
      </c>
      <c r="S237" s="6">
        <f t="shared" si="14"/>
        <v>27.25</v>
      </c>
      <c r="T237" s="8">
        <f t="shared" si="15"/>
        <v>0.59837505489679399</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940</v>
      </c>
      <c r="B238" s="3">
        <v>46073</v>
      </c>
      <c r="C238" s="4">
        <f>YEAR(SalesDataTable[[#This Row],[Order Date]])</f>
        <v>2026</v>
      </c>
      <c r="D238" s="11" t="str">
        <f>"Q"&amp;ROUNDUP(MONTH(SalesDataTable[[#This Row],[Order Date]])/3,0)</f>
        <v>Q1</v>
      </c>
      <c r="E238" s="4">
        <f>MONTH(SalesDataTable[[#This Row],[Order Date]])</f>
        <v>2</v>
      </c>
      <c r="F238" s="4" t="str">
        <f>TEXT(SalesDataTable[[#This Row],[Order Date]],"MMM")</f>
        <v>Feb</v>
      </c>
      <c r="G238" s="4" t="s">
        <v>11</v>
      </c>
      <c r="H238" s="4" t="s">
        <v>18</v>
      </c>
      <c r="I238" s="4" t="s">
        <v>28</v>
      </c>
      <c r="J238" s="4" t="s">
        <v>3</v>
      </c>
      <c r="K238" s="4" t="s">
        <v>34</v>
      </c>
      <c r="L238" s="4" t="s">
        <v>45</v>
      </c>
      <c r="M238" s="9">
        <v>1</v>
      </c>
      <c r="N238" s="6">
        <v>51.73</v>
      </c>
      <c r="O238" s="7">
        <v>0</v>
      </c>
      <c r="P238" s="6">
        <v>21.83</v>
      </c>
      <c r="Q238" s="6">
        <f t="shared" si="12"/>
        <v>51.73</v>
      </c>
      <c r="R238" s="6">
        <f t="shared" si="13"/>
        <v>21.83</v>
      </c>
      <c r="S238" s="6">
        <f t="shared" si="14"/>
        <v>29.9</v>
      </c>
      <c r="T238" s="8">
        <f t="shared" si="15"/>
        <v>0.57800115986854828</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2375</v>
      </c>
      <c r="B239" s="3">
        <v>46073</v>
      </c>
      <c r="C239" s="4">
        <f>YEAR(SalesDataTable[[#This Row],[Order Date]])</f>
        <v>2026</v>
      </c>
      <c r="D239" s="11" t="str">
        <f>"Q"&amp;ROUNDUP(MONTH(SalesDataTable[[#This Row],[Order Date]])/3,0)</f>
        <v>Q1</v>
      </c>
      <c r="E239" s="4">
        <f>MONTH(SalesDataTable[[#This Row],[Order Date]])</f>
        <v>2</v>
      </c>
      <c r="F239" s="4" t="str">
        <f>TEXT(SalesDataTable[[#This Row],[Order Date]],"MMM")</f>
        <v>Feb</v>
      </c>
      <c r="G239" s="4" t="s">
        <v>6</v>
      </c>
      <c r="H239" s="4" t="s">
        <v>43</v>
      </c>
      <c r="I239" s="4" t="s">
        <v>28</v>
      </c>
      <c r="J239" s="4" t="s">
        <v>3</v>
      </c>
      <c r="K239" s="4" t="s">
        <v>23</v>
      </c>
      <c r="L239" s="4" t="s">
        <v>40</v>
      </c>
      <c r="M239" s="9">
        <v>2</v>
      </c>
      <c r="N239" s="6">
        <v>80.510000000000005</v>
      </c>
      <c r="O239" s="7">
        <v>0.05</v>
      </c>
      <c r="P239" s="6">
        <v>38.630000000000003</v>
      </c>
      <c r="Q239" s="6">
        <f t="shared" si="12"/>
        <v>152.96899999999999</v>
      </c>
      <c r="R239" s="6">
        <f t="shared" si="13"/>
        <v>77.260000000000005</v>
      </c>
      <c r="S239" s="6">
        <f t="shared" si="14"/>
        <v>75.708999999999989</v>
      </c>
      <c r="T239" s="8">
        <f t="shared" si="15"/>
        <v>0.4949303453640933</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4184</v>
      </c>
      <c r="B240" s="3">
        <v>46073</v>
      </c>
      <c r="C240" s="4">
        <f>YEAR(SalesDataTable[[#This Row],[Order Date]])</f>
        <v>2026</v>
      </c>
      <c r="D240" s="11" t="str">
        <f>"Q"&amp;ROUNDUP(MONTH(SalesDataTable[[#This Row],[Order Date]])/3,0)</f>
        <v>Q1</v>
      </c>
      <c r="E240" s="4">
        <f>MONTH(SalesDataTable[[#This Row],[Order Date]])</f>
        <v>2</v>
      </c>
      <c r="F240" s="4" t="str">
        <f>TEXT(SalesDataTable[[#This Row],[Order Date]],"MMM")</f>
        <v>Feb</v>
      </c>
      <c r="G240" s="4" t="s">
        <v>20</v>
      </c>
      <c r="H240" s="4" t="s">
        <v>31</v>
      </c>
      <c r="I240" s="4" t="s">
        <v>2</v>
      </c>
      <c r="J240" s="4" t="s">
        <v>13</v>
      </c>
      <c r="K240" s="4" t="s">
        <v>34</v>
      </c>
      <c r="L240" s="4" t="s">
        <v>42</v>
      </c>
      <c r="M240" s="9">
        <v>1</v>
      </c>
      <c r="N240" s="6">
        <v>36.31</v>
      </c>
      <c r="O240" s="7">
        <v>0</v>
      </c>
      <c r="P240" s="6">
        <v>14</v>
      </c>
      <c r="Q240" s="6">
        <f t="shared" si="12"/>
        <v>36.31</v>
      </c>
      <c r="R240" s="6">
        <f t="shared" si="13"/>
        <v>14</v>
      </c>
      <c r="S240" s="6">
        <f t="shared" si="14"/>
        <v>22.310000000000002</v>
      </c>
      <c r="T240" s="8">
        <f t="shared" si="15"/>
        <v>0.61443128614706699</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4390</v>
      </c>
      <c r="B241" s="3">
        <v>46073</v>
      </c>
      <c r="C241" s="4">
        <f>YEAR(SalesDataTable[[#This Row],[Order Date]])</f>
        <v>2026</v>
      </c>
      <c r="D241" s="11" t="str">
        <f>"Q"&amp;ROUNDUP(MONTH(SalesDataTable[[#This Row],[Order Date]])/3,0)</f>
        <v>Q1</v>
      </c>
      <c r="E241" s="4">
        <f>MONTH(SalesDataTable[[#This Row],[Order Date]])</f>
        <v>2</v>
      </c>
      <c r="F241" s="4" t="str">
        <f>TEXT(SalesDataTable[[#This Row],[Order Date]],"MMM")</f>
        <v>Feb</v>
      </c>
      <c r="G241" s="4" t="s">
        <v>11</v>
      </c>
      <c r="H241" s="4" t="s">
        <v>52</v>
      </c>
      <c r="I241" s="4" t="s">
        <v>2</v>
      </c>
      <c r="J241" s="4" t="s">
        <v>3</v>
      </c>
      <c r="K241" s="4" t="s">
        <v>4</v>
      </c>
      <c r="L241" s="4" t="s">
        <v>5</v>
      </c>
      <c r="M241" s="9">
        <v>1</v>
      </c>
      <c r="N241" s="6">
        <v>82.86</v>
      </c>
      <c r="O241" s="7">
        <v>0.05</v>
      </c>
      <c r="P241" s="6">
        <v>42.3</v>
      </c>
      <c r="Q241" s="6">
        <f t="shared" si="12"/>
        <v>78.716999999999999</v>
      </c>
      <c r="R241" s="6">
        <f t="shared" si="13"/>
        <v>42.3</v>
      </c>
      <c r="S241" s="6">
        <f t="shared" si="14"/>
        <v>36.417000000000002</v>
      </c>
      <c r="T241" s="8">
        <f t="shared" si="15"/>
        <v>0.46263196005945351</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1475</v>
      </c>
      <c r="B242" s="3">
        <v>46074</v>
      </c>
      <c r="C242" s="4">
        <f>YEAR(SalesDataTable[[#This Row],[Order Date]])</f>
        <v>2026</v>
      </c>
      <c r="D242" s="11" t="str">
        <f>"Q"&amp;ROUNDUP(MONTH(SalesDataTable[[#This Row],[Order Date]])/3,0)</f>
        <v>Q1</v>
      </c>
      <c r="E242" s="4">
        <f>MONTH(SalesDataTable[[#This Row],[Order Date]])</f>
        <v>2</v>
      </c>
      <c r="F242" s="4" t="str">
        <f>TEXT(SalesDataTable[[#This Row],[Order Date]],"MMM")</f>
        <v>Feb</v>
      </c>
      <c r="G242" s="4" t="s">
        <v>0</v>
      </c>
      <c r="H242" s="4" t="s">
        <v>1</v>
      </c>
      <c r="I242" s="4" t="s">
        <v>19</v>
      </c>
      <c r="J242" s="4" t="s">
        <v>13</v>
      </c>
      <c r="K242" s="4" t="s">
        <v>4</v>
      </c>
      <c r="L242" s="4" t="s">
        <v>30</v>
      </c>
      <c r="M242" s="9">
        <v>2</v>
      </c>
      <c r="N242" s="6">
        <v>103.03</v>
      </c>
      <c r="O242" s="7">
        <v>0.05</v>
      </c>
      <c r="P242" s="6">
        <v>50.73</v>
      </c>
      <c r="Q242" s="6">
        <f t="shared" si="12"/>
        <v>195.75700000000001</v>
      </c>
      <c r="R242" s="6">
        <f t="shared" si="13"/>
        <v>101.46</v>
      </c>
      <c r="S242" s="6">
        <f t="shared" si="14"/>
        <v>94.297000000000011</v>
      </c>
      <c r="T242" s="8">
        <f t="shared" si="15"/>
        <v>0.48170435795399402</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3504</v>
      </c>
      <c r="B243" s="3">
        <v>46074</v>
      </c>
      <c r="C243" s="4">
        <f>YEAR(SalesDataTable[[#This Row],[Order Date]])</f>
        <v>2026</v>
      </c>
      <c r="D243" s="11" t="str">
        <f>"Q"&amp;ROUNDUP(MONTH(SalesDataTable[[#This Row],[Order Date]])/3,0)</f>
        <v>Q1</v>
      </c>
      <c r="E243" s="4">
        <f>MONTH(SalesDataTable[[#This Row],[Order Date]])</f>
        <v>2</v>
      </c>
      <c r="F243" s="4" t="str">
        <f>TEXT(SalesDataTable[[#This Row],[Order Date]],"MMM")</f>
        <v>Feb</v>
      </c>
      <c r="G243" s="4" t="s">
        <v>6</v>
      </c>
      <c r="H243" s="4" t="s">
        <v>49</v>
      </c>
      <c r="I243" s="4" t="s">
        <v>2</v>
      </c>
      <c r="J243" s="4" t="s">
        <v>16</v>
      </c>
      <c r="K243" s="4" t="s">
        <v>14</v>
      </c>
      <c r="L243" s="4" t="s">
        <v>15</v>
      </c>
      <c r="M243" s="9">
        <v>1</v>
      </c>
      <c r="N243" s="6">
        <v>36.39</v>
      </c>
      <c r="O243" s="7">
        <v>0</v>
      </c>
      <c r="P243" s="6">
        <v>13.49</v>
      </c>
      <c r="Q243" s="6">
        <f t="shared" si="12"/>
        <v>36.39</v>
      </c>
      <c r="R243" s="6">
        <f t="shared" si="13"/>
        <v>13.49</v>
      </c>
      <c r="S243" s="6">
        <f t="shared" si="14"/>
        <v>22.9</v>
      </c>
      <c r="T243" s="8">
        <f t="shared" si="15"/>
        <v>0.62929376202253362</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1649</v>
      </c>
      <c r="B244" s="3">
        <v>46075</v>
      </c>
      <c r="C244" s="4">
        <f>YEAR(SalesDataTable[[#This Row],[Order Date]])</f>
        <v>2026</v>
      </c>
      <c r="D244" s="11" t="str">
        <f>"Q"&amp;ROUNDUP(MONTH(SalesDataTable[[#This Row],[Order Date]])/3,0)</f>
        <v>Q1</v>
      </c>
      <c r="E244" s="4">
        <f>MONTH(SalesDataTable[[#This Row],[Order Date]])</f>
        <v>2</v>
      </c>
      <c r="F244" s="4" t="str">
        <f>TEXT(SalesDataTable[[#This Row],[Order Date]],"MMM")</f>
        <v>Feb</v>
      </c>
      <c r="G244" s="4" t="s">
        <v>11</v>
      </c>
      <c r="H244" s="4" t="s">
        <v>25</v>
      </c>
      <c r="I244" s="4" t="s">
        <v>2</v>
      </c>
      <c r="J244" s="4" t="s">
        <v>3</v>
      </c>
      <c r="K244" s="4" t="s">
        <v>23</v>
      </c>
      <c r="L244" s="4" t="s">
        <v>51</v>
      </c>
      <c r="M244" s="9">
        <v>1</v>
      </c>
      <c r="N244" s="6">
        <v>124.93</v>
      </c>
      <c r="O244" s="7">
        <v>0.1</v>
      </c>
      <c r="P244" s="6">
        <v>59.74</v>
      </c>
      <c r="Q244" s="6">
        <f t="shared" si="12"/>
        <v>112.43700000000001</v>
      </c>
      <c r="R244" s="6">
        <f t="shared" si="13"/>
        <v>59.74</v>
      </c>
      <c r="S244" s="6">
        <f t="shared" si="14"/>
        <v>52.69700000000001</v>
      </c>
      <c r="T244" s="8">
        <f t="shared" si="15"/>
        <v>0.46868023871145625</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2170</v>
      </c>
      <c r="B245" s="3">
        <v>46075</v>
      </c>
      <c r="C245" s="4">
        <f>YEAR(SalesDataTable[[#This Row],[Order Date]])</f>
        <v>2026</v>
      </c>
      <c r="D245" s="11" t="str">
        <f>"Q"&amp;ROUNDUP(MONTH(SalesDataTable[[#This Row],[Order Date]])/3,0)</f>
        <v>Q1</v>
      </c>
      <c r="E245" s="4">
        <f>MONTH(SalesDataTable[[#This Row],[Order Date]])</f>
        <v>2</v>
      </c>
      <c r="F245" s="4" t="str">
        <f>TEXT(SalesDataTable[[#This Row],[Order Date]],"MMM")</f>
        <v>Feb</v>
      </c>
      <c r="G245" s="4" t="s">
        <v>6</v>
      </c>
      <c r="H245" s="4" t="s">
        <v>41</v>
      </c>
      <c r="I245" s="4" t="s">
        <v>28</v>
      </c>
      <c r="J245" s="4" t="s">
        <v>3</v>
      </c>
      <c r="K245" s="4" t="s">
        <v>4</v>
      </c>
      <c r="L245" s="4" t="s">
        <v>30</v>
      </c>
      <c r="M245" s="9">
        <v>1</v>
      </c>
      <c r="N245" s="6">
        <v>101.19</v>
      </c>
      <c r="O245" s="7">
        <v>0.05</v>
      </c>
      <c r="P245" s="6">
        <v>49.14</v>
      </c>
      <c r="Q245" s="6">
        <f t="shared" si="12"/>
        <v>96.130499999999998</v>
      </c>
      <c r="R245" s="6">
        <f t="shared" si="13"/>
        <v>49.14</v>
      </c>
      <c r="S245" s="6">
        <f t="shared" si="14"/>
        <v>46.990499999999997</v>
      </c>
      <c r="T245" s="8">
        <f t="shared" si="15"/>
        <v>0.48881988546819166</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3402</v>
      </c>
      <c r="B246" s="3">
        <v>46075</v>
      </c>
      <c r="C246" s="4">
        <f>YEAR(SalesDataTable[[#This Row],[Order Date]])</f>
        <v>2026</v>
      </c>
      <c r="D246" s="11" t="str">
        <f>"Q"&amp;ROUNDUP(MONTH(SalesDataTable[[#This Row],[Order Date]])/3,0)</f>
        <v>Q1</v>
      </c>
      <c r="E246" s="4">
        <f>MONTH(SalesDataTable[[#This Row],[Order Date]])</f>
        <v>2</v>
      </c>
      <c r="F246" s="4" t="str">
        <f>TEXT(SalesDataTable[[#This Row],[Order Date]],"MMM")</f>
        <v>Feb</v>
      </c>
      <c r="G246" s="4" t="s">
        <v>20</v>
      </c>
      <c r="H246" s="4" t="s">
        <v>33</v>
      </c>
      <c r="I246" s="4" t="s">
        <v>2</v>
      </c>
      <c r="J246" s="4" t="s">
        <v>3</v>
      </c>
      <c r="K246" s="4" t="s">
        <v>34</v>
      </c>
      <c r="L246" s="4" t="s">
        <v>45</v>
      </c>
      <c r="M246" s="9">
        <v>2</v>
      </c>
      <c r="N246" s="6">
        <v>51.2</v>
      </c>
      <c r="O246" s="7">
        <v>0</v>
      </c>
      <c r="P246" s="6">
        <v>21.38</v>
      </c>
      <c r="Q246" s="6">
        <f t="shared" si="12"/>
        <v>102.4</v>
      </c>
      <c r="R246" s="6">
        <f t="shared" si="13"/>
        <v>42.76</v>
      </c>
      <c r="S246" s="6">
        <f t="shared" si="14"/>
        <v>59.640000000000008</v>
      </c>
      <c r="T246" s="8">
        <f t="shared" si="15"/>
        <v>0.58242187500000009</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3773</v>
      </c>
      <c r="B247" s="3">
        <v>46075</v>
      </c>
      <c r="C247" s="4">
        <f>YEAR(SalesDataTable[[#This Row],[Order Date]])</f>
        <v>2026</v>
      </c>
      <c r="D247" s="11" t="str">
        <f>"Q"&amp;ROUNDUP(MONTH(SalesDataTable[[#This Row],[Order Date]])/3,0)</f>
        <v>Q1</v>
      </c>
      <c r="E247" s="4">
        <f>MONTH(SalesDataTable[[#This Row],[Order Date]])</f>
        <v>2</v>
      </c>
      <c r="F247" s="4" t="str">
        <f>TEXT(SalesDataTable[[#This Row],[Order Date]],"MMM")</f>
        <v>Feb</v>
      </c>
      <c r="G247" s="4" t="s">
        <v>20</v>
      </c>
      <c r="H247" s="4" t="s">
        <v>21</v>
      </c>
      <c r="I247" s="4" t="s">
        <v>2</v>
      </c>
      <c r="J247" s="4" t="s">
        <v>3</v>
      </c>
      <c r="K247" s="4" t="s">
        <v>23</v>
      </c>
      <c r="L247" s="4" t="s">
        <v>40</v>
      </c>
      <c r="M247" s="9">
        <v>1</v>
      </c>
      <c r="N247" s="6">
        <v>81.81</v>
      </c>
      <c r="O247" s="7">
        <v>0</v>
      </c>
      <c r="P247" s="6">
        <v>40.32</v>
      </c>
      <c r="Q247" s="6">
        <f t="shared" si="12"/>
        <v>81.81</v>
      </c>
      <c r="R247" s="6">
        <f t="shared" si="13"/>
        <v>40.32</v>
      </c>
      <c r="S247" s="6">
        <f t="shared" si="14"/>
        <v>41.49</v>
      </c>
      <c r="T247" s="8">
        <f t="shared" si="15"/>
        <v>0.50715071507150711</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4670</v>
      </c>
      <c r="B248" s="3">
        <v>46075</v>
      </c>
      <c r="C248" s="4">
        <f>YEAR(SalesDataTable[[#This Row],[Order Date]])</f>
        <v>2026</v>
      </c>
      <c r="D248" s="11" t="str">
        <f>"Q"&amp;ROUNDUP(MONTH(SalesDataTable[[#This Row],[Order Date]])/3,0)</f>
        <v>Q1</v>
      </c>
      <c r="E248" s="4">
        <f>MONTH(SalesDataTable[[#This Row],[Order Date]])</f>
        <v>2</v>
      </c>
      <c r="F248" s="4" t="str">
        <f>TEXT(SalesDataTable[[#This Row],[Order Date]],"MMM")</f>
        <v>Feb</v>
      </c>
      <c r="G248" s="4" t="s">
        <v>0</v>
      </c>
      <c r="H248" s="4" t="s">
        <v>50</v>
      </c>
      <c r="I248" s="4" t="s">
        <v>19</v>
      </c>
      <c r="J248" s="4" t="s">
        <v>16</v>
      </c>
      <c r="K248" s="4" t="s">
        <v>9</v>
      </c>
      <c r="L248" s="4" t="s">
        <v>37</v>
      </c>
      <c r="M248" s="9">
        <v>1</v>
      </c>
      <c r="N248" s="6">
        <v>152.96</v>
      </c>
      <c r="O248" s="7">
        <v>0</v>
      </c>
      <c r="P248" s="6">
        <v>79.510000000000005</v>
      </c>
      <c r="Q248" s="6">
        <f t="shared" si="12"/>
        <v>152.96</v>
      </c>
      <c r="R248" s="6">
        <f t="shared" si="13"/>
        <v>79.510000000000005</v>
      </c>
      <c r="S248" s="6">
        <f t="shared" si="14"/>
        <v>73.45</v>
      </c>
      <c r="T248" s="8">
        <f t="shared" si="15"/>
        <v>0.48019089958158995</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587</v>
      </c>
      <c r="B249" s="3">
        <v>46076</v>
      </c>
      <c r="C249" s="4">
        <f>YEAR(SalesDataTable[[#This Row],[Order Date]])</f>
        <v>2026</v>
      </c>
      <c r="D249" s="11" t="str">
        <f>"Q"&amp;ROUNDUP(MONTH(SalesDataTable[[#This Row],[Order Date]])/3,0)</f>
        <v>Q1</v>
      </c>
      <c r="E249" s="4">
        <f>MONTH(SalesDataTable[[#This Row],[Order Date]])</f>
        <v>2</v>
      </c>
      <c r="F249" s="4" t="str">
        <f>TEXT(SalesDataTable[[#This Row],[Order Date]],"MMM")</f>
        <v>Feb</v>
      </c>
      <c r="G249" s="4" t="s">
        <v>20</v>
      </c>
      <c r="H249" s="4" t="s">
        <v>31</v>
      </c>
      <c r="I249" s="4" t="s">
        <v>28</v>
      </c>
      <c r="J249" s="4" t="s">
        <v>16</v>
      </c>
      <c r="K249" s="4" t="s">
        <v>14</v>
      </c>
      <c r="L249" s="4" t="s">
        <v>48</v>
      </c>
      <c r="M249" s="9">
        <v>1</v>
      </c>
      <c r="N249" s="6">
        <v>166.13</v>
      </c>
      <c r="O249" s="7">
        <v>0.05</v>
      </c>
      <c r="P249" s="6">
        <v>85.7</v>
      </c>
      <c r="Q249" s="6">
        <f t="shared" si="12"/>
        <v>157.8235</v>
      </c>
      <c r="R249" s="6">
        <f t="shared" si="13"/>
        <v>85.7</v>
      </c>
      <c r="S249" s="6">
        <f t="shared" si="14"/>
        <v>72.123499999999993</v>
      </c>
      <c r="T249" s="8">
        <f t="shared" si="15"/>
        <v>0.45698834457479398</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1085</v>
      </c>
      <c r="B250" s="3">
        <v>46076</v>
      </c>
      <c r="C250" s="4">
        <f>YEAR(SalesDataTable[[#This Row],[Order Date]])</f>
        <v>2026</v>
      </c>
      <c r="D250" s="11" t="str">
        <f>"Q"&amp;ROUNDUP(MONTH(SalesDataTable[[#This Row],[Order Date]])/3,0)</f>
        <v>Q1</v>
      </c>
      <c r="E250" s="4">
        <f>MONTH(SalesDataTable[[#This Row],[Order Date]])</f>
        <v>2</v>
      </c>
      <c r="F250" s="4" t="str">
        <f>TEXT(SalesDataTable[[#This Row],[Order Date]],"MMM")</f>
        <v>Feb</v>
      </c>
      <c r="G250" s="4" t="s">
        <v>0</v>
      </c>
      <c r="H250" s="4" t="s">
        <v>50</v>
      </c>
      <c r="I250" s="4" t="s">
        <v>2</v>
      </c>
      <c r="J250" s="4" t="s">
        <v>13</v>
      </c>
      <c r="K250" s="4" t="s">
        <v>23</v>
      </c>
      <c r="L250" s="4" t="s">
        <v>29</v>
      </c>
      <c r="M250" s="9">
        <v>3</v>
      </c>
      <c r="N250" s="6">
        <v>193.18</v>
      </c>
      <c r="O250" s="7">
        <v>0.05</v>
      </c>
      <c r="P250" s="6">
        <v>106.19</v>
      </c>
      <c r="Q250" s="6">
        <f t="shared" si="12"/>
        <v>550.56299999999999</v>
      </c>
      <c r="R250" s="6">
        <f t="shared" si="13"/>
        <v>318.57</v>
      </c>
      <c r="S250" s="6">
        <f t="shared" si="14"/>
        <v>231.99299999999999</v>
      </c>
      <c r="T250" s="8">
        <f t="shared" si="15"/>
        <v>0.42137412067283853</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1635</v>
      </c>
      <c r="B251" s="3">
        <v>46076</v>
      </c>
      <c r="C251" s="4">
        <f>YEAR(SalesDataTable[[#This Row],[Order Date]])</f>
        <v>2026</v>
      </c>
      <c r="D251" s="11" t="str">
        <f>"Q"&amp;ROUNDUP(MONTH(SalesDataTable[[#This Row],[Order Date]])/3,0)</f>
        <v>Q1</v>
      </c>
      <c r="E251" s="4">
        <f>MONTH(SalesDataTable[[#This Row],[Order Date]])</f>
        <v>2</v>
      </c>
      <c r="F251" s="4" t="str">
        <f>TEXT(SalesDataTable[[#This Row],[Order Date]],"MMM")</f>
        <v>Feb</v>
      </c>
      <c r="G251" s="4" t="s">
        <v>11</v>
      </c>
      <c r="H251" s="4" t="s">
        <v>39</v>
      </c>
      <c r="I251" s="4" t="s">
        <v>2</v>
      </c>
      <c r="J251" s="4" t="s">
        <v>3</v>
      </c>
      <c r="K251" s="4" t="s">
        <v>4</v>
      </c>
      <c r="L251" s="4" t="s">
        <v>5</v>
      </c>
      <c r="M251" s="9">
        <v>1</v>
      </c>
      <c r="N251" s="6">
        <v>80.42</v>
      </c>
      <c r="O251" s="7">
        <v>0</v>
      </c>
      <c r="P251" s="6">
        <v>41.72</v>
      </c>
      <c r="Q251" s="6">
        <f t="shared" si="12"/>
        <v>80.42</v>
      </c>
      <c r="R251" s="6">
        <f t="shared" si="13"/>
        <v>41.72</v>
      </c>
      <c r="S251" s="6">
        <f t="shared" si="14"/>
        <v>38.700000000000003</v>
      </c>
      <c r="T251" s="8">
        <f t="shared" si="15"/>
        <v>0.4812235762248197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4067</v>
      </c>
      <c r="B252" s="3">
        <v>46076</v>
      </c>
      <c r="C252" s="4">
        <f>YEAR(SalesDataTable[[#This Row],[Order Date]])</f>
        <v>2026</v>
      </c>
      <c r="D252" s="11" t="str">
        <f>"Q"&amp;ROUNDUP(MONTH(SalesDataTable[[#This Row],[Order Date]])/3,0)</f>
        <v>Q1</v>
      </c>
      <c r="E252" s="4">
        <f>MONTH(SalesDataTable[[#This Row],[Order Date]])</f>
        <v>2</v>
      </c>
      <c r="F252" s="4" t="str">
        <f>TEXT(SalesDataTable[[#This Row],[Order Date]],"MMM")</f>
        <v>Feb</v>
      </c>
      <c r="G252" s="4" t="s">
        <v>20</v>
      </c>
      <c r="H252" s="4" t="s">
        <v>47</v>
      </c>
      <c r="I252" s="4" t="s">
        <v>2</v>
      </c>
      <c r="J252" s="4" t="s">
        <v>3</v>
      </c>
      <c r="K252" s="4" t="s">
        <v>23</v>
      </c>
      <c r="L252" s="4" t="s">
        <v>51</v>
      </c>
      <c r="M252" s="9">
        <v>2</v>
      </c>
      <c r="N252" s="6">
        <v>122.17</v>
      </c>
      <c r="O252" s="7">
        <v>0</v>
      </c>
      <c r="P252" s="6">
        <v>60.62</v>
      </c>
      <c r="Q252" s="6">
        <f t="shared" si="12"/>
        <v>244.34</v>
      </c>
      <c r="R252" s="6">
        <f t="shared" si="13"/>
        <v>121.24</v>
      </c>
      <c r="S252" s="6">
        <f t="shared" si="14"/>
        <v>123.10000000000001</v>
      </c>
      <c r="T252" s="8">
        <f t="shared" si="15"/>
        <v>0.50380617172792019</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287</v>
      </c>
      <c r="B253" s="3">
        <v>46077</v>
      </c>
      <c r="C253" s="4">
        <f>YEAR(SalesDataTable[[#This Row],[Order Date]])</f>
        <v>2026</v>
      </c>
      <c r="D253" s="11" t="str">
        <f>"Q"&amp;ROUNDUP(MONTH(SalesDataTable[[#This Row],[Order Date]])/3,0)</f>
        <v>Q1</v>
      </c>
      <c r="E253" s="4">
        <f>MONTH(SalesDataTable[[#This Row],[Order Date]])</f>
        <v>2</v>
      </c>
      <c r="F253" s="4" t="str">
        <f>TEXT(SalesDataTable[[#This Row],[Order Date]],"MMM")</f>
        <v>Feb</v>
      </c>
      <c r="G253" s="4" t="s">
        <v>6</v>
      </c>
      <c r="H253" s="4" t="s">
        <v>27</v>
      </c>
      <c r="I253" s="4" t="s">
        <v>28</v>
      </c>
      <c r="J253" s="4" t="s">
        <v>13</v>
      </c>
      <c r="K253" s="4" t="s">
        <v>14</v>
      </c>
      <c r="L253" s="4" t="s">
        <v>48</v>
      </c>
      <c r="M253" s="9">
        <v>1</v>
      </c>
      <c r="N253" s="6">
        <v>164.6</v>
      </c>
      <c r="O253" s="7">
        <v>0</v>
      </c>
      <c r="P253" s="6">
        <v>85.07</v>
      </c>
      <c r="Q253" s="6">
        <f t="shared" si="12"/>
        <v>164.6</v>
      </c>
      <c r="R253" s="6">
        <f t="shared" si="13"/>
        <v>85.07</v>
      </c>
      <c r="S253" s="6">
        <f t="shared" si="14"/>
        <v>79.53</v>
      </c>
      <c r="T253" s="8">
        <f t="shared" si="15"/>
        <v>0.48317132442284327</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794</v>
      </c>
      <c r="B254" s="3">
        <v>46077</v>
      </c>
      <c r="C254" s="4">
        <f>YEAR(SalesDataTable[[#This Row],[Order Date]])</f>
        <v>2026</v>
      </c>
      <c r="D254" s="11" t="str">
        <f>"Q"&amp;ROUNDUP(MONTH(SalesDataTable[[#This Row],[Order Date]])/3,0)</f>
        <v>Q1</v>
      </c>
      <c r="E254" s="4">
        <f>MONTH(SalesDataTable[[#This Row],[Order Date]])</f>
        <v>2</v>
      </c>
      <c r="F254" s="4" t="str">
        <f>TEXT(SalesDataTable[[#This Row],[Order Date]],"MMM")</f>
        <v>Feb</v>
      </c>
      <c r="G254" s="4" t="s">
        <v>6</v>
      </c>
      <c r="H254" s="4" t="s">
        <v>49</v>
      </c>
      <c r="I254" s="4" t="s">
        <v>2</v>
      </c>
      <c r="J254" s="4" t="s">
        <v>13</v>
      </c>
      <c r="K254" s="4" t="s">
        <v>14</v>
      </c>
      <c r="L254" s="4" t="s">
        <v>44</v>
      </c>
      <c r="M254" s="9">
        <v>1</v>
      </c>
      <c r="N254" s="6">
        <v>132.19999999999999</v>
      </c>
      <c r="O254" s="7">
        <v>0</v>
      </c>
      <c r="P254" s="6">
        <v>67.180000000000007</v>
      </c>
      <c r="Q254" s="6">
        <f t="shared" si="12"/>
        <v>132.19999999999999</v>
      </c>
      <c r="R254" s="6">
        <f t="shared" si="13"/>
        <v>67.180000000000007</v>
      </c>
      <c r="S254" s="6">
        <f t="shared" si="14"/>
        <v>65.019999999999982</v>
      </c>
      <c r="T254" s="8">
        <f t="shared" si="15"/>
        <v>0.49183055975794243</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1609</v>
      </c>
      <c r="B255" s="3">
        <v>46077</v>
      </c>
      <c r="C255" s="4">
        <f>YEAR(SalesDataTable[[#This Row],[Order Date]])</f>
        <v>2026</v>
      </c>
      <c r="D255" s="11" t="str">
        <f>"Q"&amp;ROUNDUP(MONTH(SalesDataTable[[#This Row],[Order Date]])/3,0)</f>
        <v>Q1</v>
      </c>
      <c r="E255" s="4">
        <f>MONTH(SalesDataTable[[#This Row],[Order Date]])</f>
        <v>2</v>
      </c>
      <c r="F255" s="4" t="str">
        <f>TEXT(SalesDataTable[[#This Row],[Order Date]],"MMM")</f>
        <v>Feb</v>
      </c>
      <c r="G255" s="4" t="s">
        <v>20</v>
      </c>
      <c r="H255" s="4" t="s">
        <v>21</v>
      </c>
      <c r="I255" s="4" t="s">
        <v>2</v>
      </c>
      <c r="J255" s="4" t="s">
        <v>3</v>
      </c>
      <c r="K255" s="4" t="s">
        <v>4</v>
      </c>
      <c r="L255" s="4" t="s">
        <v>26</v>
      </c>
      <c r="M255" s="9">
        <v>2</v>
      </c>
      <c r="N255" s="6">
        <v>40.700000000000003</v>
      </c>
      <c r="O255" s="7">
        <v>0</v>
      </c>
      <c r="P255" s="6">
        <v>16.63</v>
      </c>
      <c r="Q255" s="6">
        <f t="shared" si="12"/>
        <v>81.400000000000006</v>
      </c>
      <c r="R255" s="6">
        <f t="shared" si="13"/>
        <v>33.26</v>
      </c>
      <c r="S255" s="6">
        <f t="shared" si="14"/>
        <v>48.140000000000008</v>
      </c>
      <c r="T255" s="8">
        <f t="shared" si="15"/>
        <v>0.59140049140049145</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4921</v>
      </c>
      <c r="B256" s="3">
        <v>46077</v>
      </c>
      <c r="C256" s="4">
        <f>YEAR(SalesDataTable[[#This Row],[Order Date]])</f>
        <v>2026</v>
      </c>
      <c r="D256" s="11" t="str">
        <f>"Q"&amp;ROUNDUP(MONTH(SalesDataTable[[#This Row],[Order Date]])/3,0)</f>
        <v>Q1</v>
      </c>
      <c r="E256" s="4">
        <f>MONTH(SalesDataTable[[#This Row],[Order Date]])</f>
        <v>2</v>
      </c>
      <c r="F256" s="4" t="str">
        <f>TEXT(SalesDataTable[[#This Row],[Order Date]],"MMM")</f>
        <v>Feb</v>
      </c>
      <c r="G256" s="4" t="s">
        <v>6</v>
      </c>
      <c r="H256" s="4" t="s">
        <v>43</v>
      </c>
      <c r="I256" s="4" t="s">
        <v>2</v>
      </c>
      <c r="J256" s="4" t="s">
        <v>3</v>
      </c>
      <c r="K256" s="4" t="s">
        <v>14</v>
      </c>
      <c r="L256" s="4" t="s">
        <v>15</v>
      </c>
      <c r="M256" s="9">
        <v>1</v>
      </c>
      <c r="N256" s="6">
        <v>35.39</v>
      </c>
      <c r="O256" s="7">
        <v>0</v>
      </c>
      <c r="P256" s="6">
        <v>13.93</v>
      </c>
      <c r="Q256" s="6">
        <f t="shared" si="12"/>
        <v>35.39</v>
      </c>
      <c r="R256" s="6">
        <f t="shared" si="13"/>
        <v>13.93</v>
      </c>
      <c r="S256" s="6">
        <f t="shared" si="14"/>
        <v>21.46</v>
      </c>
      <c r="T256" s="8">
        <f t="shared" si="15"/>
        <v>0.60638598474145244</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2209</v>
      </c>
      <c r="B257" s="3">
        <v>46078</v>
      </c>
      <c r="C257" s="4">
        <f>YEAR(SalesDataTable[[#This Row],[Order Date]])</f>
        <v>2026</v>
      </c>
      <c r="D257" s="11" t="str">
        <f>"Q"&amp;ROUNDUP(MONTH(SalesDataTable[[#This Row],[Order Date]])/3,0)</f>
        <v>Q1</v>
      </c>
      <c r="E257" s="4">
        <f>MONTH(SalesDataTable[[#This Row],[Order Date]])</f>
        <v>2</v>
      </c>
      <c r="F257" s="4" t="str">
        <f>TEXT(SalesDataTable[[#This Row],[Order Date]],"MMM")</f>
        <v>Feb</v>
      </c>
      <c r="G257" s="4" t="s">
        <v>0</v>
      </c>
      <c r="H257" s="4" t="s">
        <v>1</v>
      </c>
      <c r="I257" s="4" t="s">
        <v>2</v>
      </c>
      <c r="J257" s="4" t="s">
        <v>16</v>
      </c>
      <c r="K257" s="4" t="s">
        <v>4</v>
      </c>
      <c r="L257" s="4" t="s">
        <v>22</v>
      </c>
      <c r="M257" s="9">
        <v>5</v>
      </c>
      <c r="N257" s="6">
        <v>50.58</v>
      </c>
      <c r="O257" s="7">
        <v>0.1</v>
      </c>
      <c r="P257" s="6">
        <v>22.42</v>
      </c>
      <c r="Q257" s="6">
        <f t="shared" si="12"/>
        <v>227.60999999999999</v>
      </c>
      <c r="R257" s="6">
        <f t="shared" si="13"/>
        <v>112.10000000000001</v>
      </c>
      <c r="S257" s="6">
        <f t="shared" si="14"/>
        <v>115.50999999999998</v>
      </c>
      <c r="T257" s="8">
        <f t="shared" si="15"/>
        <v>0.50749088352884308</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4757</v>
      </c>
      <c r="B258" s="3">
        <v>46078</v>
      </c>
      <c r="C258" s="4">
        <f>YEAR(SalesDataTable[[#This Row],[Order Date]])</f>
        <v>2026</v>
      </c>
      <c r="D258" s="11" t="str">
        <f>"Q"&amp;ROUNDUP(MONTH(SalesDataTable[[#This Row],[Order Date]])/3,0)</f>
        <v>Q1</v>
      </c>
      <c r="E258" s="4">
        <f>MONTH(SalesDataTable[[#This Row],[Order Date]])</f>
        <v>2</v>
      </c>
      <c r="F258" s="4" t="str">
        <f>TEXT(SalesDataTable[[#This Row],[Order Date]],"MMM")</f>
        <v>Feb</v>
      </c>
      <c r="G258" s="4" t="s">
        <v>6</v>
      </c>
      <c r="H258" s="4" t="s">
        <v>41</v>
      </c>
      <c r="I258" s="4" t="s">
        <v>28</v>
      </c>
      <c r="J258" s="4" t="s">
        <v>16</v>
      </c>
      <c r="K258" s="4" t="s">
        <v>34</v>
      </c>
      <c r="L258" s="4" t="s">
        <v>45</v>
      </c>
      <c r="M258" s="9">
        <v>2</v>
      </c>
      <c r="N258" s="6">
        <v>49.48</v>
      </c>
      <c r="O258" s="7">
        <v>0</v>
      </c>
      <c r="P258" s="6">
        <v>21.37</v>
      </c>
      <c r="Q258" s="6">
        <f t="shared" si="12"/>
        <v>98.96</v>
      </c>
      <c r="R258" s="6">
        <f t="shared" si="13"/>
        <v>42.74</v>
      </c>
      <c r="S258" s="6">
        <f t="shared" si="14"/>
        <v>56.219999999999992</v>
      </c>
      <c r="T258" s="8">
        <f t="shared" si="15"/>
        <v>0.5681083265966046</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5155</v>
      </c>
      <c r="B259" s="3">
        <v>46078</v>
      </c>
      <c r="C259" s="4">
        <f>YEAR(SalesDataTable[[#This Row],[Order Date]])</f>
        <v>2026</v>
      </c>
      <c r="D259" s="11" t="str">
        <f>"Q"&amp;ROUNDUP(MONTH(SalesDataTable[[#This Row],[Order Date]])/3,0)</f>
        <v>Q1</v>
      </c>
      <c r="E259" s="4">
        <f>MONTH(SalesDataTable[[#This Row],[Order Date]])</f>
        <v>2</v>
      </c>
      <c r="F259" s="4" t="str">
        <f>TEXT(SalesDataTable[[#This Row],[Order Date]],"MMM")</f>
        <v>Feb</v>
      </c>
      <c r="G259" s="4" t="s">
        <v>20</v>
      </c>
      <c r="H259" s="4" t="s">
        <v>47</v>
      </c>
      <c r="I259" s="4" t="s">
        <v>19</v>
      </c>
      <c r="J259" s="4" t="s">
        <v>13</v>
      </c>
      <c r="K259" s="4" t="s">
        <v>34</v>
      </c>
      <c r="L259" s="4" t="s">
        <v>45</v>
      </c>
      <c r="M259" s="9">
        <v>1</v>
      </c>
      <c r="N259" s="6">
        <v>50.51</v>
      </c>
      <c r="O259" s="7">
        <v>0</v>
      </c>
      <c r="P259" s="6">
        <v>21.4</v>
      </c>
      <c r="Q259" s="6">
        <f t="shared" si="12"/>
        <v>50.51</v>
      </c>
      <c r="R259" s="6">
        <f t="shared" si="13"/>
        <v>21.4</v>
      </c>
      <c r="S259" s="6">
        <f t="shared" si="14"/>
        <v>29.11</v>
      </c>
      <c r="T259" s="8">
        <f t="shared" si="15"/>
        <v>0.57632152049099195</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1737</v>
      </c>
      <c r="B260" s="3">
        <v>46079</v>
      </c>
      <c r="C260" s="4">
        <f>YEAR(SalesDataTable[[#This Row],[Order Date]])</f>
        <v>2026</v>
      </c>
      <c r="D260" s="11" t="str">
        <f>"Q"&amp;ROUNDUP(MONTH(SalesDataTable[[#This Row],[Order Date]])/3,0)</f>
        <v>Q1</v>
      </c>
      <c r="E260" s="4">
        <f>MONTH(SalesDataTable[[#This Row],[Order Date]])</f>
        <v>2</v>
      </c>
      <c r="F260" s="4" t="str">
        <f>TEXT(SalesDataTable[[#This Row],[Order Date]],"MMM")</f>
        <v>Feb</v>
      </c>
      <c r="G260" s="4" t="s">
        <v>0</v>
      </c>
      <c r="H260" s="4" t="s">
        <v>50</v>
      </c>
      <c r="I260" s="4" t="s">
        <v>2</v>
      </c>
      <c r="J260" s="4" t="s">
        <v>13</v>
      </c>
      <c r="K260" s="4" t="s">
        <v>23</v>
      </c>
      <c r="L260" s="4" t="s">
        <v>51</v>
      </c>
      <c r="M260" s="9">
        <v>2</v>
      </c>
      <c r="N260" s="6">
        <v>122.16</v>
      </c>
      <c r="O260" s="7">
        <v>0</v>
      </c>
      <c r="P260" s="6">
        <v>61.31</v>
      </c>
      <c r="Q260" s="6">
        <f t="shared" ref="Q260:Q323" si="16">M260*N260*(1-O260)</f>
        <v>244.32</v>
      </c>
      <c r="R260" s="6">
        <f t="shared" ref="R260:R323" si="17">M260*P260</f>
        <v>122.62</v>
      </c>
      <c r="S260" s="6">
        <f t="shared" ref="S260:S323" si="18">Q260-R260</f>
        <v>121.69999999999999</v>
      </c>
      <c r="T260" s="8">
        <f t="shared" ref="T260:T323" si="19">IFERROR(S260/Q260,0)</f>
        <v>0.49811722331368691</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1905</v>
      </c>
      <c r="B261" s="3">
        <v>46079</v>
      </c>
      <c r="C261" s="4">
        <f>YEAR(SalesDataTable[[#This Row],[Order Date]])</f>
        <v>2026</v>
      </c>
      <c r="D261" s="11" t="str">
        <f>"Q"&amp;ROUNDUP(MONTH(SalesDataTable[[#This Row],[Order Date]])/3,0)</f>
        <v>Q1</v>
      </c>
      <c r="E261" s="4">
        <f>MONTH(SalesDataTable[[#This Row],[Order Date]])</f>
        <v>2</v>
      </c>
      <c r="F261" s="4" t="str">
        <f>TEXT(SalesDataTable[[#This Row],[Order Date]],"MMM")</f>
        <v>Feb</v>
      </c>
      <c r="G261" s="4" t="s">
        <v>20</v>
      </c>
      <c r="H261" s="4" t="s">
        <v>31</v>
      </c>
      <c r="I261" s="4" t="s">
        <v>19</v>
      </c>
      <c r="J261" s="4" t="s">
        <v>3</v>
      </c>
      <c r="K261" s="4" t="s">
        <v>4</v>
      </c>
      <c r="L261" s="4" t="s">
        <v>22</v>
      </c>
      <c r="M261" s="9">
        <v>3</v>
      </c>
      <c r="N261" s="6">
        <v>51.32</v>
      </c>
      <c r="O261" s="7">
        <v>0.1</v>
      </c>
      <c r="P261" s="6">
        <v>22.62</v>
      </c>
      <c r="Q261" s="6">
        <f t="shared" si="16"/>
        <v>138.56400000000002</v>
      </c>
      <c r="R261" s="6">
        <f t="shared" si="17"/>
        <v>67.86</v>
      </c>
      <c r="S261" s="6">
        <f t="shared" si="18"/>
        <v>70.704000000000022</v>
      </c>
      <c r="T261" s="8">
        <f t="shared" si="19"/>
        <v>0.51026240581969351</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2359</v>
      </c>
      <c r="B262" s="3">
        <v>46079</v>
      </c>
      <c r="C262" s="4">
        <f>YEAR(SalesDataTable[[#This Row],[Order Date]])</f>
        <v>2026</v>
      </c>
      <c r="D262" s="11" t="str">
        <f>"Q"&amp;ROUNDUP(MONTH(SalesDataTable[[#This Row],[Order Date]])/3,0)</f>
        <v>Q1</v>
      </c>
      <c r="E262" s="4">
        <f>MONTH(SalesDataTable[[#This Row],[Order Date]])</f>
        <v>2</v>
      </c>
      <c r="F262" s="4" t="str">
        <f>TEXT(SalesDataTable[[#This Row],[Order Date]],"MMM")</f>
        <v>Feb</v>
      </c>
      <c r="G262" s="4" t="s">
        <v>11</v>
      </c>
      <c r="H262" s="4" t="s">
        <v>39</v>
      </c>
      <c r="I262" s="4" t="s">
        <v>2</v>
      </c>
      <c r="J262" s="4" t="s">
        <v>3</v>
      </c>
      <c r="K262" s="4" t="s">
        <v>23</v>
      </c>
      <c r="L262" s="4" t="s">
        <v>29</v>
      </c>
      <c r="M262" s="9">
        <v>2</v>
      </c>
      <c r="N262" s="6">
        <v>195.92</v>
      </c>
      <c r="O262" s="7">
        <v>0.05</v>
      </c>
      <c r="P262" s="6">
        <v>104.13</v>
      </c>
      <c r="Q262" s="6">
        <f t="shared" si="16"/>
        <v>372.24799999999993</v>
      </c>
      <c r="R262" s="6">
        <f t="shared" si="17"/>
        <v>208.26</v>
      </c>
      <c r="S262" s="6">
        <f t="shared" si="18"/>
        <v>163.98799999999994</v>
      </c>
      <c r="T262" s="8">
        <f t="shared" si="19"/>
        <v>0.4405342674775955</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3666</v>
      </c>
      <c r="B263" s="3">
        <v>46079</v>
      </c>
      <c r="C263" s="4">
        <f>YEAR(SalesDataTable[[#This Row],[Order Date]])</f>
        <v>2026</v>
      </c>
      <c r="D263" s="11" t="str">
        <f>"Q"&amp;ROUNDUP(MONTH(SalesDataTable[[#This Row],[Order Date]])/3,0)</f>
        <v>Q1</v>
      </c>
      <c r="E263" s="4">
        <f>MONTH(SalesDataTable[[#This Row],[Order Date]])</f>
        <v>2</v>
      </c>
      <c r="F263" s="4" t="str">
        <f>TEXT(SalesDataTable[[#This Row],[Order Date]],"MMM")</f>
        <v>Feb</v>
      </c>
      <c r="G263" s="4" t="s">
        <v>0</v>
      </c>
      <c r="H263" s="4" t="s">
        <v>50</v>
      </c>
      <c r="I263" s="4" t="s">
        <v>2</v>
      </c>
      <c r="J263" s="4" t="s">
        <v>3</v>
      </c>
      <c r="K263" s="4" t="s">
        <v>14</v>
      </c>
      <c r="L263" s="4" t="s">
        <v>15</v>
      </c>
      <c r="M263" s="9">
        <v>1</v>
      </c>
      <c r="N263" s="6">
        <v>36.19</v>
      </c>
      <c r="O263" s="7">
        <v>0.1</v>
      </c>
      <c r="P263" s="6">
        <v>13.62</v>
      </c>
      <c r="Q263" s="6">
        <f t="shared" si="16"/>
        <v>32.570999999999998</v>
      </c>
      <c r="R263" s="6">
        <f t="shared" si="17"/>
        <v>13.62</v>
      </c>
      <c r="S263" s="6">
        <f t="shared" si="18"/>
        <v>18.951000000000001</v>
      </c>
      <c r="T263" s="8">
        <f t="shared" si="19"/>
        <v>0.58183660311319896</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518</v>
      </c>
      <c r="B264" s="3">
        <v>46080</v>
      </c>
      <c r="C264" s="4">
        <f>YEAR(SalesDataTable[[#This Row],[Order Date]])</f>
        <v>2026</v>
      </c>
      <c r="D264" s="11" t="str">
        <f>"Q"&amp;ROUNDUP(MONTH(SalesDataTable[[#This Row],[Order Date]])/3,0)</f>
        <v>Q1</v>
      </c>
      <c r="E264" s="4">
        <f>MONTH(SalesDataTable[[#This Row],[Order Date]])</f>
        <v>2</v>
      </c>
      <c r="F264" s="4" t="str">
        <f>TEXT(SalesDataTable[[#This Row],[Order Date]],"MMM")</f>
        <v>Feb</v>
      </c>
      <c r="G264" s="4" t="s">
        <v>11</v>
      </c>
      <c r="H264" s="4" t="s">
        <v>12</v>
      </c>
      <c r="I264" s="4" t="s">
        <v>2</v>
      </c>
      <c r="J264" s="4" t="s">
        <v>13</v>
      </c>
      <c r="K264" s="4" t="s">
        <v>9</v>
      </c>
      <c r="L264" s="4" t="s">
        <v>46</v>
      </c>
      <c r="M264" s="9">
        <v>1</v>
      </c>
      <c r="N264" s="6">
        <v>72.97</v>
      </c>
      <c r="O264" s="7">
        <v>0</v>
      </c>
      <c r="P264" s="6">
        <v>32.43</v>
      </c>
      <c r="Q264" s="6">
        <f t="shared" si="16"/>
        <v>72.97</v>
      </c>
      <c r="R264" s="6">
        <f t="shared" si="17"/>
        <v>32.43</v>
      </c>
      <c r="S264" s="6">
        <f t="shared" si="18"/>
        <v>40.54</v>
      </c>
      <c r="T264" s="8">
        <f t="shared" si="19"/>
        <v>0.55557078251336167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892</v>
      </c>
      <c r="B265" s="3">
        <v>46080</v>
      </c>
      <c r="C265" s="4">
        <f>YEAR(SalesDataTable[[#This Row],[Order Date]])</f>
        <v>2026</v>
      </c>
      <c r="D265" s="11" t="str">
        <f>"Q"&amp;ROUNDUP(MONTH(SalesDataTable[[#This Row],[Order Date]])/3,0)</f>
        <v>Q1</v>
      </c>
      <c r="E265" s="4">
        <f>MONTH(SalesDataTable[[#This Row],[Order Date]])</f>
        <v>2</v>
      </c>
      <c r="F265" s="4" t="str">
        <f>TEXT(SalesDataTable[[#This Row],[Order Date]],"MMM")</f>
        <v>Feb</v>
      </c>
      <c r="G265" s="4" t="s">
        <v>20</v>
      </c>
      <c r="H265" s="4" t="s">
        <v>31</v>
      </c>
      <c r="I265" s="4" t="s">
        <v>8</v>
      </c>
      <c r="J265" s="4" t="s">
        <v>16</v>
      </c>
      <c r="K265" s="4" t="s">
        <v>14</v>
      </c>
      <c r="L265" s="4" t="s">
        <v>32</v>
      </c>
      <c r="M265" s="9">
        <v>12</v>
      </c>
      <c r="N265" s="6">
        <v>47.15</v>
      </c>
      <c r="O265" s="7">
        <v>0.1</v>
      </c>
      <c r="P265" s="6">
        <v>17.829999999999998</v>
      </c>
      <c r="Q265" s="6">
        <f t="shared" si="16"/>
        <v>509.21999999999997</v>
      </c>
      <c r="R265" s="6">
        <f t="shared" si="17"/>
        <v>213.95999999999998</v>
      </c>
      <c r="S265" s="6">
        <f t="shared" si="18"/>
        <v>295.26</v>
      </c>
      <c r="T265" s="8">
        <f t="shared" si="19"/>
        <v>0.57982797219276538</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1115</v>
      </c>
      <c r="B266" s="3">
        <v>46080</v>
      </c>
      <c r="C266" s="4">
        <f>YEAR(SalesDataTable[[#This Row],[Order Date]])</f>
        <v>2026</v>
      </c>
      <c r="D266" s="11" t="str">
        <f>"Q"&amp;ROUNDUP(MONTH(SalesDataTable[[#This Row],[Order Date]])/3,0)</f>
        <v>Q1</v>
      </c>
      <c r="E266" s="4">
        <f>MONTH(SalesDataTable[[#This Row],[Order Date]])</f>
        <v>2</v>
      </c>
      <c r="F266" s="4" t="str">
        <f>TEXT(SalesDataTable[[#This Row],[Order Date]],"MMM")</f>
        <v>Feb</v>
      </c>
      <c r="G266" s="4" t="s">
        <v>0</v>
      </c>
      <c r="H266" s="4" t="s">
        <v>1</v>
      </c>
      <c r="I266" s="4" t="s">
        <v>19</v>
      </c>
      <c r="J266" s="4" t="s">
        <v>16</v>
      </c>
      <c r="K266" s="4" t="s">
        <v>14</v>
      </c>
      <c r="L266" s="4" t="s">
        <v>48</v>
      </c>
      <c r="M266" s="9">
        <v>3</v>
      </c>
      <c r="N266" s="6">
        <v>161.19999999999999</v>
      </c>
      <c r="O266" s="7">
        <v>0.1</v>
      </c>
      <c r="P266" s="6">
        <v>87.37</v>
      </c>
      <c r="Q266" s="6">
        <f t="shared" si="16"/>
        <v>435.23999999999995</v>
      </c>
      <c r="R266" s="6">
        <f t="shared" si="17"/>
        <v>262.11</v>
      </c>
      <c r="S266" s="6">
        <f t="shared" si="18"/>
        <v>173.12999999999994</v>
      </c>
      <c r="T266" s="8">
        <f t="shared" si="19"/>
        <v>0.39778053487730897</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1186</v>
      </c>
      <c r="B267" s="3">
        <v>46080</v>
      </c>
      <c r="C267" s="4">
        <f>YEAR(SalesDataTable[[#This Row],[Order Date]])</f>
        <v>2026</v>
      </c>
      <c r="D267" s="11" t="str">
        <f>"Q"&amp;ROUNDUP(MONTH(SalesDataTable[[#This Row],[Order Date]])/3,0)</f>
        <v>Q1</v>
      </c>
      <c r="E267" s="4">
        <f>MONTH(SalesDataTable[[#This Row],[Order Date]])</f>
        <v>2</v>
      </c>
      <c r="F267" s="4" t="str">
        <f>TEXT(SalesDataTable[[#This Row],[Order Date]],"MMM")</f>
        <v>Feb</v>
      </c>
      <c r="G267" s="4" t="s">
        <v>0</v>
      </c>
      <c r="H267" s="4" t="s">
        <v>36</v>
      </c>
      <c r="I267" s="4" t="s">
        <v>19</v>
      </c>
      <c r="J267" s="4" t="s">
        <v>16</v>
      </c>
      <c r="K267" s="4" t="s">
        <v>4</v>
      </c>
      <c r="L267" s="4" t="s">
        <v>22</v>
      </c>
      <c r="M267" s="9">
        <v>1</v>
      </c>
      <c r="N267" s="6">
        <v>49.73</v>
      </c>
      <c r="O267" s="7">
        <v>0</v>
      </c>
      <c r="P267" s="6">
        <v>22</v>
      </c>
      <c r="Q267" s="6">
        <f t="shared" si="16"/>
        <v>49.73</v>
      </c>
      <c r="R267" s="6">
        <f t="shared" si="17"/>
        <v>22</v>
      </c>
      <c r="S267" s="6">
        <f t="shared" si="18"/>
        <v>27.729999999999997</v>
      </c>
      <c r="T267" s="8">
        <f t="shared" si="19"/>
        <v>0.55761109993967417</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2093</v>
      </c>
      <c r="B268" s="3">
        <v>46080</v>
      </c>
      <c r="C268" s="4">
        <f>YEAR(SalesDataTable[[#This Row],[Order Date]])</f>
        <v>2026</v>
      </c>
      <c r="D268" s="11" t="str">
        <f>"Q"&amp;ROUNDUP(MONTH(SalesDataTable[[#This Row],[Order Date]])/3,0)</f>
        <v>Q1</v>
      </c>
      <c r="E268" s="4">
        <f>MONTH(SalesDataTable[[#This Row],[Order Date]])</f>
        <v>2</v>
      </c>
      <c r="F268" s="4" t="str">
        <f>TEXT(SalesDataTable[[#This Row],[Order Date]],"MMM")</f>
        <v>Feb</v>
      </c>
      <c r="G268" s="4" t="s">
        <v>11</v>
      </c>
      <c r="H268" s="4" t="s">
        <v>52</v>
      </c>
      <c r="I268" s="4" t="s">
        <v>2</v>
      </c>
      <c r="J268" s="4" t="s">
        <v>3</v>
      </c>
      <c r="K268" s="4" t="s">
        <v>23</v>
      </c>
      <c r="L268" s="4" t="s">
        <v>51</v>
      </c>
      <c r="M268" s="9">
        <v>2</v>
      </c>
      <c r="N268" s="6">
        <v>126.19</v>
      </c>
      <c r="O268" s="7">
        <v>0</v>
      </c>
      <c r="P268" s="6">
        <v>58.99</v>
      </c>
      <c r="Q268" s="6">
        <f t="shared" si="16"/>
        <v>252.38</v>
      </c>
      <c r="R268" s="6">
        <f t="shared" si="17"/>
        <v>117.98</v>
      </c>
      <c r="S268" s="6">
        <f t="shared" si="18"/>
        <v>134.39999999999998</v>
      </c>
      <c r="T268" s="8">
        <f t="shared" si="19"/>
        <v>0.5325303114351374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2136</v>
      </c>
      <c r="B269" s="3">
        <v>46080</v>
      </c>
      <c r="C269" s="4">
        <f>YEAR(SalesDataTable[[#This Row],[Order Date]])</f>
        <v>2026</v>
      </c>
      <c r="D269" s="11" t="str">
        <f>"Q"&amp;ROUNDUP(MONTH(SalesDataTable[[#This Row],[Order Date]])/3,0)</f>
        <v>Q1</v>
      </c>
      <c r="E269" s="4">
        <f>MONTH(SalesDataTable[[#This Row],[Order Date]])</f>
        <v>2</v>
      </c>
      <c r="F269" s="4" t="str">
        <f>TEXT(SalesDataTable[[#This Row],[Order Date]],"MMM")</f>
        <v>Feb</v>
      </c>
      <c r="G269" s="4" t="s">
        <v>6</v>
      </c>
      <c r="H269" s="4" t="s">
        <v>43</v>
      </c>
      <c r="I269" s="4" t="s">
        <v>2</v>
      </c>
      <c r="J269" s="4" t="s">
        <v>3</v>
      </c>
      <c r="K269" s="4" t="s">
        <v>14</v>
      </c>
      <c r="L269" s="4" t="s">
        <v>44</v>
      </c>
      <c r="M269" s="9">
        <v>2</v>
      </c>
      <c r="N269" s="6">
        <v>135.38999999999999</v>
      </c>
      <c r="O269" s="7">
        <v>0.05</v>
      </c>
      <c r="P269" s="6">
        <v>65.69</v>
      </c>
      <c r="Q269" s="6">
        <f t="shared" si="16"/>
        <v>257.24099999999999</v>
      </c>
      <c r="R269" s="6">
        <f t="shared" si="17"/>
        <v>131.38</v>
      </c>
      <c r="S269" s="6">
        <f t="shared" si="18"/>
        <v>125.86099999999999</v>
      </c>
      <c r="T269" s="8">
        <f t="shared" si="19"/>
        <v>0.48927270536189799</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3538</v>
      </c>
      <c r="B270" s="3">
        <v>46080</v>
      </c>
      <c r="C270" s="4">
        <f>YEAR(SalesDataTable[[#This Row],[Order Date]])</f>
        <v>2026</v>
      </c>
      <c r="D270" s="11" t="str">
        <f>"Q"&amp;ROUNDUP(MONTH(SalesDataTable[[#This Row],[Order Date]])/3,0)</f>
        <v>Q1</v>
      </c>
      <c r="E270" s="4">
        <f>MONTH(SalesDataTable[[#This Row],[Order Date]])</f>
        <v>2</v>
      </c>
      <c r="F270" s="4" t="str">
        <f>TEXT(SalesDataTable[[#This Row],[Order Date]],"MMM")</f>
        <v>Feb</v>
      </c>
      <c r="G270" s="4" t="s">
        <v>6</v>
      </c>
      <c r="H270" s="4" t="s">
        <v>49</v>
      </c>
      <c r="I270" s="4" t="s">
        <v>8</v>
      </c>
      <c r="J270" s="4" t="s">
        <v>16</v>
      </c>
      <c r="K270" s="4" t="s">
        <v>34</v>
      </c>
      <c r="L270" s="4" t="s">
        <v>35</v>
      </c>
      <c r="M270" s="9">
        <v>12</v>
      </c>
      <c r="N270" s="6">
        <v>41.27</v>
      </c>
      <c r="O270" s="7">
        <v>0.1</v>
      </c>
      <c r="P270" s="6">
        <v>14.71</v>
      </c>
      <c r="Q270" s="6">
        <f t="shared" si="16"/>
        <v>445.71600000000001</v>
      </c>
      <c r="R270" s="6">
        <f t="shared" si="17"/>
        <v>176.52</v>
      </c>
      <c r="S270" s="6">
        <f t="shared" si="18"/>
        <v>269.19600000000003</v>
      </c>
      <c r="T270" s="8">
        <f t="shared" si="19"/>
        <v>0.60396306168053204</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3891</v>
      </c>
      <c r="B271" s="3">
        <v>46080</v>
      </c>
      <c r="C271" s="4">
        <f>YEAR(SalesDataTable[[#This Row],[Order Date]])</f>
        <v>2026</v>
      </c>
      <c r="D271" s="11" t="str">
        <f>"Q"&amp;ROUNDUP(MONTH(SalesDataTable[[#This Row],[Order Date]])/3,0)</f>
        <v>Q1</v>
      </c>
      <c r="E271" s="4">
        <f>MONTH(SalesDataTable[[#This Row],[Order Date]])</f>
        <v>2</v>
      </c>
      <c r="F271" s="4" t="str">
        <f>TEXT(SalesDataTable[[#This Row],[Order Date]],"MMM")</f>
        <v>Feb</v>
      </c>
      <c r="G271" s="4" t="s">
        <v>0</v>
      </c>
      <c r="H271" s="4" t="s">
        <v>1</v>
      </c>
      <c r="I271" s="4" t="s">
        <v>19</v>
      </c>
      <c r="J271" s="4" t="s">
        <v>3</v>
      </c>
      <c r="K271" s="4" t="s">
        <v>4</v>
      </c>
      <c r="L271" s="4" t="s">
        <v>5</v>
      </c>
      <c r="M271" s="9">
        <v>1</v>
      </c>
      <c r="N271" s="6">
        <v>82.04</v>
      </c>
      <c r="O271" s="7">
        <v>0.1</v>
      </c>
      <c r="P271" s="6">
        <v>41.46</v>
      </c>
      <c r="Q271" s="6">
        <f t="shared" si="16"/>
        <v>73.836000000000013</v>
      </c>
      <c r="R271" s="6">
        <f t="shared" si="17"/>
        <v>41.46</v>
      </c>
      <c r="S271" s="6">
        <f t="shared" si="18"/>
        <v>32.376000000000012</v>
      </c>
      <c r="T271" s="8">
        <f t="shared" si="19"/>
        <v>0.43848529172761264</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3917</v>
      </c>
      <c r="B272" s="3">
        <v>46080</v>
      </c>
      <c r="C272" s="4">
        <f>YEAR(SalesDataTable[[#This Row],[Order Date]])</f>
        <v>2026</v>
      </c>
      <c r="D272" s="11" t="str">
        <f>"Q"&amp;ROUNDUP(MONTH(SalesDataTable[[#This Row],[Order Date]])/3,0)</f>
        <v>Q1</v>
      </c>
      <c r="E272" s="4">
        <f>MONTH(SalesDataTable[[#This Row],[Order Date]])</f>
        <v>2</v>
      </c>
      <c r="F272" s="4" t="str">
        <f>TEXT(SalesDataTable[[#This Row],[Order Date]],"MMM")</f>
        <v>Feb</v>
      </c>
      <c r="G272" s="4" t="s">
        <v>20</v>
      </c>
      <c r="H272" s="4" t="s">
        <v>21</v>
      </c>
      <c r="I272" s="4" t="s">
        <v>2</v>
      </c>
      <c r="J272" s="4" t="s">
        <v>3</v>
      </c>
      <c r="K272" s="4" t="s">
        <v>14</v>
      </c>
      <c r="L272" s="4" t="s">
        <v>15</v>
      </c>
      <c r="M272" s="9">
        <v>3</v>
      </c>
      <c r="N272" s="6">
        <v>36.630000000000003</v>
      </c>
      <c r="O272" s="7">
        <v>0</v>
      </c>
      <c r="P272" s="6">
        <v>13.26</v>
      </c>
      <c r="Q272" s="6">
        <f t="shared" si="16"/>
        <v>109.89000000000001</v>
      </c>
      <c r="R272" s="6">
        <f t="shared" si="17"/>
        <v>39.78</v>
      </c>
      <c r="S272" s="6">
        <f t="shared" si="18"/>
        <v>70.110000000000014</v>
      </c>
      <c r="T272" s="8">
        <f t="shared" si="19"/>
        <v>0.63800163800163801</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4594</v>
      </c>
      <c r="B273" s="3">
        <v>46080</v>
      </c>
      <c r="C273" s="4">
        <f>YEAR(SalesDataTable[[#This Row],[Order Date]])</f>
        <v>2026</v>
      </c>
      <c r="D273" s="11" t="str">
        <f>"Q"&amp;ROUNDUP(MONTH(SalesDataTable[[#This Row],[Order Date]])/3,0)</f>
        <v>Q1</v>
      </c>
      <c r="E273" s="4">
        <f>MONTH(SalesDataTable[[#This Row],[Order Date]])</f>
        <v>2</v>
      </c>
      <c r="F273" s="4" t="str">
        <f>TEXT(SalesDataTable[[#This Row],[Order Date]],"MMM")</f>
        <v>Feb</v>
      </c>
      <c r="G273" s="4" t="s">
        <v>20</v>
      </c>
      <c r="H273" s="4" t="s">
        <v>31</v>
      </c>
      <c r="I273" s="4" t="s">
        <v>19</v>
      </c>
      <c r="J273" s="4" t="s">
        <v>3</v>
      </c>
      <c r="K273" s="4" t="s">
        <v>9</v>
      </c>
      <c r="L273" s="4" t="s">
        <v>10</v>
      </c>
      <c r="M273" s="9">
        <v>5</v>
      </c>
      <c r="N273" s="6">
        <v>92.94</v>
      </c>
      <c r="O273" s="7">
        <v>0.05</v>
      </c>
      <c r="P273" s="6">
        <v>46.47</v>
      </c>
      <c r="Q273" s="6">
        <f t="shared" si="16"/>
        <v>441.46499999999997</v>
      </c>
      <c r="R273" s="6">
        <f t="shared" si="17"/>
        <v>232.35</v>
      </c>
      <c r="S273" s="6">
        <f t="shared" si="18"/>
        <v>209.11499999999998</v>
      </c>
      <c r="T273" s="8">
        <f t="shared" si="19"/>
        <v>0.47368421052631576</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4750</v>
      </c>
      <c r="B274" s="3">
        <v>46080</v>
      </c>
      <c r="C274" s="4">
        <f>YEAR(SalesDataTable[[#This Row],[Order Date]])</f>
        <v>2026</v>
      </c>
      <c r="D274" s="11" t="str">
        <f>"Q"&amp;ROUNDUP(MONTH(SalesDataTable[[#This Row],[Order Date]])/3,0)</f>
        <v>Q1</v>
      </c>
      <c r="E274" s="4">
        <f>MONTH(SalesDataTable[[#This Row],[Order Date]])</f>
        <v>2</v>
      </c>
      <c r="F274" s="4" t="str">
        <f>TEXT(SalesDataTable[[#This Row],[Order Date]],"MMM")</f>
        <v>Feb</v>
      </c>
      <c r="G274" s="4" t="s">
        <v>6</v>
      </c>
      <c r="H274" s="4" t="s">
        <v>43</v>
      </c>
      <c r="I274" s="4" t="s">
        <v>19</v>
      </c>
      <c r="J274" s="4" t="s">
        <v>3</v>
      </c>
      <c r="K274" s="4" t="s">
        <v>34</v>
      </c>
      <c r="L274" s="4" t="s">
        <v>38</v>
      </c>
      <c r="M274" s="9">
        <v>2</v>
      </c>
      <c r="N274" s="6">
        <v>120.44</v>
      </c>
      <c r="O274" s="7">
        <v>0.05</v>
      </c>
      <c r="P274" s="6">
        <v>68.98</v>
      </c>
      <c r="Q274" s="6">
        <f t="shared" si="16"/>
        <v>228.83599999999998</v>
      </c>
      <c r="R274" s="6">
        <f t="shared" si="17"/>
        <v>137.96</v>
      </c>
      <c r="S274" s="6">
        <f t="shared" si="18"/>
        <v>90.875999999999976</v>
      </c>
      <c r="T274" s="8">
        <f t="shared" si="19"/>
        <v>0.3971228303239</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4960</v>
      </c>
      <c r="B275" s="3">
        <v>46080</v>
      </c>
      <c r="C275" s="4">
        <f>YEAR(SalesDataTable[[#This Row],[Order Date]])</f>
        <v>2026</v>
      </c>
      <c r="D275" s="11" t="str">
        <f>"Q"&amp;ROUNDUP(MONTH(SalesDataTable[[#This Row],[Order Date]])/3,0)</f>
        <v>Q1</v>
      </c>
      <c r="E275" s="4">
        <f>MONTH(SalesDataTable[[#This Row],[Order Date]])</f>
        <v>2</v>
      </c>
      <c r="F275" s="4" t="str">
        <f>TEXT(SalesDataTable[[#This Row],[Order Date]],"MMM")</f>
        <v>Feb</v>
      </c>
      <c r="G275" s="4" t="s">
        <v>6</v>
      </c>
      <c r="H275" s="4" t="s">
        <v>27</v>
      </c>
      <c r="I275" s="4" t="s">
        <v>28</v>
      </c>
      <c r="J275" s="4" t="s">
        <v>13</v>
      </c>
      <c r="K275" s="4" t="s">
        <v>14</v>
      </c>
      <c r="L275" s="4" t="s">
        <v>15</v>
      </c>
      <c r="M275" s="9">
        <v>2</v>
      </c>
      <c r="N275" s="6">
        <v>36.130000000000003</v>
      </c>
      <c r="O275" s="7">
        <v>0</v>
      </c>
      <c r="P275" s="6">
        <v>13.72</v>
      </c>
      <c r="Q275" s="6">
        <f t="shared" si="16"/>
        <v>72.260000000000005</v>
      </c>
      <c r="R275" s="6">
        <f t="shared" si="17"/>
        <v>27.44</v>
      </c>
      <c r="S275" s="6">
        <f t="shared" si="18"/>
        <v>44.820000000000007</v>
      </c>
      <c r="T275" s="8">
        <f t="shared" si="19"/>
        <v>0.62026017160254643</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4245</v>
      </c>
      <c r="B276" s="3">
        <v>46081</v>
      </c>
      <c r="C276" s="4">
        <f>YEAR(SalesDataTable[[#This Row],[Order Date]])</f>
        <v>2026</v>
      </c>
      <c r="D276" s="11" t="str">
        <f>"Q"&amp;ROUNDUP(MONTH(SalesDataTable[[#This Row],[Order Date]])/3,0)</f>
        <v>Q1</v>
      </c>
      <c r="E276" s="4">
        <f>MONTH(SalesDataTable[[#This Row],[Order Date]])</f>
        <v>2</v>
      </c>
      <c r="F276" s="4" t="str">
        <f>TEXT(SalesDataTable[[#This Row],[Order Date]],"MMM")</f>
        <v>Feb</v>
      </c>
      <c r="G276" s="4" t="s">
        <v>6</v>
      </c>
      <c r="H276" s="4" t="s">
        <v>7</v>
      </c>
      <c r="I276" s="4" t="s">
        <v>19</v>
      </c>
      <c r="J276" s="4" t="s">
        <v>3</v>
      </c>
      <c r="K276" s="4" t="s">
        <v>34</v>
      </c>
      <c r="L276" s="4" t="s">
        <v>38</v>
      </c>
      <c r="M276" s="9">
        <v>1</v>
      </c>
      <c r="N276" s="6">
        <v>124.97</v>
      </c>
      <c r="O276" s="7">
        <v>0.1</v>
      </c>
      <c r="P276" s="6">
        <v>69.790000000000006</v>
      </c>
      <c r="Q276" s="6">
        <f t="shared" si="16"/>
        <v>112.473</v>
      </c>
      <c r="R276" s="6">
        <f t="shared" si="17"/>
        <v>69.790000000000006</v>
      </c>
      <c r="S276" s="6">
        <f t="shared" si="18"/>
        <v>42.682999999999993</v>
      </c>
      <c r="T276" s="8">
        <f t="shared" si="19"/>
        <v>0.37949552337005321</v>
      </c>
      <c r="U276" s="5">
        <f>YEAR(SalesDataTable[[#This Row],[Order Date]])</f>
        <v>2026</v>
      </c>
      <c r="V276" s="8" t="str">
        <f>"Q"&amp;ROUNDUP(MONTH(SalesDataTable[[#This Row],[Order Date]])/3,0)</f>
        <v>Q1</v>
      </c>
      <c r="W276" s="9">
        <f>MONTH(SalesDataTable[[#This Row],[Order Date]])</f>
        <v>2</v>
      </c>
      <c r="X276" s="8" t="str">
        <f>TEXT(SalesDataTable[[#This Row],[Order Date]],"mmm")</f>
        <v>Feb</v>
      </c>
    </row>
    <row r="277" spans="1:24" ht="15.6">
      <c r="A277" s="2">
        <v>4664</v>
      </c>
      <c r="B277" s="3">
        <v>46081</v>
      </c>
      <c r="C277" s="4">
        <f>YEAR(SalesDataTable[[#This Row],[Order Date]])</f>
        <v>2026</v>
      </c>
      <c r="D277" s="11" t="str">
        <f>"Q"&amp;ROUNDUP(MONTH(SalesDataTable[[#This Row],[Order Date]])/3,0)</f>
        <v>Q1</v>
      </c>
      <c r="E277" s="4">
        <f>MONTH(SalesDataTable[[#This Row],[Order Date]])</f>
        <v>2</v>
      </c>
      <c r="F277" s="4" t="str">
        <f>TEXT(SalesDataTable[[#This Row],[Order Date]],"MMM")</f>
        <v>Feb</v>
      </c>
      <c r="G277" s="4" t="s">
        <v>20</v>
      </c>
      <c r="H277" s="4" t="s">
        <v>47</v>
      </c>
      <c r="I277" s="4" t="s">
        <v>2</v>
      </c>
      <c r="J277" s="4" t="s">
        <v>3</v>
      </c>
      <c r="K277" s="4" t="s">
        <v>14</v>
      </c>
      <c r="L277" s="4" t="s">
        <v>48</v>
      </c>
      <c r="M277" s="9">
        <v>1</v>
      </c>
      <c r="N277" s="6">
        <v>163.31</v>
      </c>
      <c r="O277" s="7">
        <v>0.05</v>
      </c>
      <c r="P277" s="6">
        <v>87.22</v>
      </c>
      <c r="Q277" s="6">
        <f t="shared" si="16"/>
        <v>155.14449999999999</v>
      </c>
      <c r="R277" s="6">
        <f t="shared" si="17"/>
        <v>87.22</v>
      </c>
      <c r="S277" s="6">
        <f t="shared" si="18"/>
        <v>67.924499999999995</v>
      </c>
      <c r="T277" s="8">
        <f t="shared" si="19"/>
        <v>0.43781442461705056</v>
      </c>
      <c r="U277" s="5">
        <f>YEAR(SalesDataTable[[#This Row],[Order Date]])</f>
        <v>2026</v>
      </c>
      <c r="V277" s="8" t="str">
        <f>"Q"&amp;ROUNDUP(MONTH(SalesDataTable[[#This Row],[Order Date]])/3,0)</f>
        <v>Q1</v>
      </c>
      <c r="W277" s="9">
        <f>MONTH(SalesDataTable[[#This Row],[Order Date]])</f>
        <v>2</v>
      </c>
      <c r="X277" s="8" t="str">
        <f>TEXT(SalesDataTable[[#This Row],[Order Date]],"mmm")</f>
        <v>Feb</v>
      </c>
    </row>
    <row r="278" spans="1:24" ht="15.6">
      <c r="A278" s="2">
        <v>383</v>
      </c>
      <c r="B278" s="3">
        <v>46082</v>
      </c>
      <c r="C278" s="4">
        <f>YEAR(SalesDataTable[[#This Row],[Order Date]])</f>
        <v>2026</v>
      </c>
      <c r="D278" s="11" t="str">
        <f>"Q"&amp;ROUNDUP(MONTH(SalesDataTable[[#This Row],[Order Date]])/3,0)</f>
        <v>Q1</v>
      </c>
      <c r="E278" s="4">
        <f>MONTH(SalesDataTable[[#This Row],[Order Date]])</f>
        <v>3</v>
      </c>
      <c r="F278" s="4" t="str">
        <f>TEXT(SalesDataTable[[#This Row],[Order Date]],"MMM")</f>
        <v>Mar</v>
      </c>
      <c r="G278" s="4" t="s">
        <v>11</v>
      </c>
      <c r="H278" s="4" t="s">
        <v>12</v>
      </c>
      <c r="I278" s="4" t="s">
        <v>19</v>
      </c>
      <c r="J278" s="4" t="s">
        <v>3</v>
      </c>
      <c r="K278" s="4" t="s">
        <v>9</v>
      </c>
      <c r="L278" s="4" t="s">
        <v>10</v>
      </c>
      <c r="M278" s="9">
        <v>3</v>
      </c>
      <c r="N278" s="6">
        <v>92.76</v>
      </c>
      <c r="O278" s="7">
        <v>0</v>
      </c>
      <c r="P278" s="6">
        <v>45.84</v>
      </c>
      <c r="Q278" s="6">
        <f t="shared" si="16"/>
        <v>278.28000000000003</v>
      </c>
      <c r="R278" s="6">
        <f t="shared" si="17"/>
        <v>137.52000000000001</v>
      </c>
      <c r="S278" s="6">
        <f t="shared" si="18"/>
        <v>140.76000000000002</v>
      </c>
      <c r="T278" s="8">
        <f t="shared" si="19"/>
        <v>0.50582147477360928</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730</v>
      </c>
      <c r="B279" s="3">
        <v>46082</v>
      </c>
      <c r="C279" s="4">
        <f>YEAR(SalesDataTable[[#This Row],[Order Date]])</f>
        <v>2026</v>
      </c>
      <c r="D279" s="11" t="str">
        <f>"Q"&amp;ROUNDUP(MONTH(SalesDataTable[[#This Row],[Order Date]])/3,0)</f>
        <v>Q1</v>
      </c>
      <c r="E279" s="4">
        <f>MONTH(SalesDataTable[[#This Row],[Order Date]])</f>
        <v>3</v>
      </c>
      <c r="F279" s="4" t="str">
        <f>TEXT(SalesDataTable[[#This Row],[Order Date]],"MMM")</f>
        <v>Mar</v>
      </c>
      <c r="G279" s="4" t="s">
        <v>0</v>
      </c>
      <c r="H279" s="4" t="s">
        <v>50</v>
      </c>
      <c r="I279" s="4" t="s">
        <v>8</v>
      </c>
      <c r="J279" s="4" t="s">
        <v>16</v>
      </c>
      <c r="K279" s="4" t="s">
        <v>34</v>
      </c>
      <c r="L279" s="4" t="s">
        <v>35</v>
      </c>
      <c r="M279" s="9">
        <v>5</v>
      </c>
      <c r="N279" s="6">
        <v>41.31</v>
      </c>
      <c r="O279" s="7">
        <v>0.1</v>
      </c>
      <c r="P279" s="6">
        <v>15.14</v>
      </c>
      <c r="Q279" s="6">
        <f t="shared" si="16"/>
        <v>185.89500000000001</v>
      </c>
      <c r="R279" s="6">
        <f t="shared" si="17"/>
        <v>75.7</v>
      </c>
      <c r="S279" s="6">
        <f t="shared" si="18"/>
        <v>110.19500000000001</v>
      </c>
      <c r="T279" s="8">
        <f t="shared" si="19"/>
        <v>0.59278087092175691</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985</v>
      </c>
      <c r="B280" s="3">
        <v>46082</v>
      </c>
      <c r="C280" s="4">
        <f>YEAR(SalesDataTable[[#This Row],[Order Date]])</f>
        <v>2026</v>
      </c>
      <c r="D280" s="11" t="str">
        <f>"Q"&amp;ROUNDUP(MONTH(SalesDataTable[[#This Row],[Order Date]])/3,0)</f>
        <v>Q1</v>
      </c>
      <c r="E280" s="4">
        <f>MONTH(SalesDataTable[[#This Row],[Order Date]])</f>
        <v>3</v>
      </c>
      <c r="F280" s="4" t="str">
        <f>TEXT(SalesDataTable[[#This Row],[Order Date]],"MMM")</f>
        <v>Mar</v>
      </c>
      <c r="G280" s="4" t="s">
        <v>6</v>
      </c>
      <c r="H280" s="4" t="s">
        <v>49</v>
      </c>
      <c r="I280" s="4" t="s">
        <v>28</v>
      </c>
      <c r="J280" s="4" t="s">
        <v>13</v>
      </c>
      <c r="K280" s="4" t="s">
        <v>34</v>
      </c>
      <c r="L280" s="4" t="s">
        <v>35</v>
      </c>
      <c r="M280" s="9">
        <v>2</v>
      </c>
      <c r="N280" s="6">
        <v>41.23</v>
      </c>
      <c r="O280" s="7">
        <v>0</v>
      </c>
      <c r="P280" s="6">
        <v>14.28</v>
      </c>
      <c r="Q280" s="6">
        <f t="shared" si="16"/>
        <v>82.46</v>
      </c>
      <c r="R280" s="6">
        <f t="shared" si="17"/>
        <v>28.56</v>
      </c>
      <c r="S280" s="6">
        <f t="shared" si="18"/>
        <v>53.899999999999991</v>
      </c>
      <c r="T280" s="8">
        <f t="shared" si="19"/>
        <v>0.65365025466893034</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1457</v>
      </c>
      <c r="B281" s="3">
        <v>46082</v>
      </c>
      <c r="C281" s="4">
        <f>YEAR(SalesDataTable[[#This Row],[Order Date]])</f>
        <v>2026</v>
      </c>
      <c r="D281" s="11" t="str">
        <f>"Q"&amp;ROUNDUP(MONTH(SalesDataTable[[#This Row],[Order Date]])/3,0)</f>
        <v>Q1</v>
      </c>
      <c r="E281" s="4">
        <f>MONTH(SalesDataTable[[#This Row],[Order Date]])</f>
        <v>3</v>
      </c>
      <c r="F281" s="4" t="str">
        <f>TEXT(SalesDataTable[[#This Row],[Order Date]],"MMM")</f>
        <v>Mar</v>
      </c>
      <c r="G281" s="4" t="s">
        <v>6</v>
      </c>
      <c r="H281" s="4" t="s">
        <v>7</v>
      </c>
      <c r="I281" s="4" t="s">
        <v>2</v>
      </c>
      <c r="J281" s="4" t="s">
        <v>13</v>
      </c>
      <c r="K281" s="4" t="s">
        <v>14</v>
      </c>
      <c r="L281" s="4" t="s">
        <v>15</v>
      </c>
      <c r="M281" s="9">
        <v>1</v>
      </c>
      <c r="N281" s="6">
        <v>36.47</v>
      </c>
      <c r="O281" s="7">
        <v>0.05</v>
      </c>
      <c r="P281" s="6">
        <v>13.21</v>
      </c>
      <c r="Q281" s="6">
        <f t="shared" si="16"/>
        <v>34.646499999999996</v>
      </c>
      <c r="R281" s="6">
        <f t="shared" si="17"/>
        <v>13.21</v>
      </c>
      <c r="S281" s="6">
        <f t="shared" si="18"/>
        <v>21.436499999999995</v>
      </c>
      <c r="T281" s="8">
        <f t="shared" si="19"/>
        <v>0.61872050567878423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2558</v>
      </c>
      <c r="B282" s="3">
        <v>46082</v>
      </c>
      <c r="C282" s="4">
        <f>YEAR(SalesDataTable[[#This Row],[Order Date]])</f>
        <v>2026</v>
      </c>
      <c r="D282" s="11" t="str">
        <f>"Q"&amp;ROUNDUP(MONTH(SalesDataTable[[#This Row],[Order Date]])/3,0)</f>
        <v>Q1</v>
      </c>
      <c r="E282" s="4">
        <f>MONTH(SalesDataTable[[#This Row],[Order Date]])</f>
        <v>3</v>
      </c>
      <c r="F282" s="4" t="str">
        <f>TEXT(SalesDataTable[[#This Row],[Order Date]],"MMM")</f>
        <v>Mar</v>
      </c>
      <c r="G282" s="4" t="s">
        <v>0</v>
      </c>
      <c r="H282" s="4" t="s">
        <v>50</v>
      </c>
      <c r="I282" s="4" t="s">
        <v>28</v>
      </c>
      <c r="J282" s="4" t="s">
        <v>13</v>
      </c>
      <c r="K282" s="4" t="s">
        <v>34</v>
      </c>
      <c r="L282" s="4" t="s">
        <v>42</v>
      </c>
      <c r="M282" s="9">
        <v>1</v>
      </c>
      <c r="N282" s="6">
        <v>36.67</v>
      </c>
      <c r="O282" s="7">
        <v>0</v>
      </c>
      <c r="P282" s="6">
        <v>13.97</v>
      </c>
      <c r="Q282" s="6">
        <f t="shared" si="16"/>
        <v>36.67</v>
      </c>
      <c r="R282" s="6">
        <f t="shared" si="17"/>
        <v>13.97</v>
      </c>
      <c r="S282" s="6">
        <f t="shared" si="18"/>
        <v>22.700000000000003</v>
      </c>
      <c r="T282" s="8">
        <f t="shared" si="19"/>
        <v>0.61903463321516228</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3024</v>
      </c>
      <c r="B283" s="3">
        <v>46082</v>
      </c>
      <c r="C283" s="4">
        <f>YEAR(SalesDataTable[[#This Row],[Order Date]])</f>
        <v>2026</v>
      </c>
      <c r="D283" s="11" t="str">
        <f>"Q"&amp;ROUNDUP(MONTH(SalesDataTable[[#This Row],[Order Date]])/3,0)</f>
        <v>Q1</v>
      </c>
      <c r="E283" s="4">
        <f>MONTH(SalesDataTable[[#This Row],[Order Date]])</f>
        <v>3</v>
      </c>
      <c r="F283" s="4" t="str">
        <f>TEXT(SalesDataTable[[#This Row],[Order Date]],"MMM")</f>
        <v>Mar</v>
      </c>
      <c r="G283" s="4" t="s">
        <v>6</v>
      </c>
      <c r="H283" s="4" t="s">
        <v>41</v>
      </c>
      <c r="I283" s="4" t="s">
        <v>2</v>
      </c>
      <c r="J283" s="4" t="s">
        <v>16</v>
      </c>
      <c r="K283" s="4" t="s">
        <v>4</v>
      </c>
      <c r="L283" s="4" t="s">
        <v>22</v>
      </c>
      <c r="M283" s="9">
        <v>2</v>
      </c>
      <c r="N283" s="6">
        <v>51.87</v>
      </c>
      <c r="O283" s="7">
        <v>0.1</v>
      </c>
      <c r="P283" s="6">
        <v>22.95</v>
      </c>
      <c r="Q283" s="6">
        <f t="shared" si="16"/>
        <v>93.366</v>
      </c>
      <c r="R283" s="6">
        <f t="shared" si="17"/>
        <v>45.9</v>
      </c>
      <c r="S283" s="6">
        <f t="shared" si="18"/>
        <v>47.466000000000001</v>
      </c>
      <c r="T283" s="8">
        <f t="shared" si="19"/>
        <v>0.50838635049161363</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3225</v>
      </c>
      <c r="B284" s="3">
        <v>46082</v>
      </c>
      <c r="C284" s="4">
        <f>YEAR(SalesDataTable[[#This Row],[Order Date]])</f>
        <v>2026</v>
      </c>
      <c r="D284" s="11" t="str">
        <f>"Q"&amp;ROUNDUP(MONTH(SalesDataTable[[#This Row],[Order Date]])/3,0)</f>
        <v>Q1</v>
      </c>
      <c r="E284" s="4">
        <f>MONTH(SalesDataTable[[#This Row],[Order Date]])</f>
        <v>3</v>
      </c>
      <c r="F284" s="4" t="str">
        <f>TEXT(SalesDataTable[[#This Row],[Order Date]],"MMM")</f>
        <v>Mar</v>
      </c>
      <c r="G284" s="4" t="s">
        <v>11</v>
      </c>
      <c r="H284" s="4" t="s">
        <v>12</v>
      </c>
      <c r="I284" s="4" t="s">
        <v>19</v>
      </c>
      <c r="J284" s="4" t="s">
        <v>16</v>
      </c>
      <c r="K284" s="4" t="s">
        <v>23</v>
      </c>
      <c r="L284" s="4" t="s">
        <v>29</v>
      </c>
      <c r="M284" s="9">
        <v>1</v>
      </c>
      <c r="N284" s="6">
        <v>195.06</v>
      </c>
      <c r="O284" s="7">
        <v>0.1</v>
      </c>
      <c r="P284" s="6">
        <v>106.68</v>
      </c>
      <c r="Q284" s="6">
        <f t="shared" si="16"/>
        <v>175.554</v>
      </c>
      <c r="R284" s="6">
        <f t="shared" si="17"/>
        <v>106.68</v>
      </c>
      <c r="S284" s="6">
        <f t="shared" si="18"/>
        <v>68.873999999999995</v>
      </c>
      <c r="T284" s="8">
        <f t="shared" si="19"/>
        <v>0.39232372945076727</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3551</v>
      </c>
      <c r="B285" s="3">
        <v>46082</v>
      </c>
      <c r="C285" s="4">
        <f>YEAR(SalesDataTable[[#This Row],[Order Date]])</f>
        <v>2026</v>
      </c>
      <c r="D285" s="11" t="str">
        <f>"Q"&amp;ROUNDUP(MONTH(SalesDataTable[[#This Row],[Order Date]])/3,0)</f>
        <v>Q1</v>
      </c>
      <c r="E285" s="4">
        <f>MONTH(SalesDataTable[[#This Row],[Order Date]])</f>
        <v>3</v>
      </c>
      <c r="F285" s="4" t="str">
        <f>TEXT(SalesDataTable[[#This Row],[Order Date]],"MMM")</f>
        <v>Mar</v>
      </c>
      <c r="G285" s="4" t="s">
        <v>6</v>
      </c>
      <c r="H285" s="4" t="s">
        <v>41</v>
      </c>
      <c r="I285" s="4" t="s">
        <v>28</v>
      </c>
      <c r="J285" s="4" t="s">
        <v>3</v>
      </c>
      <c r="K285" s="4" t="s">
        <v>4</v>
      </c>
      <c r="L285" s="4" t="s">
        <v>30</v>
      </c>
      <c r="M285" s="9">
        <v>2</v>
      </c>
      <c r="N285" s="6">
        <v>100.79</v>
      </c>
      <c r="O285" s="7">
        <v>0.05</v>
      </c>
      <c r="P285" s="6">
        <v>49</v>
      </c>
      <c r="Q285" s="6">
        <f t="shared" si="16"/>
        <v>191.501</v>
      </c>
      <c r="R285" s="6">
        <f t="shared" si="17"/>
        <v>98</v>
      </c>
      <c r="S285" s="6">
        <f t="shared" si="18"/>
        <v>93.501000000000005</v>
      </c>
      <c r="T285" s="8">
        <f t="shared" si="19"/>
        <v>0.48825332504791097</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4157</v>
      </c>
      <c r="B286" s="3">
        <v>46082</v>
      </c>
      <c r="C286" s="4">
        <f>YEAR(SalesDataTable[[#This Row],[Order Date]])</f>
        <v>2026</v>
      </c>
      <c r="D286" s="11" t="str">
        <f>"Q"&amp;ROUNDUP(MONTH(SalesDataTable[[#This Row],[Order Date]])/3,0)</f>
        <v>Q1</v>
      </c>
      <c r="E286" s="4">
        <f>MONTH(SalesDataTable[[#This Row],[Order Date]])</f>
        <v>3</v>
      </c>
      <c r="F286" s="4" t="str">
        <f>TEXT(SalesDataTable[[#This Row],[Order Date]],"MMM")</f>
        <v>Mar</v>
      </c>
      <c r="G286" s="4" t="s">
        <v>20</v>
      </c>
      <c r="H286" s="4" t="s">
        <v>33</v>
      </c>
      <c r="I286" s="4" t="s">
        <v>2</v>
      </c>
      <c r="J286" s="4" t="s">
        <v>13</v>
      </c>
      <c r="K286" s="4" t="s">
        <v>4</v>
      </c>
      <c r="L286" s="4" t="s">
        <v>22</v>
      </c>
      <c r="M286" s="9">
        <v>5</v>
      </c>
      <c r="N286" s="6">
        <v>51.92</v>
      </c>
      <c r="O286" s="7">
        <v>0.15</v>
      </c>
      <c r="P286" s="6">
        <v>22.24</v>
      </c>
      <c r="Q286" s="6">
        <f t="shared" si="16"/>
        <v>220.66000000000003</v>
      </c>
      <c r="R286" s="6">
        <f t="shared" si="17"/>
        <v>111.19999999999999</v>
      </c>
      <c r="S286" s="6">
        <f t="shared" si="18"/>
        <v>109.46000000000004</v>
      </c>
      <c r="T286" s="8">
        <f t="shared" si="19"/>
        <v>0.49605728269736254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4398</v>
      </c>
      <c r="B287" s="3">
        <v>46082</v>
      </c>
      <c r="C287" s="4">
        <f>YEAR(SalesDataTable[[#This Row],[Order Date]])</f>
        <v>2026</v>
      </c>
      <c r="D287" s="11" t="str">
        <f>"Q"&amp;ROUNDUP(MONTH(SalesDataTable[[#This Row],[Order Date]])/3,0)</f>
        <v>Q1</v>
      </c>
      <c r="E287" s="4">
        <f>MONTH(SalesDataTable[[#This Row],[Order Date]])</f>
        <v>3</v>
      </c>
      <c r="F287" s="4" t="str">
        <f>TEXT(SalesDataTable[[#This Row],[Order Date]],"MMM")</f>
        <v>Mar</v>
      </c>
      <c r="G287" s="4" t="s">
        <v>20</v>
      </c>
      <c r="H287" s="4" t="s">
        <v>31</v>
      </c>
      <c r="I287" s="4" t="s">
        <v>2</v>
      </c>
      <c r="J287" s="4" t="s">
        <v>13</v>
      </c>
      <c r="K287" s="4" t="s">
        <v>23</v>
      </c>
      <c r="L287" s="4" t="s">
        <v>51</v>
      </c>
      <c r="M287" s="9">
        <v>1</v>
      </c>
      <c r="N287" s="6">
        <v>123.99</v>
      </c>
      <c r="O287" s="7">
        <v>0.05</v>
      </c>
      <c r="P287" s="6">
        <v>61.67</v>
      </c>
      <c r="Q287" s="6">
        <f t="shared" si="16"/>
        <v>117.79049999999999</v>
      </c>
      <c r="R287" s="6">
        <f t="shared" si="17"/>
        <v>61.67</v>
      </c>
      <c r="S287" s="6">
        <f t="shared" si="18"/>
        <v>56.120499999999993</v>
      </c>
      <c r="T287" s="8">
        <f t="shared" si="19"/>
        <v>0.47644334644984099</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4951</v>
      </c>
      <c r="B288" s="3">
        <v>46082</v>
      </c>
      <c r="C288" s="4">
        <f>YEAR(SalesDataTable[[#This Row],[Order Date]])</f>
        <v>2026</v>
      </c>
      <c r="D288" s="11" t="str">
        <f>"Q"&amp;ROUNDUP(MONTH(SalesDataTable[[#This Row],[Order Date]])/3,0)</f>
        <v>Q1</v>
      </c>
      <c r="E288" s="4">
        <f>MONTH(SalesDataTable[[#This Row],[Order Date]])</f>
        <v>3</v>
      </c>
      <c r="F288" s="4" t="str">
        <f>TEXT(SalesDataTable[[#This Row],[Order Date]],"MMM")</f>
        <v>Mar</v>
      </c>
      <c r="G288" s="4" t="s">
        <v>6</v>
      </c>
      <c r="H288" s="4" t="s">
        <v>49</v>
      </c>
      <c r="I288" s="4" t="s">
        <v>2</v>
      </c>
      <c r="J288" s="4" t="s">
        <v>13</v>
      </c>
      <c r="K288" s="4" t="s">
        <v>23</v>
      </c>
      <c r="L288" s="4" t="s">
        <v>24</v>
      </c>
      <c r="M288" s="9">
        <v>1</v>
      </c>
      <c r="N288" s="6">
        <v>344.8</v>
      </c>
      <c r="O288" s="7">
        <v>0.05</v>
      </c>
      <c r="P288" s="6">
        <v>196.14</v>
      </c>
      <c r="Q288" s="6">
        <f t="shared" si="16"/>
        <v>327.56</v>
      </c>
      <c r="R288" s="6">
        <f t="shared" si="17"/>
        <v>196.14</v>
      </c>
      <c r="S288" s="6">
        <f t="shared" si="18"/>
        <v>131.42000000000002</v>
      </c>
      <c r="T288" s="8">
        <f t="shared" si="19"/>
        <v>0.40120893882036884</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1354</v>
      </c>
      <c r="B289" s="3">
        <v>46083</v>
      </c>
      <c r="C289" s="4">
        <f>YEAR(SalesDataTable[[#This Row],[Order Date]])</f>
        <v>2026</v>
      </c>
      <c r="D289" s="11" t="str">
        <f>"Q"&amp;ROUNDUP(MONTH(SalesDataTable[[#This Row],[Order Date]])/3,0)</f>
        <v>Q1</v>
      </c>
      <c r="E289" s="4">
        <f>MONTH(SalesDataTable[[#This Row],[Order Date]])</f>
        <v>3</v>
      </c>
      <c r="F289" s="4" t="str">
        <f>TEXT(SalesDataTable[[#This Row],[Order Date]],"MMM")</f>
        <v>Mar</v>
      </c>
      <c r="G289" s="4" t="s">
        <v>20</v>
      </c>
      <c r="H289" s="4" t="s">
        <v>33</v>
      </c>
      <c r="I289" s="4" t="s">
        <v>28</v>
      </c>
      <c r="J289" s="4" t="s">
        <v>3</v>
      </c>
      <c r="K289" s="4" t="s">
        <v>14</v>
      </c>
      <c r="L289" s="4" t="s">
        <v>44</v>
      </c>
      <c r="M289" s="9">
        <v>3</v>
      </c>
      <c r="N289" s="6">
        <v>131.91999999999999</v>
      </c>
      <c r="O289" s="7">
        <v>0.05</v>
      </c>
      <c r="P289" s="6">
        <v>67.47</v>
      </c>
      <c r="Q289" s="6">
        <f t="shared" si="16"/>
        <v>375.97199999999998</v>
      </c>
      <c r="R289" s="6">
        <f t="shared" si="17"/>
        <v>202.41</v>
      </c>
      <c r="S289" s="6">
        <f t="shared" si="18"/>
        <v>173.56199999999998</v>
      </c>
      <c r="T289" s="8">
        <f t="shared" si="19"/>
        <v>0.46163544093709102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2042</v>
      </c>
      <c r="B290" s="3">
        <v>46083</v>
      </c>
      <c r="C290" s="4">
        <f>YEAR(SalesDataTable[[#This Row],[Order Date]])</f>
        <v>2026</v>
      </c>
      <c r="D290" s="11" t="str">
        <f>"Q"&amp;ROUNDUP(MONTH(SalesDataTable[[#This Row],[Order Date]])/3,0)</f>
        <v>Q1</v>
      </c>
      <c r="E290" s="4">
        <f>MONTH(SalesDataTable[[#This Row],[Order Date]])</f>
        <v>3</v>
      </c>
      <c r="F290" s="4" t="str">
        <f>TEXT(SalesDataTable[[#This Row],[Order Date]],"MMM")</f>
        <v>Mar</v>
      </c>
      <c r="G290" s="4" t="s">
        <v>11</v>
      </c>
      <c r="H290" s="4" t="s">
        <v>52</v>
      </c>
      <c r="I290" s="4" t="s">
        <v>2</v>
      </c>
      <c r="J290" s="4" t="s">
        <v>16</v>
      </c>
      <c r="K290" s="4" t="s">
        <v>9</v>
      </c>
      <c r="L290" s="4" t="s">
        <v>17</v>
      </c>
      <c r="M290" s="9">
        <v>3</v>
      </c>
      <c r="N290" s="6">
        <v>146.99</v>
      </c>
      <c r="O290" s="7">
        <v>0</v>
      </c>
      <c r="P290" s="6">
        <v>80.069999999999993</v>
      </c>
      <c r="Q290" s="6">
        <f t="shared" si="16"/>
        <v>440.97</v>
      </c>
      <c r="R290" s="6">
        <f t="shared" si="17"/>
        <v>240.20999999999998</v>
      </c>
      <c r="S290" s="6">
        <f t="shared" si="18"/>
        <v>200.76000000000005</v>
      </c>
      <c r="T290" s="8">
        <f t="shared" si="19"/>
        <v>0.45526906592285199</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3895</v>
      </c>
      <c r="B291" s="3">
        <v>46083</v>
      </c>
      <c r="C291" s="4">
        <f>YEAR(SalesDataTable[[#This Row],[Order Date]])</f>
        <v>2026</v>
      </c>
      <c r="D291" s="11" t="str">
        <f>"Q"&amp;ROUNDUP(MONTH(SalesDataTable[[#This Row],[Order Date]])/3,0)</f>
        <v>Q1</v>
      </c>
      <c r="E291" s="4">
        <f>MONTH(SalesDataTable[[#This Row],[Order Date]])</f>
        <v>3</v>
      </c>
      <c r="F291" s="4" t="str">
        <f>TEXT(SalesDataTable[[#This Row],[Order Date]],"MMM")</f>
        <v>Mar</v>
      </c>
      <c r="G291" s="4" t="s">
        <v>20</v>
      </c>
      <c r="H291" s="4" t="s">
        <v>31</v>
      </c>
      <c r="I291" s="4" t="s">
        <v>2</v>
      </c>
      <c r="J291" s="4" t="s">
        <v>16</v>
      </c>
      <c r="K291" s="4" t="s">
        <v>14</v>
      </c>
      <c r="L291" s="4" t="s">
        <v>48</v>
      </c>
      <c r="M291" s="9">
        <v>2</v>
      </c>
      <c r="N291" s="6">
        <v>164.74</v>
      </c>
      <c r="O291" s="7">
        <v>0.05</v>
      </c>
      <c r="P291" s="6">
        <v>89.9</v>
      </c>
      <c r="Q291" s="6">
        <f t="shared" si="16"/>
        <v>313.00600000000003</v>
      </c>
      <c r="R291" s="6">
        <f t="shared" si="17"/>
        <v>179.8</v>
      </c>
      <c r="S291" s="6">
        <f t="shared" si="18"/>
        <v>133.20600000000002</v>
      </c>
      <c r="T291" s="8">
        <f t="shared" si="19"/>
        <v>0.42557011686676932</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5074</v>
      </c>
      <c r="B292" s="3">
        <v>46083</v>
      </c>
      <c r="C292" s="4">
        <f>YEAR(SalesDataTable[[#This Row],[Order Date]])</f>
        <v>2026</v>
      </c>
      <c r="D292" s="11" t="str">
        <f>"Q"&amp;ROUNDUP(MONTH(SalesDataTable[[#This Row],[Order Date]])/3,0)</f>
        <v>Q1</v>
      </c>
      <c r="E292" s="4">
        <f>MONTH(SalesDataTable[[#This Row],[Order Date]])</f>
        <v>3</v>
      </c>
      <c r="F292" s="4" t="str">
        <f>TEXT(SalesDataTable[[#This Row],[Order Date]],"MMM")</f>
        <v>Mar</v>
      </c>
      <c r="G292" s="4" t="s">
        <v>20</v>
      </c>
      <c r="H292" s="4" t="s">
        <v>31</v>
      </c>
      <c r="I292" s="4" t="s">
        <v>2</v>
      </c>
      <c r="J292" s="4" t="s">
        <v>3</v>
      </c>
      <c r="K292" s="4" t="s">
        <v>9</v>
      </c>
      <c r="L292" s="4" t="s">
        <v>10</v>
      </c>
      <c r="M292" s="9">
        <v>2</v>
      </c>
      <c r="N292" s="6">
        <v>89.81</v>
      </c>
      <c r="O292" s="7">
        <v>0</v>
      </c>
      <c r="P292" s="6">
        <v>46.44</v>
      </c>
      <c r="Q292" s="6">
        <f t="shared" si="16"/>
        <v>179.62</v>
      </c>
      <c r="R292" s="6">
        <f t="shared" si="17"/>
        <v>92.88</v>
      </c>
      <c r="S292" s="6">
        <f t="shared" si="18"/>
        <v>86.740000000000009</v>
      </c>
      <c r="T292" s="8">
        <f t="shared" si="19"/>
        <v>0.482908362097762</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179</v>
      </c>
      <c r="B293" s="3">
        <v>46084</v>
      </c>
      <c r="C293" s="4">
        <f>YEAR(SalesDataTable[[#This Row],[Order Date]])</f>
        <v>2026</v>
      </c>
      <c r="D293" s="11" t="str">
        <f>"Q"&amp;ROUNDUP(MONTH(SalesDataTable[[#This Row],[Order Date]])/3,0)</f>
        <v>Q1</v>
      </c>
      <c r="E293" s="4">
        <f>MONTH(SalesDataTable[[#This Row],[Order Date]])</f>
        <v>3</v>
      </c>
      <c r="F293" s="4" t="str">
        <f>TEXT(SalesDataTable[[#This Row],[Order Date]],"MMM")</f>
        <v>Mar</v>
      </c>
      <c r="G293" s="4" t="s">
        <v>11</v>
      </c>
      <c r="H293" s="4" t="s">
        <v>52</v>
      </c>
      <c r="I293" s="4" t="s">
        <v>19</v>
      </c>
      <c r="J293" s="4" t="s">
        <v>3</v>
      </c>
      <c r="K293" s="4" t="s">
        <v>34</v>
      </c>
      <c r="L293" s="4" t="s">
        <v>42</v>
      </c>
      <c r="M293" s="9">
        <v>1</v>
      </c>
      <c r="N293" s="6">
        <v>35.369999999999997</v>
      </c>
      <c r="O293" s="7">
        <v>0</v>
      </c>
      <c r="P293" s="6">
        <v>13.88</v>
      </c>
      <c r="Q293" s="6">
        <f t="shared" si="16"/>
        <v>35.369999999999997</v>
      </c>
      <c r="R293" s="6">
        <f t="shared" si="17"/>
        <v>13.88</v>
      </c>
      <c r="S293" s="6">
        <f t="shared" si="18"/>
        <v>21.489999999999995</v>
      </c>
      <c r="T293" s="8">
        <f t="shared" si="19"/>
        <v>0.60757704269154644</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459</v>
      </c>
      <c r="B294" s="3">
        <v>46084</v>
      </c>
      <c r="C294" s="4">
        <f>YEAR(SalesDataTable[[#This Row],[Order Date]])</f>
        <v>2026</v>
      </c>
      <c r="D294" s="11" t="str">
        <f>"Q"&amp;ROUNDUP(MONTH(SalesDataTable[[#This Row],[Order Date]])/3,0)</f>
        <v>Q1</v>
      </c>
      <c r="E294" s="4">
        <f>MONTH(SalesDataTable[[#This Row],[Order Date]])</f>
        <v>3</v>
      </c>
      <c r="F294" s="4" t="str">
        <f>TEXT(SalesDataTable[[#This Row],[Order Date]],"MMM")</f>
        <v>Mar</v>
      </c>
      <c r="G294" s="4" t="s">
        <v>6</v>
      </c>
      <c r="H294" s="4" t="s">
        <v>43</v>
      </c>
      <c r="I294" s="4" t="s">
        <v>28</v>
      </c>
      <c r="J294" s="4" t="s">
        <v>13</v>
      </c>
      <c r="K294" s="4" t="s">
        <v>4</v>
      </c>
      <c r="L294" s="4" t="s">
        <v>22</v>
      </c>
      <c r="M294" s="9">
        <v>4</v>
      </c>
      <c r="N294" s="6">
        <v>50.64</v>
      </c>
      <c r="O294" s="7">
        <v>0</v>
      </c>
      <c r="P294" s="6">
        <v>23.09</v>
      </c>
      <c r="Q294" s="6">
        <f t="shared" si="16"/>
        <v>202.56</v>
      </c>
      <c r="R294" s="6">
        <f t="shared" si="17"/>
        <v>92.36</v>
      </c>
      <c r="S294" s="6">
        <f t="shared" si="18"/>
        <v>110.2</v>
      </c>
      <c r="T294" s="8">
        <f t="shared" si="19"/>
        <v>0.54403633491311221</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525</v>
      </c>
      <c r="B295" s="3">
        <v>46084</v>
      </c>
      <c r="C295" s="4">
        <f>YEAR(SalesDataTable[[#This Row],[Order Date]])</f>
        <v>2026</v>
      </c>
      <c r="D295" s="11" t="str">
        <f>"Q"&amp;ROUNDUP(MONTH(SalesDataTable[[#This Row],[Order Date]])/3,0)</f>
        <v>Q1</v>
      </c>
      <c r="E295" s="4">
        <f>MONTH(SalesDataTable[[#This Row],[Order Date]])</f>
        <v>3</v>
      </c>
      <c r="F295" s="4" t="str">
        <f>TEXT(SalesDataTable[[#This Row],[Order Date]],"MMM")</f>
        <v>Mar</v>
      </c>
      <c r="G295" s="4" t="s">
        <v>20</v>
      </c>
      <c r="H295" s="4" t="s">
        <v>31</v>
      </c>
      <c r="I295" s="4" t="s">
        <v>19</v>
      </c>
      <c r="J295" s="4" t="s">
        <v>3</v>
      </c>
      <c r="K295" s="4" t="s">
        <v>9</v>
      </c>
      <c r="L295" s="4" t="s">
        <v>17</v>
      </c>
      <c r="M295" s="9">
        <v>1</v>
      </c>
      <c r="N295" s="6">
        <v>146.37</v>
      </c>
      <c r="O295" s="7">
        <v>0</v>
      </c>
      <c r="P295" s="6">
        <v>78.3</v>
      </c>
      <c r="Q295" s="6">
        <f t="shared" si="16"/>
        <v>146.37</v>
      </c>
      <c r="R295" s="6">
        <f t="shared" si="17"/>
        <v>78.3</v>
      </c>
      <c r="S295" s="6">
        <f t="shared" si="18"/>
        <v>68.070000000000007</v>
      </c>
      <c r="T295" s="8">
        <f t="shared" si="19"/>
        <v>0.46505431440869033</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3374</v>
      </c>
      <c r="B296" s="3">
        <v>46084</v>
      </c>
      <c r="C296" s="4">
        <f>YEAR(SalesDataTable[[#This Row],[Order Date]])</f>
        <v>2026</v>
      </c>
      <c r="D296" s="11" t="str">
        <f>"Q"&amp;ROUNDUP(MONTH(SalesDataTable[[#This Row],[Order Date]])/3,0)</f>
        <v>Q1</v>
      </c>
      <c r="E296" s="4">
        <f>MONTH(SalesDataTable[[#This Row],[Order Date]])</f>
        <v>3</v>
      </c>
      <c r="F296" s="4" t="str">
        <f>TEXT(SalesDataTable[[#This Row],[Order Date]],"MMM")</f>
        <v>Mar</v>
      </c>
      <c r="G296" s="4" t="s">
        <v>11</v>
      </c>
      <c r="H296" s="4" t="s">
        <v>12</v>
      </c>
      <c r="I296" s="4" t="s">
        <v>2</v>
      </c>
      <c r="J296" s="4" t="s">
        <v>3</v>
      </c>
      <c r="K296" s="4" t="s">
        <v>9</v>
      </c>
      <c r="L296" s="4" t="s">
        <v>17</v>
      </c>
      <c r="M296" s="9">
        <v>3</v>
      </c>
      <c r="N296" s="6">
        <v>143.74</v>
      </c>
      <c r="O296" s="7">
        <v>0</v>
      </c>
      <c r="P296" s="6">
        <v>81.58</v>
      </c>
      <c r="Q296" s="6">
        <f t="shared" si="16"/>
        <v>431.22</v>
      </c>
      <c r="R296" s="6">
        <f t="shared" si="17"/>
        <v>244.74</v>
      </c>
      <c r="S296" s="6">
        <f t="shared" si="18"/>
        <v>186.48000000000002</v>
      </c>
      <c r="T296" s="8">
        <f t="shared" si="19"/>
        <v>0.43244747460692917</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3850</v>
      </c>
      <c r="B297" s="3">
        <v>46084</v>
      </c>
      <c r="C297" s="4">
        <f>YEAR(SalesDataTable[[#This Row],[Order Date]])</f>
        <v>2026</v>
      </c>
      <c r="D297" s="11" t="str">
        <f>"Q"&amp;ROUNDUP(MONTH(SalesDataTable[[#This Row],[Order Date]])/3,0)</f>
        <v>Q1</v>
      </c>
      <c r="E297" s="4">
        <f>MONTH(SalesDataTable[[#This Row],[Order Date]])</f>
        <v>3</v>
      </c>
      <c r="F297" s="4" t="str">
        <f>TEXT(SalesDataTable[[#This Row],[Order Date]],"MMM")</f>
        <v>Mar</v>
      </c>
      <c r="G297" s="4" t="s">
        <v>20</v>
      </c>
      <c r="H297" s="4" t="s">
        <v>31</v>
      </c>
      <c r="I297" s="4" t="s">
        <v>28</v>
      </c>
      <c r="J297" s="4" t="s">
        <v>13</v>
      </c>
      <c r="K297" s="4" t="s">
        <v>23</v>
      </c>
      <c r="L297" s="4" t="s">
        <v>40</v>
      </c>
      <c r="M297" s="9">
        <v>2</v>
      </c>
      <c r="N297" s="6">
        <v>81.94</v>
      </c>
      <c r="O297" s="7">
        <v>0.1</v>
      </c>
      <c r="P297" s="6">
        <v>39.9</v>
      </c>
      <c r="Q297" s="6">
        <f t="shared" si="16"/>
        <v>147.49199999999999</v>
      </c>
      <c r="R297" s="6">
        <f t="shared" si="17"/>
        <v>79.8</v>
      </c>
      <c r="S297" s="6">
        <f t="shared" si="18"/>
        <v>67.691999999999993</v>
      </c>
      <c r="T297" s="8">
        <f t="shared" si="19"/>
        <v>0.45895370596371327</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4004</v>
      </c>
      <c r="B298" s="3">
        <v>46084</v>
      </c>
      <c r="C298" s="4">
        <f>YEAR(SalesDataTable[[#This Row],[Order Date]])</f>
        <v>2026</v>
      </c>
      <c r="D298" s="11" t="str">
        <f>"Q"&amp;ROUNDUP(MONTH(SalesDataTable[[#This Row],[Order Date]])/3,0)</f>
        <v>Q1</v>
      </c>
      <c r="E298" s="4">
        <f>MONTH(SalesDataTable[[#This Row],[Order Date]])</f>
        <v>3</v>
      </c>
      <c r="F298" s="4" t="str">
        <f>TEXT(SalesDataTable[[#This Row],[Order Date]],"MMM")</f>
        <v>Mar</v>
      </c>
      <c r="G298" s="4" t="s">
        <v>11</v>
      </c>
      <c r="H298" s="4" t="s">
        <v>25</v>
      </c>
      <c r="I298" s="4" t="s">
        <v>2</v>
      </c>
      <c r="J298" s="4" t="s">
        <v>13</v>
      </c>
      <c r="K298" s="4" t="s">
        <v>14</v>
      </c>
      <c r="L298" s="4" t="s">
        <v>32</v>
      </c>
      <c r="M298" s="9">
        <v>1</v>
      </c>
      <c r="N298" s="6">
        <v>46.46</v>
      </c>
      <c r="O298" s="7">
        <v>0.1</v>
      </c>
      <c r="P298" s="6">
        <v>17.989999999999998</v>
      </c>
      <c r="Q298" s="6">
        <f t="shared" si="16"/>
        <v>41.814</v>
      </c>
      <c r="R298" s="6">
        <f t="shared" si="17"/>
        <v>17.989999999999998</v>
      </c>
      <c r="S298" s="6">
        <f t="shared" si="18"/>
        <v>23.824000000000002</v>
      </c>
      <c r="T298" s="8">
        <f t="shared" si="19"/>
        <v>0.56976132395848289</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788</v>
      </c>
      <c r="B299" s="3">
        <v>46085</v>
      </c>
      <c r="C299" s="4">
        <f>YEAR(SalesDataTable[[#This Row],[Order Date]])</f>
        <v>2026</v>
      </c>
      <c r="D299" s="11" t="str">
        <f>"Q"&amp;ROUNDUP(MONTH(SalesDataTable[[#This Row],[Order Date]])/3,0)</f>
        <v>Q1</v>
      </c>
      <c r="E299" s="4">
        <f>MONTH(SalesDataTable[[#This Row],[Order Date]])</f>
        <v>3</v>
      </c>
      <c r="F299" s="4" t="str">
        <f>TEXT(SalesDataTable[[#This Row],[Order Date]],"MMM")</f>
        <v>Mar</v>
      </c>
      <c r="G299" s="4" t="s">
        <v>6</v>
      </c>
      <c r="H299" s="4" t="s">
        <v>41</v>
      </c>
      <c r="I299" s="4" t="s">
        <v>2</v>
      </c>
      <c r="J299" s="4" t="s">
        <v>13</v>
      </c>
      <c r="K299" s="4" t="s">
        <v>4</v>
      </c>
      <c r="L299" s="4" t="s">
        <v>26</v>
      </c>
      <c r="M299" s="9">
        <v>3</v>
      </c>
      <c r="N299" s="6">
        <v>39.49</v>
      </c>
      <c r="O299" s="7">
        <v>0</v>
      </c>
      <c r="P299" s="6">
        <v>16.420000000000002</v>
      </c>
      <c r="Q299" s="6">
        <f t="shared" si="16"/>
        <v>118.47</v>
      </c>
      <c r="R299" s="6">
        <f t="shared" si="17"/>
        <v>49.260000000000005</v>
      </c>
      <c r="S299" s="6">
        <f t="shared" si="18"/>
        <v>69.209999999999994</v>
      </c>
      <c r="T299" s="8">
        <f t="shared" si="19"/>
        <v>0.58419853127374011</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1717</v>
      </c>
      <c r="B300" s="3">
        <v>46085</v>
      </c>
      <c r="C300" s="4">
        <f>YEAR(SalesDataTable[[#This Row],[Order Date]])</f>
        <v>2026</v>
      </c>
      <c r="D300" s="11" t="str">
        <f>"Q"&amp;ROUNDUP(MONTH(SalesDataTable[[#This Row],[Order Date]])/3,0)</f>
        <v>Q1</v>
      </c>
      <c r="E300" s="4">
        <f>MONTH(SalesDataTable[[#This Row],[Order Date]])</f>
        <v>3</v>
      </c>
      <c r="F300" s="4" t="str">
        <f>TEXT(SalesDataTable[[#This Row],[Order Date]],"MMM")</f>
        <v>Mar</v>
      </c>
      <c r="G300" s="4" t="s">
        <v>20</v>
      </c>
      <c r="H300" s="4" t="s">
        <v>47</v>
      </c>
      <c r="I300" s="4" t="s">
        <v>2</v>
      </c>
      <c r="J300" s="4" t="s">
        <v>3</v>
      </c>
      <c r="K300" s="4" t="s">
        <v>34</v>
      </c>
      <c r="L300" s="4" t="s">
        <v>35</v>
      </c>
      <c r="M300" s="9">
        <v>1</v>
      </c>
      <c r="N300" s="6">
        <v>40.909999999999997</v>
      </c>
      <c r="O300" s="7">
        <v>0</v>
      </c>
      <c r="P300" s="6">
        <v>14.89</v>
      </c>
      <c r="Q300" s="6">
        <f t="shared" si="16"/>
        <v>40.909999999999997</v>
      </c>
      <c r="R300" s="6">
        <f t="shared" si="17"/>
        <v>14.89</v>
      </c>
      <c r="S300" s="6">
        <f t="shared" si="18"/>
        <v>26.019999999999996</v>
      </c>
      <c r="T300" s="8">
        <f t="shared" si="19"/>
        <v>0.63603031043754577</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1819</v>
      </c>
      <c r="B301" s="3">
        <v>46085</v>
      </c>
      <c r="C301" s="4">
        <f>YEAR(SalesDataTable[[#This Row],[Order Date]])</f>
        <v>2026</v>
      </c>
      <c r="D301" s="11" t="str">
        <f>"Q"&amp;ROUNDUP(MONTH(SalesDataTable[[#This Row],[Order Date]])/3,0)</f>
        <v>Q1</v>
      </c>
      <c r="E301" s="4">
        <f>MONTH(SalesDataTable[[#This Row],[Order Date]])</f>
        <v>3</v>
      </c>
      <c r="F301" s="4" t="str">
        <f>TEXT(SalesDataTable[[#This Row],[Order Date]],"MMM")</f>
        <v>Mar</v>
      </c>
      <c r="G301" s="4" t="s">
        <v>20</v>
      </c>
      <c r="H301" s="4" t="s">
        <v>33</v>
      </c>
      <c r="I301" s="4" t="s">
        <v>28</v>
      </c>
      <c r="J301" s="4" t="s">
        <v>13</v>
      </c>
      <c r="K301" s="4" t="s">
        <v>4</v>
      </c>
      <c r="L301" s="4" t="s">
        <v>22</v>
      </c>
      <c r="M301" s="9">
        <v>1</v>
      </c>
      <c r="N301" s="6">
        <v>49.94</v>
      </c>
      <c r="O301" s="7">
        <v>0.1</v>
      </c>
      <c r="P301" s="6">
        <v>21.84</v>
      </c>
      <c r="Q301" s="6">
        <f t="shared" si="16"/>
        <v>44.945999999999998</v>
      </c>
      <c r="R301" s="6">
        <f t="shared" si="17"/>
        <v>21.84</v>
      </c>
      <c r="S301" s="6">
        <f t="shared" si="18"/>
        <v>23.105999999999998</v>
      </c>
      <c r="T301" s="8">
        <f t="shared" si="19"/>
        <v>0.51408356694700308</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1992</v>
      </c>
      <c r="B302" s="3">
        <v>46085</v>
      </c>
      <c r="C302" s="4">
        <f>YEAR(SalesDataTable[[#This Row],[Order Date]])</f>
        <v>2026</v>
      </c>
      <c r="D302" s="11" t="str">
        <f>"Q"&amp;ROUNDUP(MONTH(SalesDataTable[[#This Row],[Order Date]])/3,0)</f>
        <v>Q1</v>
      </c>
      <c r="E302" s="4">
        <f>MONTH(SalesDataTable[[#This Row],[Order Date]])</f>
        <v>3</v>
      </c>
      <c r="F302" s="4" t="str">
        <f>TEXT(SalesDataTable[[#This Row],[Order Date]],"MMM")</f>
        <v>Mar</v>
      </c>
      <c r="G302" s="4" t="s">
        <v>11</v>
      </c>
      <c r="H302" s="4" t="s">
        <v>25</v>
      </c>
      <c r="I302" s="4" t="s">
        <v>2</v>
      </c>
      <c r="J302" s="4" t="s">
        <v>16</v>
      </c>
      <c r="K302" s="4" t="s">
        <v>14</v>
      </c>
      <c r="L302" s="4" t="s">
        <v>15</v>
      </c>
      <c r="M302" s="9">
        <v>1</v>
      </c>
      <c r="N302" s="6">
        <v>35.520000000000003</v>
      </c>
      <c r="O302" s="7">
        <v>0</v>
      </c>
      <c r="P302" s="6">
        <v>13.21</v>
      </c>
      <c r="Q302" s="6">
        <f t="shared" si="16"/>
        <v>35.520000000000003</v>
      </c>
      <c r="R302" s="6">
        <f t="shared" si="17"/>
        <v>13.21</v>
      </c>
      <c r="S302" s="6">
        <f t="shared" si="18"/>
        <v>22.310000000000002</v>
      </c>
      <c r="T302" s="8">
        <f t="shared" si="19"/>
        <v>0.62809684684684686</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2499</v>
      </c>
      <c r="B303" s="3">
        <v>46085</v>
      </c>
      <c r="C303" s="4">
        <f>YEAR(SalesDataTable[[#This Row],[Order Date]])</f>
        <v>2026</v>
      </c>
      <c r="D303" s="11" t="str">
        <f>"Q"&amp;ROUNDUP(MONTH(SalesDataTable[[#This Row],[Order Date]])/3,0)</f>
        <v>Q1</v>
      </c>
      <c r="E303" s="4">
        <f>MONTH(SalesDataTable[[#This Row],[Order Date]])</f>
        <v>3</v>
      </c>
      <c r="F303" s="4" t="str">
        <f>TEXT(SalesDataTable[[#This Row],[Order Date]],"MMM")</f>
        <v>Mar</v>
      </c>
      <c r="G303" s="4" t="s">
        <v>20</v>
      </c>
      <c r="H303" s="4" t="s">
        <v>31</v>
      </c>
      <c r="I303" s="4" t="s">
        <v>19</v>
      </c>
      <c r="J303" s="4" t="s">
        <v>13</v>
      </c>
      <c r="K303" s="4" t="s">
        <v>23</v>
      </c>
      <c r="L303" s="4" t="s">
        <v>24</v>
      </c>
      <c r="M303" s="9">
        <v>2</v>
      </c>
      <c r="N303" s="6">
        <v>341.1</v>
      </c>
      <c r="O303" s="7">
        <v>0</v>
      </c>
      <c r="P303" s="6">
        <v>200.19</v>
      </c>
      <c r="Q303" s="6">
        <f t="shared" si="16"/>
        <v>682.2</v>
      </c>
      <c r="R303" s="6">
        <f t="shared" si="17"/>
        <v>400.38</v>
      </c>
      <c r="S303" s="6">
        <f t="shared" si="18"/>
        <v>281.82000000000005</v>
      </c>
      <c r="T303" s="8">
        <f t="shared" si="19"/>
        <v>0.41310466138962187</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2698</v>
      </c>
      <c r="B304" s="3">
        <v>46085</v>
      </c>
      <c r="C304" s="4">
        <f>YEAR(SalesDataTable[[#This Row],[Order Date]])</f>
        <v>2026</v>
      </c>
      <c r="D304" s="11" t="str">
        <f>"Q"&amp;ROUNDUP(MONTH(SalesDataTable[[#This Row],[Order Date]])/3,0)</f>
        <v>Q1</v>
      </c>
      <c r="E304" s="4">
        <f>MONTH(SalesDataTable[[#This Row],[Order Date]])</f>
        <v>3</v>
      </c>
      <c r="F304" s="4" t="str">
        <f>TEXT(SalesDataTable[[#This Row],[Order Date]],"MMM")</f>
        <v>Mar</v>
      </c>
      <c r="G304" s="4" t="s">
        <v>11</v>
      </c>
      <c r="H304" s="4" t="s">
        <v>52</v>
      </c>
      <c r="I304" s="4" t="s">
        <v>28</v>
      </c>
      <c r="J304" s="4" t="s">
        <v>13</v>
      </c>
      <c r="K304" s="4" t="s">
        <v>34</v>
      </c>
      <c r="L304" s="4" t="s">
        <v>42</v>
      </c>
      <c r="M304" s="9">
        <v>4</v>
      </c>
      <c r="N304" s="6">
        <v>36.08</v>
      </c>
      <c r="O304" s="7">
        <v>0</v>
      </c>
      <c r="P304" s="6">
        <v>13.89</v>
      </c>
      <c r="Q304" s="6">
        <f t="shared" si="16"/>
        <v>144.32</v>
      </c>
      <c r="R304" s="6">
        <f t="shared" si="17"/>
        <v>55.56</v>
      </c>
      <c r="S304" s="6">
        <f t="shared" si="18"/>
        <v>88.759999999999991</v>
      </c>
      <c r="T304" s="8">
        <f t="shared" si="19"/>
        <v>0.61502217294900219</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4416</v>
      </c>
      <c r="B305" s="3">
        <v>46085</v>
      </c>
      <c r="C305" s="4">
        <f>YEAR(SalesDataTable[[#This Row],[Order Date]])</f>
        <v>2026</v>
      </c>
      <c r="D305" s="11" t="str">
        <f>"Q"&amp;ROUNDUP(MONTH(SalesDataTable[[#This Row],[Order Date]])/3,0)</f>
        <v>Q1</v>
      </c>
      <c r="E305" s="4">
        <f>MONTH(SalesDataTable[[#This Row],[Order Date]])</f>
        <v>3</v>
      </c>
      <c r="F305" s="4" t="str">
        <f>TEXT(SalesDataTable[[#This Row],[Order Date]],"MMM")</f>
        <v>Mar</v>
      </c>
      <c r="G305" s="4" t="s">
        <v>20</v>
      </c>
      <c r="H305" s="4" t="s">
        <v>21</v>
      </c>
      <c r="I305" s="4" t="s">
        <v>2</v>
      </c>
      <c r="J305" s="4" t="s">
        <v>16</v>
      </c>
      <c r="K305" s="4" t="s">
        <v>9</v>
      </c>
      <c r="L305" s="4" t="s">
        <v>37</v>
      </c>
      <c r="M305" s="9">
        <v>2</v>
      </c>
      <c r="N305" s="6">
        <v>151.69999999999999</v>
      </c>
      <c r="O305" s="7">
        <v>0</v>
      </c>
      <c r="P305" s="6">
        <v>80.44</v>
      </c>
      <c r="Q305" s="6">
        <f t="shared" si="16"/>
        <v>303.39999999999998</v>
      </c>
      <c r="R305" s="6">
        <f t="shared" si="17"/>
        <v>160.88</v>
      </c>
      <c r="S305" s="6">
        <f t="shared" si="18"/>
        <v>142.51999999999998</v>
      </c>
      <c r="T305" s="8">
        <f t="shared" si="19"/>
        <v>0.46974291364535264</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4434</v>
      </c>
      <c r="B306" s="3">
        <v>46085</v>
      </c>
      <c r="C306" s="4">
        <f>YEAR(SalesDataTable[[#This Row],[Order Date]])</f>
        <v>2026</v>
      </c>
      <c r="D306" s="11" t="str">
        <f>"Q"&amp;ROUNDUP(MONTH(SalesDataTable[[#This Row],[Order Date]])/3,0)</f>
        <v>Q1</v>
      </c>
      <c r="E306" s="4">
        <f>MONTH(SalesDataTable[[#This Row],[Order Date]])</f>
        <v>3</v>
      </c>
      <c r="F306" s="4" t="str">
        <f>TEXT(SalesDataTable[[#This Row],[Order Date]],"MMM")</f>
        <v>Mar</v>
      </c>
      <c r="G306" s="4" t="s">
        <v>6</v>
      </c>
      <c r="H306" s="4" t="s">
        <v>27</v>
      </c>
      <c r="I306" s="4" t="s">
        <v>28</v>
      </c>
      <c r="J306" s="4" t="s">
        <v>13</v>
      </c>
      <c r="K306" s="4" t="s">
        <v>9</v>
      </c>
      <c r="L306" s="4" t="s">
        <v>37</v>
      </c>
      <c r="M306" s="9">
        <v>2</v>
      </c>
      <c r="N306" s="6">
        <v>151.55000000000001</v>
      </c>
      <c r="O306" s="7">
        <v>0.1</v>
      </c>
      <c r="P306" s="6">
        <v>80.680000000000007</v>
      </c>
      <c r="Q306" s="6">
        <f t="shared" si="16"/>
        <v>272.79000000000002</v>
      </c>
      <c r="R306" s="6">
        <f t="shared" si="17"/>
        <v>161.36000000000001</v>
      </c>
      <c r="S306" s="6">
        <f t="shared" si="18"/>
        <v>111.43</v>
      </c>
      <c r="T306" s="8">
        <f t="shared" si="19"/>
        <v>0.40848271564206901</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4992</v>
      </c>
      <c r="B307" s="3">
        <v>46085</v>
      </c>
      <c r="C307" s="4">
        <f>YEAR(SalesDataTable[[#This Row],[Order Date]])</f>
        <v>2026</v>
      </c>
      <c r="D307" s="11" t="str">
        <f>"Q"&amp;ROUNDUP(MONTH(SalesDataTable[[#This Row],[Order Date]])/3,0)</f>
        <v>Q1</v>
      </c>
      <c r="E307" s="4">
        <f>MONTH(SalesDataTable[[#This Row],[Order Date]])</f>
        <v>3</v>
      </c>
      <c r="F307" s="4" t="str">
        <f>TEXT(SalesDataTable[[#This Row],[Order Date]],"MMM")</f>
        <v>Mar</v>
      </c>
      <c r="G307" s="4" t="s">
        <v>11</v>
      </c>
      <c r="H307" s="4" t="s">
        <v>12</v>
      </c>
      <c r="I307" s="4" t="s">
        <v>8</v>
      </c>
      <c r="J307" s="4" t="s">
        <v>16</v>
      </c>
      <c r="K307" s="4" t="s">
        <v>4</v>
      </c>
      <c r="L307" s="4" t="s">
        <v>5</v>
      </c>
      <c r="M307" s="9">
        <v>5</v>
      </c>
      <c r="N307" s="6">
        <v>82.44</v>
      </c>
      <c r="O307" s="7">
        <v>0.1</v>
      </c>
      <c r="P307" s="6">
        <v>41.57</v>
      </c>
      <c r="Q307" s="6">
        <f t="shared" si="16"/>
        <v>370.98</v>
      </c>
      <c r="R307" s="6">
        <f t="shared" si="17"/>
        <v>207.85</v>
      </c>
      <c r="S307" s="6">
        <f t="shared" si="18"/>
        <v>163.13000000000002</v>
      </c>
      <c r="T307" s="8">
        <f t="shared" si="19"/>
        <v>0.43972720901396306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388</v>
      </c>
      <c r="B308" s="3">
        <v>46086</v>
      </c>
      <c r="C308" s="4">
        <f>YEAR(SalesDataTable[[#This Row],[Order Date]])</f>
        <v>2026</v>
      </c>
      <c r="D308" s="11" t="str">
        <f>"Q"&amp;ROUNDUP(MONTH(SalesDataTable[[#This Row],[Order Date]])/3,0)</f>
        <v>Q1</v>
      </c>
      <c r="E308" s="4">
        <f>MONTH(SalesDataTable[[#This Row],[Order Date]])</f>
        <v>3</v>
      </c>
      <c r="F308" s="4" t="str">
        <f>TEXT(SalesDataTable[[#This Row],[Order Date]],"MMM")</f>
        <v>Mar</v>
      </c>
      <c r="G308" s="4" t="s">
        <v>20</v>
      </c>
      <c r="H308" s="4" t="s">
        <v>33</v>
      </c>
      <c r="I308" s="4" t="s">
        <v>2</v>
      </c>
      <c r="J308" s="4" t="s">
        <v>3</v>
      </c>
      <c r="K308" s="4" t="s">
        <v>34</v>
      </c>
      <c r="L308" s="4" t="s">
        <v>42</v>
      </c>
      <c r="M308" s="9">
        <v>1</v>
      </c>
      <c r="N308" s="6">
        <v>35.61</v>
      </c>
      <c r="O308" s="7">
        <v>0.05</v>
      </c>
      <c r="P308" s="6">
        <v>13.8</v>
      </c>
      <c r="Q308" s="6">
        <f t="shared" si="16"/>
        <v>33.829499999999996</v>
      </c>
      <c r="R308" s="6">
        <f t="shared" si="17"/>
        <v>13.8</v>
      </c>
      <c r="S308" s="6">
        <f t="shared" si="18"/>
        <v>20.029499999999995</v>
      </c>
      <c r="T308" s="8">
        <f t="shared" si="19"/>
        <v>0.59207200815855976</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977</v>
      </c>
      <c r="B309" s="3">
        <v>46086</v>
      </c>
      <c r="C309" s="4">
        <f>YEAR(SalesDataTable[[#This Row],[Order Date]])</f>
        <v>2026</v>
      </c>
      <c r="D309" s="11" t="str">
        <f>"Q"&amp;ROUNDUP(MONTH(SalesDataTable[[#This Row],[Order Date]])/3,0)</f>
        <v>Q1</v>
      </c>
      <c r="E309" s="4">
        <f>MONTH(SalesDataTable[[#This Row],[Order Date]])</f>
        <v>3</v>
      </c>
      <c r="F309" s="4" t="str">
        <f>TEXT(SalesDataTable[[#This Row],[Order Date]],"MMM")</f>
        <v>Mar</v>
      </c>
      <c r="G309" s="4" t="s">
        <v>0</v>
      </c>
      <c r="H309" s="4" t="s">
        <v>1</v>
      </c>
      <c r="I309" s="4" t="s">
        <v>28</v>
      </c>
      <c r="J309" s="4" t="s">
        <v>13</v>
      </c>
      <c r="K309" s="4" t="s">
        <v>9</v>
      </c>
      <c r="L309" s="4" t="s">
        <v>37</v>
      </c>
      <c r="M309" s="9">
        <v>5</v>
      </c>
      <c r="N309" s="6">
        <v>156.13</v>
      </c>
      <c r="O309" s="7">
        <v>0</v>
      </c>
      <c r="P309" s="6">
        <v>77.03</v>
      </c>
      <c r="Q309" s="6">
        <f t="shared" si="16"/>
        <v>780.65</v>
      </c>
      <c r="R309" s="6">
        <f t="shared" si="17"/>
        <v>385.15</v>
      </c>
      <c r="S309" s="6">
        <f t="shared" si="18"/>
        <v>395.5</v>
      </c>
      <c r="T309" s="8">
        <f t="shared" si="19"/>
        <v>0.50662909114199706</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996</v>
      </c>
      <c r="B310" s="3">
        <v>46086</v>
      </c>
      <c r="C310" s="4">
        <f>YEAR(SalesDataTable[[#This Row],[Order Date]])</f>
        <v>2026</v>
      </c>
      <c r="D310" s="11" t="str">
        <f>"Q"&amp;ROUNDUP(MONTH(SalesDataTable[[#This Row],[Order Date]])/3,0)</f>
        <v>Q1</v>
      </c>
      <c r="E310" s="4">
        <f>MONTH(SalesDataTable[[#This Row],[Order Date]])</f>
        <v>3</v>
      </c>
      <c r="F310" s="4" t="str">
        <f>TEXT(SalesDataTable[[#This Row],[Order Date]],"MMM")</f>
        <v>Mar</v>
      </c>
      <c r="G310" s="4" t="s">
        <v>0</v>
      </c>
      <c r="H310" s="4" t="s">
        <v>50</v>
      </c>
      <c r="I310" s="4" t="s">
        <v>2</v>
      </c>
      <c r="J310" s="4" t="s">
        <v>3</v>
      </c>
      <c r="K310" s="4" t="s">
        <v>23</v>
      </c>
      <c r="L310" s="4" t="s">
        <v>51</v>
      </c>
      <c r="M310" s="9">
        <v>1</v>
      </c>
      <c r="N310" s="6">
        <v>124.31</v>
      </c>
      <c r="O310" s="7">
        <v>0</v>
      </c>
      <c r="P310" s="6">
        <v>61.16</v>
      </c>
      <c r="Q310" s="6">
        <f t="shared" si="16"/>
        <v>124.31</v>
      </c>
      <c r="R310" s="6">
        <f t="shared" si="17"/>
        <v>61.16</v>
      </c>
      <c r="S310" s="6">
        <f t="shared" si="18"/>
        <v>63.150000000000006</v>
      </c>
      <c r="T310" s="8">
        <f t="shared" si="19"/>
        <v>0.50800418309066053</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1923</v>
      </c>
      <c r="B311" s="3">
        <v>46086</v>
      </c>
      <c r="C311" s="4">
        <f>YEAR(SalesDataTable[[#This Row],[Order Date]])</f>
        <v>2026</v>
      </c>
      <c r="D311" s="11" t="str">
        <f>"Q"&amp;ROUNDUP(MONTH(SalesDataTable[[#This Row],[Order Date]])/3,0)</f>
        <v>Q1</v>
      </c>
      <c r="E311" s="4">
        <f>MONTH(SalesDataTable[[#This Row],[Order Date]])</f>
        <v>3</v>
      </c>
      <c r="F311" s="4" t="str">
        <f>TEXT(SalesDataTable[[#This Row],[Order Date]],"MMM")</f>
        <v>Mar</v>
      </c>
      <c r="G311" s="4" t="s">
        <v>6</v>
      </c>
      <c r="H311" s="4" t="s">
        <v>49</v>
      </c>
      <c r="I311" s="4" t="s">
        <v>19</v>
      </c>
      <c r="J311" s="4" t="s">
        <v>16</v>
      </c>
      <c r="K311" s="4" t="s">
        <v>23</v>
      </c>
      <c r="L311" s="4" t="s">
        <v>40</v>
      </c>
      <c r="M311" s="9">
        <v>3</v>
      </c>
      <c r="N311" s="6">
        <v>82.9</v>
      </c>
      <c r="O311" s="7">
        <v>0.1</v>
      </c>
      <c r="P311" s="6">
        <v>38.31</v>
      </c>
      <c r="Q311" s="6">
        <f t="shared" si="16"/>
        <v>223.83</v>
      </c>
      <c r="R311" s="6">
        <f t="shared" si="17"/>
        <v>114.93</v>
      </c>
      <c r="S311" s="6">
        <f t="shared" si="18"/>
        <v>108.9</v>
      </c>
      <c r="T311" s="8">
        <f t="shared" si="19"/>
        <v>0.48652995577000402</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4904</v>
      </c>
      <c r="B312" s="3">
        <v>46086</v>
      </c>
      <c r="C312" s="4">
        <f>YEAR(SalesDataTable[[#This Row],[Order Date]])</f>
        <v>2026</v>
      </c>
      <c r="D312" s="11" t="str">
        <f>"Q"&amp;ROUNDUP(MONTH(SalesDataTable[[#This Row],[Order Date]])/3,0)</f>
        <v>Q1</v>
      </c>
      <c r="E312" s="4">
        <f>MONTH(SalesDataTable[[#This Row],[Order Date]])</f>
        <v>3</v>
      </c>
      <c r="F312" s="4" t="str">
        <f>TEXT(SalesDataTable[[#This Row],[Order Date]],"MMM")</f>
        <v>Mar</v>
      </c>
      <c r="G312" s="4" t="s">
        <v>6</v>
      </c>
      <c r="H312" s="4" t="s">
        <v>41</v>
      </c>
      <c r="I312" s="4" t="s">
        <v>19</v>
      </c>
      <c r="J312" s="4" t="s">
        <v>16</v>
      </c>
      <c r="K312" s="4" t="s">
        <v>4</v>
      </c>
      <c r="L312" s="4" t="s">
        <v>26</v>
      </c>
      <c r="M312" s="9">
        <v>1</v>
      </c>
      <c r="N312" s="6">
        <v>41.1</v>
      </c>
      <c r="O312" s="7">
        <v>0</v>
      </c>
      <c r="P312" s="6">
        <v>16.34</v>
      </c>
      <c r="Q312" s="6">
        <f t="shared" si="16"/>
        <v>41.1</v>
      </c>
      <c r="R312" s="6">
        <f t="shared" si="17"/>
        <v>16.34</v>
      </c>
      <c r="S312" s="6">
        <f t="shared" si="18"/>
        <v>24.76</v>
      </c>
      <c r="T312" s="8">
        <f t="shared" si="19"/>
        <v>0.60243309002433088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1036</v>
      </c>
      <c r="B313" s="3">
        <v>46087</v>
      </c>
      <c r="C313" s="4">
        <f>YEAR(SalesDataTable[[#This Row],[Order Date]])</f>
        <v>2026</v>
      </c>
      <c r="D313" s="11" t="str">
        <f>"Q"&amp;ROUNDUP(MONTH(SalesDataTable[[#This Row],[Order Date]])/3,0)</f>
        <v>Q1</v>
      </c>
      <c r="E313" s="4">
        <f>MONTH(SalesDataTable[[#This Row],[Order Date]])</f>
        <v>3</v>
      </c>
      <c r="F313" s="4" t="str">
        <f>TEXT(SalesDataTable[[#This Row],[Order Date]],"MMM")</f>
        <v>Mar</v>
      </c>
      <c r="G313" s="4" t="s">
        <v>0</v>
      </c>
      <c r="H313" s="4" t="s">
        <v>1</v>
      </c>
      <c r="I313" s="4" t="s">
        <v>2</v>
      </c>
      <c r="J313" s="4" t="s">
        <v>16</v>
      </c>
      <c r="K313" s="4" t="s">
        <v>4</v>
      </c>
      <c r="L313" s="4" t="s">
        <v>26</v>
      </c>
      <c r="M313" s="9">
        <v>1</v>
      </c>
      <c r="N313" s="6">
        <v>40.380000000000003</v>
      </c>
      <c r="O313" s="7">
        <v>0</v>
      </c>
      <c r="P313" s="6">
        <v>16.41</v>
      </c>
      <c r="Q313" s="6">
        <f t="shared" si="16"/>
        <v>40.380000000000003</v>
      </c>
      <c r="R313" s="6">
        <f t="shared" si="17"/>
        <v>16.41</v>
      </c>
      <c r="S313" s="6">
        <f t="shared" si="18"/>
        <v>23.970000000000002</v>
      </c>
      <c r="T313" s="8">
        <f t="shared" si="19"/>
        <v>0.59361069836552749</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1470</v>
      </c>
      <c r="B314" s="3">
        <v>46087</v>
      </c>
      <c r="C314" s="4">
        <f>YEAR(SalesDataTable[[#This Row],[Order Date]])</f>
        <v>2026</v>
      </c>
      <c r="D314" s="11" t="str">
        <f>"Q"&amp;ROUNDUP(MONTH(SalesDataTable[[#This Row],[Order Date]])/3,0)</f>
        <v>Q1</v>
      </c>
      <c r="E314" s="4">
        <f>MONTH(SalesDataTable[[#This Row],[Order Date]])</f>
        <v>3</v>
      </c>
      <c r="F314" s="4" t="str">
        <f>TEXT(SalesDataTable[[#This Row],[Order Date]],"MMM")</f>
        <v>Mar</v>
      </c>
      <c r="G314" s="4" t="s">
        <v>11</v>
      </c>
      <c r="H314" s="4" t="s">
        <v>12</v>
      </c>
      <c r="I314" s="4" t="s">
        <v>2</v>
      </c>
      <c r="J314" s="4" t="s">
        <v>3</v>
      </c>
      <c r="K314" s="4" t="s">
        <v>4</v>
      </c>
      <c r="L314" s="4" t="s">
        <v>5</v>
      </c>
      <c r="M314" s="9">
        <v>1</v>
      </c>
      <c r="N314" s="6">
        <v>80.349999999999994</v>
      </c>
      <c r="O314" s="7">
        <v>0.1</v>
      </c>
      <c r="P314" s="6">
        <v>42.43</v>
      </c>
      <c r="Q314" s="6">
        <f t="shared" si="16"/>
        <v>72.314999999999998</v>
      </c>
      <c r="R314" s="6">
        <f t="shared" si="17"/>
        <v>42.43</v>
      </c>
      <c r="S314" s="6">
        <f t="shared" si="18"/>
        <v>29.884999999999998</v>
      </c>
      <c r="T314" s="8">
        <f t="shared" si="19"/>
        <v>0.41326142570697638</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2907</v>
      </c>
      <c r="B315" s="3">
        <v>46087</v>
      </c>
      <c r="C315" s="4">
        <f>YEAR(SalesDataTable[[#This Row],[Order Date]])</f>
        <v>2026</v>
      </c>
      <c r="D315" s="11" t="str">
        <f>"Q"&amp;ROUNDUP(MONTH(SalesDataTable[[#This Row],[Order Date]])/3,0)</f>
        <v>Q1</v>
      </c>
      <c r="E315" s="4">
        <f>MONTH(SalesDataTable[[#This Row],[Order Date]])</f>
        <v>3</v>
      </c>
      <c r="F315" s="4" t="str">
        <f>TEXT(SalesDataTable[[#This Row],[Order Date]],"MMM")</f>
        <v>Mar</v>
      </c>
      <c r="G315" s="4" t="s">
        <v>20</v>
      </c>
      <c r="H315" s="4" t="s">
        <v>47</v>
      </c>
      <c r="I315" s="4" t="s">
        <v>2</v>
      </c>
      <c r="J315" s="4" t="s">
        <v>3</v>
      </c>
      <c r="K315" s="4" t="s">
        <v>4</v>
      </c>
      <c r="L315" s="4" t="s">
        <v>26</v>
      </c>
      <c r="M315" s="9">
        <v>1</v>
      </c>
      <c r="N315" s="6">
        <v>40.44</v>
      </c>
      <c r="O315" s="7">
        <v>0.05</v>
      </c>
      <c r="P315" s="6">
        <v>16.829999999999998</v>
      </c>
      <c r="Q315" s="6">
        <f t="shared" si="16"/>
        <v>38.417999999999999</v>
      </c>
      <c r="R315" s="6">
        <f t="shared" si="17"/>
        <v>16.829999999999998</v>
      </c>
      <c r="S315" s="6">
        <f t="shared" si="18"/>
        <v>21.588000000000001</v>
      </c>
      <c r="T315" s="8">
        <f t="shared" si="19"/>
        <v>0.56192409807902555</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2997</v>
      </c>
      <c r="B316" s="3">
        <v>46087</v>
      </c>
      <c r="C316" s="4">
        <f>YEAR(SalesDataTable[[#This Row],[Order Date]])</f>
        <v>2026</v>
      </c>
      <c r="D316" s="11" t="str">
        <f>"Q"&amp;ROUNDUP(MONTH(SalesDataTable[[#This Row],[Order Date]])/3,0)</f>
        <v>Q1</v>
      </c>
      <c r="E316" s="4">
        <f>MONTH(SalesDataTable[[#This Row],[Order Date]])</f>
        <v>3</v>
      </c>
      <c r="F316" s="4" t="str">
        <f>TEXT(SalesDataTable[[#This Row],[Order Date]],"MMM")</f>
        <v>Mar</v>
      </c>
      <c r="G316" s="4" t="s">
        <v>11</v>
      </c>
      <c r="H316" s="4" t="s">
        <v>52</v>
      </c>
      <c r="I316" s="4" t="s">
        <v>2</v>
      </c>
      <c r="J316" s="4" t="s">
        <v>3</v>
      </c>
      <c r="K316" s="4" t="s">
        <v>14</v>
      </c>
      <c r="L316" s="4" t="s">
        <v>15</v>
      </c>
      <c r="M316" s="9">
        <v>3</v>
      </c>
      <c r="N316" s="6">
        <v>35.89</v>
      </c>
      <c r="O316" s="7">
        <v>0</v>
      </c>
      <c r="P316" s="6">
        <v>13.25</v>
      </c>
      <c r="Q316" s="6">
        <f t="shared" si="16"/>
        <v>107.67</v>
      </c>
      <c r="R316" s="6">
        <f t="shared" si="17"/>
        <v>39.75</v>
      </c>
      <c r="S316" s="6">
        <f t="shared" si="18"/>
        <v>67.92</v>
      </c>
      <c r="T316" s="8">
        <f t="shared" si="19"/>
        <v>0.63081638339370294</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3056</v>
      </c>
      <c r="B317" s="3">
        <v>46087</v>
      </c>
      <c r="C317" s="4">
        <f>YEAR(SalesDataTable[[#This Row],[Order Date]])</f>
        <v>2026</v>
      </c>
      <c r="D317" s="11" t="str">
        <f>"Q"&amp;ROUNDUP(MONTH(SalesDataTable[[#This Row],[Order Date]])/3,0)</f>
        <v>Q1</v>
      </c>
      <c r="E317" s="4">
        <f>MONTH(SalesDataTable[[#This Row],[Order Date]])</f>
        <v>3</v>
      </c>
      <c r="F317" s="4" t="str">
        <f>TEXT(SalesDataTable[[#This Row],[Order Date]],"MMM")</f>
        <v>Mar</v>
      </c>
      <c r="G317" s="4" t="s">
        <v>6</v>
      </c>
      <c r="H317" s="4" t="s">
        <v>43</v>
      </c>
      <c r="I317" s="4" t="s">
        <v>28</v>
      </c>
      <c r="J317" s="4" t="s">
        <v>3</v>
      </c>
      <c r="K317" s="4" t="s">
        <v>14</v>
      </c>
      <c r="L317" s="4" t="s">
        <v>48</v>
      </c>
      <c r="M317" s="9">
        <v>3</v>
      </c>
      <c r="N317" s="6">
        <v>163.44999999999999</v>
      </c>
      <c r="O317" s="7">
        <v>0</v>
      </c>
      <c r="P317" s="6">
        <v>86.88</v>
      </c>
      <c r="Q317" s="6">
        <f t="shared" si="16"/>
        <v>490.34999999999997</v>
      </c>
      <c r="R317" s="6">
        <f t="shared" si="17"/>
        <v>260.64</v>
      </c>
      <c r="S317" s="6">
        <f t="shared" si="18"/>
        <v>229.70999999999998</v>
      </c>
      <c r="T317" s="8">
        <f t="shared" si="19"/>
        <v>0.46846130315081064</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471</v>
      </c>
      <c r="B318" s="3">
        <v>46088</v>
      </c>
      <c r="C318" s="4">
        <f>YEAR(SalesDataTable[[#This Row],[Order Date]])</f>
        <v>2026</v>
      </c>
      <c r="D318" s="11" t="str">
        <f>"Q"&amp;ROUNDUP(MONTH(SalesDataTable[[#This Row],[Order Date]])/3,0)</f>
        <v>Q1</v>
      </c>
      <c r="E318" s="4">
        <f>MONTH(SalesDataTable[[#This Row],[Order Date]])</f>
        <v>3</v>
      </c>
      <c r="F318" s="4" t="str">
        <f>TEXT(SalesDataTable[[#This Row],[Order Date]],"MMM")</f>
        <v>Mar</v>
      </c>
      <c r="G318" s="4" t="s">
        <v>6</v>
      </c>
      <c r="H318" s="4" t="s">
        <v>7</v>
      </c>
      <c r="I318" s="4" t="s">
        <v>19</v>
      </c>
      <c r="J318" s="4" t="s">
        <v>3</v>
      </c>
      <c r="K318" s="4" t="s">
        <v>34</v>
      </c>
      <c r="L318" s="4" t="s">
        <v>35</v>
      </c>
      <c r="M318" s="9">
        <v>2</v>
      </c>
      <c r="N318" s="6">
        <v>40.020000000000003</v>
      </c>
      <c r="O318" s="7">
        <v>0</v>
      </c>
      <c r="P318" s="6">
        <v>14.38</v>
      </c>
      <c r="Q318" s="6">
        <f t="shared" si="16"/>
        <v>80.040000000000006</v>
      </c>
      <c r="R318" s="6">
        <f t="shared" si="17"/>
        <v>28.76</v>
      </c>
      <c r="S318" s="6">
        <f t="shared" si="18"/>
        <v>51.28</v>
      </c>
      <c r="T318" s="8">
        <f t="shared" si="19"/>
        <v>0.64067966016991496</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842</v>
      </c>
      <c r="B319" s="3">
        <v>46088</v>
      </c>
      <c r="C319" s="4">
        <f>YEAR(SalesDataTable[[#This Row],[Order Date]])</f>
        <v>2026</v>
      </c>
      <c r="D319" s="11" t="str">
        <f>"Q"&amp;ROUNDUP(MONTH(SalesDataTable[[#This Row],[Order Date]])/3,0)</f>
        <v>Q1</v>
      </c>
      <c r="E319" s="4">
        <f>MONTH(SalesDataTable[[#This Row],[Order Date]])</f>
        <v>3</v>
      </c>
      <c r="F319" s="4" t="str">
        <f>TEXT(SalesDataTable[[#This Row],[Order Date]],"MMM")</f>
        <v>Mar</v>
      </c>
      <c r="G319" s="4" t="s">
        <v>0</v>
      </c>
      <c r="H319" s="4" t="s">
        <v>50</v>
      </c>
      <c r="I319" s="4" t="s">
        <v>2</v>
      </c>
      <c r="J319" s="4" t="s">
        <v>13</v>
      </c>
      <c r="K319" s="4" t="s">
        <v>34</v>
      </c>
      <c r="L319" s="4" t="s">
        <v>35</v>
      </c>
      <c r="M319" s="9">
        <v>1</v>
      </c>
      <c r="N319" s="6">
        <v>40.01</v>
      </c>
      <c r="O319" s="7">
        <v>0.05</v>
      </c>
      <c r="P319" s="6">
        <v>14.35</v>
      </c>
      <c r="Q319" s="6">
        <f t="shared" si="16"/>
        <v>38.009499999999996</v>
      </c>
      <c r="R319" s="6">
        <f t="shared" si="17"/>
        <v>14.35</v>
      </c>
      <c r="S319" s="6">
        <f t="shared" si="18"/>
        <v>23.659499999999994</v>
      </c>
      <c r="T319" s="8">
        <f t="shared" si="19"/>
        <v>0.62246280535129372</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3386</v>
      </c>
      <c r="B320" s="3">
        <v>46088</v>
      </c>
      <c r="C320" s="4">
        <f>YEAR(SalesDataTable[[#This Row],[Order Date]])</f>
        <v>2026</v>
      </c>
      <c r="D320" s="11" t="str">
        <f>"Q"&amp;ROUNDUP(MONTH(SalesDataTable[[#This Row],[Order Date]])/3,0)</f>
        <v>Q1</v>
      </c>
      <c r="E320" s="4">
        <f>MONTH(SalesDataTable[[#This Row],[Order Date]])</f>
        <v>3</v>
      </c>
      <c r="F320" s="4" t="str">
        <f>TEXT(SalesDataTable[[#This Row],[Order Date]],"MMM")</f>
        <v>Mar</v>
      </c>
      <c r="G320" s="4" t="s">
        <v>6</v>
      </c>
      <c r="H320" s="4" t="s">
        <v>43</v>
      </c>
      <c r="I320" s="4" t="s">
        <v>2</v>
      </c>
      <c r="J320" s="4" t="s">
        <v>3</v>
      </c>
      <c r="K320" s="4" t="s">
        <v>9</v>
      </c>
      <c r="L320" s="4" t="s">
        <v>37</v>
      </c>
      <c r="M320" s="9">
        <v>3</v>
      </c>
      <c r="N320" s="6">
        <v>155.16</v>
      </c>
      <c r="O320" s="7">
        <v>0</v>
      </c>
      <c r="P320" s="6">
        <v>76.849999999999994</v>
      </c>
      <c r="Q320" s="6">
        <f t="shared" si="16"/>
        <v>465.48</v>
      </c>
      <c r="R320" s="6">
        <f t="shared" si="17"/>
        <v>230.54999999999998</v>
      </c>
      <c r="S320" s="6">
        <f t="shared" si="18"/>
        <v>234.93000000000004</v>
      </c>
      <c r="T320" s="8">
        <f t="shared" si="19"/>
        <v>0.50470482083011092</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4505</v>
      </c>
      <c r="B321" s="3">
        <v>46088</v>
      </c>
      <c r="C321" s="4">
        <f>YEAR(SalesDataTable[[#This Row],[Order Date]])</f>
        <v>2026</v>
      </c>
      <c r="D321" s="11" t="str">
        <f>"Q"&amp;ROUNDUP(MONTH(SalesDataTable[[#This Row],[Order Date]])/3,0)</f>
        <v>Q1</v>
      </c>
      <c r="E321" s="4">
        <f>MONTH(SalesDataTable[[#This Row],[Order Date]])</f>
        <v>3</v>
      </c>
      <c r="F321" s="4" t="str">
        <f>TEXT(SalesDataTable[[#This Row],[Order Date]],"MMM")</f>
        <v>Mar</v>
      </c>
      <c r="G321" s="4" t="s">
        <v>6</v>
      </c>
      <c r="H321" s="4" t="s">
        <v>49</v>
      </c>
      <c r="I321" s="4" t="s">
        <v>28</v>
      </c>
      <c r="J321" s="4" t="s">
        <v>13</v>
      </c>
      <c r="K321" s="4" t="s">
        <v>34</v>
      </c>
      <c r="L321" s="4" t="s">
        <v>35</v>
      </c>
      <c r="M321" s="9">
        <v>1</v>
      </c>
      <c r="N321" s="6">
        <v>39.96</v>
      </c>
      <c r="O321" s="7">
        <v>0</v>
      </c>
      <c r="P321" s="6">
        <v>14.5</v>
      </c>
      <c r="Q321" s="6">
        <f t="shared" si="16"/>
        <v>39.96</v>
      </c>
      <c r="R321" s="6">
        <f t="shared" si="17"/>
        <v>14.5</v>
      </c>
      <c r="S321" s="6">
        <f t="shared" si="18"/>
        <v>25.46</v>
      </c>
      <c r="T321" s="8">
        <f t="shared" si="19"/>
        <v>0.63713713713713716</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1286</v>
      </c>
      <c r="B322" s="3">
        <v>46089</v>
      </c>
      <c r="C322" s="4">
        <f>YEAR(SalesDataTable[[#This Row],[Order Date]])</f>
        <v>2026</v>
      </c>
      <c r="D322" s="11" t="str">
        <f>"Q"&amp;ROUNDUP(MONTH(SalesDataTable[[#This Row],[Order Date]])/3,0)</f>
        <v>Q1</v>
      </c>
      <c r="E322" s="4">
        <f>MONTH(SalesDataTable[[#This Row],[Order Date]])</f>
        <v>3</v>
      </c>
      <c r="F322" s="4" t="str">
        <f>TEXT(SalesDataTable[[#This Row],[Order Date]],"MMM")</f>
        <v>Mar</v>
      </c>
      <c r="G322" s="4" t="s">
        <v>6</v>
      </c>
      <c r="H322" s="4" t="s">
        <v>7</v>
      </c>
      <c r="I322" s="4" t="s">
        <v>2</v>
      </c>
      <c r="J322" s="4" t="s">
        <v>13</v>
      </c>
      <c r="K322" s="4" t="s">
        <v>9</v>
      </c>
      <c r="L322" s="4" t="s">
        <v>17</v>
      </c>
      <c r="M322" s="9">
        <v>1</v>
      </c>
      <c r="N322" s="6">
        <v>146.6</v>
      </c>
      <c r="O322" s="7">
        <v>0</v>
      </c>
      <c r="P322" s="6">
        <v>78.92</v>
      </c>
      <c r="Q322" s="6">
        <f t="shared" si="16"/>
        <v>146.6</v>
      </c>
      <c r="R322" s="6">
        <f t="shared" si="17"/>
        <v>78.92</v>
      </c>
      <c r="S322" s="6">
        <f t="shared" si="18"/>
        <v>67.679999999999993</v>
      </c>
      <c r="T322" s="8">
        <f t="shared" si="19"/>
        <v>0.46166439290586625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2653</v>
      </c>
      <c r="B323" s="3">
        <v>46089</v>
      </c>
      <c r="C323" s="4">
        <f>YEAR(SalesDataTable[[#This Row],[Order Date]])</f>
        <v>2026</v>
      </c>
      <c r="D323" s="11" t="str">
        <f>"Q"&amp;ROUNDUP(MONTH(SalesDataTable[[#This Row],[Order Date]])/3,0)</f>
        <v>Q1</v>
      </c>
      <c r="E323" s="4">
        <f>MONTH(SalesDataTable[[#This Row],[Order Date]])</f>
        <v>3</v>
      </c>
      <c r="F323" s="4" t="str">
        <f>TEXT(SalesDataTable[[#This Row],[Order Date]],"MMM")</f>
        <v>Mar</v>
      </c>
      <c r="G323" s="4" t="s">
        <v>6</v>
      </c>
      <c r="H323" s="4" t="s">
        <v>49</v>
      </c>
      <c r="I323" s="4" t="s">
        <v>19</v>
      </c>
      <c r="J323" s="4" t="s">
        <v>3</v>
      </c>
      <c r="K323" s="4" t="s">
        <v>9</v>
      </c>
      <c r="L323" s="4" t="s">
        <v>10</v>
      </c>
      <c r="M323" s="9">
        <v>1</v>
      </c>
      <c r="N323" s="6">
        <v>94.38</v>
      </c>
      <c r="O323" s="7">
        <v>0</v>
      </c>
      <c r="P323" s="6">
        <v>44.78</v>
      </c>
      <c r="Q323" s="6">
        <f t="shared" si="16"/>
        <v>94.38</v>
      </c>
      <c r="R323" s="6">
        <f t="shared" si="17"/>
        <v>44.78</v>
      </c>
      <c r="S323" s="6">
        <f t="shared" si="18"/>
        <v>49.599999999999994</v>
      </c>
      <c r="T323" s="8">
        <f t="shared" si="19"/>
        <v>0.52553507098961638</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4465</v>
      </c>
      <c r="B324" s="3">
        <v>46089</v>
      </c>
      <c r="C324" s="4">
        <f>YEAR(SalesDataTable[[#This Row],[Order Date]])</f>
        <v>2026</v>
      </c>
      <c r="D324" s="11" t="str">
        <f>"Q"&amp;ROUNDUP(MONTH(SalesDataTable[[#This Row],[Order Date]])/3,0)</f>
        <v>Q1</v>
      </c>
      <c r="E324" s="4">
        <f>MONTH(SalesDataTable[[#This Row],[Order Date]])</f>
        <v>3</v>
      </c>
      <c r="F324" s="4" t="str">
        <f>TEXT(SalesDataTable[[#This Row],[Order Date]],"MMM")</f>
        <v>Mar</v>
      </c>
      <c r="G324" s="4" t="s">
        <v>6</v>
      </c>
      <c r="H324" s="4" t="s">
        <v>43</v>
      </c>
      <c r="I324" s="4" t="s">
        <v>19</v>
      </c>
      <c r="J324" s="4" t="s">
        <v>3</v>
      </c>
      <c r="K324" s="4" t="s">
        <v>34</v>
      </c>
      <c r="L324" s="4" t="s">
        <v>38</v>
      </c>
      <c r="M324" s="9">
        <v>1</v>
      </c>
      <c r="N324" s="6">
        <v>121.77</v>
      </c>
      <c r="O324" s="7">
        <v>0</v>
      </c>
      <c r="P324" s="6">
        <v>67.52</v>
      </c>
      <c r="Q324" s="6">
        <f t="shared" ref="Q324:Q387" si="20">M324*N324*(1-O324)</f>
        <v>121.77</v>
      </c>
      <c r="R324" s="6">
        <f t="shared" ref="R324:R387" si="21">M324*P324</f>
        <v>67.52</v>
      </c>
      <c r="S324" s="6">
        <f t="shared" ref="S324:S387" si="22">Q324-R324</f>
        <v>54.25</v>
      </c>
      <c r="T324" s="8">
        <f t="shared" ref="T324:T387" si="23">IFERROR(S324/Q324,0)</f>
        <v>0.44551203087788455</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4576</v>
      </c>
      <c r="B325" s="3">
        <v>46089</v>
      </c>
      <c r="C325" s="4">
        <f>YEAR(SalesDataTable[[#This Row],[Order Date]])</f>
        <v>2026</v>
      </c>
      <c r="D325" s="11" t="str">
        <f>"Q"&amp;ROUNDUP(MONTH(SalesDataTable[[#This Row],[Order Date]])/3,0)</f>
        <v>Q1</v>
      </c>
      <c r="E325" s="4">
        <f>MONTH(SalesDataTable[[#This Row],[Order Date]])</f>
        <v>3</v>
      </c>
      <c r="F325" s="4" t="str">
        <f>TEXT(SalesDataTable[[#This Row],[Order Date]],"MMM")</f>
        <v>Mar</v>
      </c>
      <c r="G325" s="4" t="s">
        <v>20</v>
      </c>
      <c r="H325" s="4" t="s">
        <v>33</v>
      </c>
      <c r="I325" s="4" t="s">
        <v>28</v>
      </c>
      <c r="J325" s="4" t="s">
        <v>3</v>
      </c>
      <c r="K325" s="4" t="s">
        <v>23</v>
      </c>
      <c r="L325" s="4" t="s">
        <v>51</v>
      </c>
      <c r="M325" s="9">
        <v>5</v>
      </c>
      <c r="N325" s="6">
        <v>123.29</v>
      </c>
      <c r="O325" s="7">
        <v>0</v>
      </c>
      <c r="P325" s="6">
        <v>61.34</v>
      </c>
      <c r="Q325" s="6">
        <f t="shared" si="20"/>
        <v>616.45000000000005</v>
      </c>
      <c r="R325" s="6">
        <f t="shared" si="21"/>
        <v>306.70000000000005</v>
      </c>
      <c r="S325" s="6">
        <f t="shared" si="22"/>
        <v>309.75</v>
      </c>
      <c r="T325" s="8">
        <f t="shared" si="23"/>
        <v>0.50247384216075919</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718</v>
      </c>
      <c r="B326" s="3">
        <v>46090</v>
      </c>
      <c r="C326" s="4">
        <f>YEAR(SalesDataTable[[#This Row],[Order Date]])</f>
        <v>2026</v>
      </c>
      <c r="D326" s="11" t="str">
        <f>"Q"&amp;ROUNDUP(MONTH(SalesDataTable[[#This Row],[Order Date]])/3,0)</f>
        <v>Q1</v>
      </c>
      <c r="E326" s="4">
        <f>MONTH(SalesDataTable[[#This Row],[Order Date]])</f>
        <v>3</v>
      </c>
      <c r="F326" s="4" t="str">
        <f>TEXT(SalesDataTable[[#This Row],[Order Date]],"MMM")</f>
        <v>Mar</v>
      </c>
      <c r="G326" s="4" t="s">
        <v>6</v>
      </c>
      <c r="H326" s="4" t="s">
        <v>43</v>
      </c>
      <c r="I326" s="4" t="s">
        <v>2</v>
      </c>
      <c r="J326" s="4" t="s">
        <v>13</v>
      </c>
      <c r="K326" s="4" t="s">
        <v>34</v>
      </c>
      <c r="L326" s="4" t="s">
        <v>35</v>
      </c>
      <c r="M326" s="9">
        <v>1</v>
      </c>
      <c r="N326" s="6">
        <v>41.15</v>
      </c>
      <c r="O326" s="7">
        <v>0.05</v>
      </c>
      <c r="P326" s="6">
        <v>14.4</v>
      </c>
      <c r="Q326" s="6">
        <f t="shared" si="20"/>
        <v>39.092499999999994</v>
      </c>
      <c r="R326" s="6">
        <f t="shared" si="21"/>
        <v>14.4</v>
      </c>
      <c r="S326" s="6">
        <f t="shared" si="22"/>
        <v>24.692499999999995</v>
      </c>
      <c r="T326" s="8">
        <f t="shared" si="23"/>
        <v>0.63164289825414077</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1527</v>
      </c>
      <c r="B327" s="3">
        <v>46090</v>
      </c>
      <c r="C327" s="4">
        <f>YEAR(SalesDataTable[[#This Row],[Order Date]])</f>
        <v>2026</v>
      </c>
      <c r="D327" s="11" t="str">
        <f>"Q"&amp;ROUNDUP(MONTH(SalesDataTable[[#This Row],[Order Date]])/3,0)</f>
        <v>Q1</v>
      </c>
      <c r="E327" s="4">
        <f>MONTH(SalesDataTable[[#This Row],[Order Date]])</f>
        <v>3</v>
      </c>
      <c r="F327" s="4" t="str">
        <f>TEXT(SalesDataTable[[#This Row],[Order Date]],"MMM")</f>
        <v>Mar</v>
      </c>
      <c r="G327" s="4" t="s">
        <v>20</v>
      </c>
      <c r="H327" s="4" t="s">
        <v>21</v>
      </c>
      <c r="I327" s="4" t="s">
        <v>28</v>
      </c>
      <c r="J327" s="4" t="s">
        <v>13</v>
      </c>
      <c r="K327" s="4" t="s">
        <v>14</v>
      </c>
      <c r="L327" s="4" t="s">
        <v>15</v>
      </c>
      <c r="M327" s="9">
        <v>4</v>
      </c>
      <c r="N327" s="6">
        <v>35.42</v>
      </c>
      <c r="O327" s="7">
        <v>0</v>
      </c>
      <c r="P327" s="6">
        <v>13.31</v>
      </c>
      <c r="Q327" s="6">
        <f t="shared" si="20"/>
        <v>141.68</v>
      </c>
      <c r="R327" s="6">
        <f t="shared" si="21"/>
        <v>53.24</v>
      </c>
      <c r="S327" s="6">
        <f t="shared" si="22"/>
        <v>88.44</v>
      </c>
      <c r="T327" s="8">
        <f t="shared" si="23"/>
        <v>0.62422360248447195</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1797</v>
      </c>
      <c r="B328" s="3">
        <v>46090</v>
      </c>
      <c r="C328" s="4">
        <f>YEAR(SalesDataTable[[#This Row],[Order Date]])</f>
        <v>2026</v>
      </c>
      <c r="D328" s="11" t="str">
        <f>"Q"&amp;ROUNDUP(MONTH(SalesDataTable[[#This Row],[Order Date]])/3,0)</f>
        <v>Q1</v>
      </c>
      <c r="E328" s="4">
        <f>MONTH(SalesDataTable[[#This Row],[Order Date]])</f>
        <v>3</v>
      </c>
      <c r="F328" s="4" t="str">
        <f>TEXT(SalesDataTable[[#This Row],[Order Date]],"MMM")</f>
        <v>Mar</v>
      </c>
      <c r="G328" s="4" t="s">
        <v>6</v>
      </c>
      <c r="H328" s="4" t="s">
        <v>43</v>
      </c>
      <c r="I328" s="4" t="s">
        <v>2</v>
      </c>
      <c r="J328" s="4" t="s">
        <v>16</v>
      </c>
      <c r="K328" s="4" t="s">
        <v>4</v>
      </c>
      <c r="L328" s="4" t="s">
        <v>30</v>
      </c>
      <c r="M328" s="9">
        <v>1</v>
      </c>
      <c r="N328" s="6">
        <v>103.74</v>
      </c>
      <c r="O328" s="7">
        <v>0.1</v>
      </c>
      <c r="P328" s="6">
        <v>51.32</v>
      </c>
      <c r="Q328" s="6">
        <f t="shared" si="20"/>
        <v>93.366</v>
      </c>
      <c r="R328" s="6">
        <f t="shared" si="21"/>
        <v>51.32</v>
      </c>
      <c r="S328" s="6">
        <f t="shared" si="22"/>
        <v>42.045999999999999</v>
      </c>
      <c r="T328" s="8">
        <f t="shared" si="23"/>
        <v>0.45033523980892404</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2917</v>
      </c>
      <c r="B329" s="3">
        <v>46090</v>
      </c>
      <c r="C329" s="4">
        <f>YEAR(SalesDataTable[[#This Row],[Order Date]])</f>
        <v>2026</v>
      </c>
      <c r="D329" s="11" t="str">
        <f>"Q"&amp;ROUNDUP(MONTH(SalesDataTable[[#This Row],[Order Date]])/3,0)</f>
        <v>Q1</v>
      </c>
      <c r="E329" s="4">
        <f>MONTH(SalesDataTable[[#This Row],[Order Date]])</f>
        <v>3</v>
      </c>
      <c r="F329" s="4" t="str">
        <f>TEXT(SalesDataTable[[#This Row],[Order Date]],"MMM")</f>
        <v>Mar</v>
      </c>
      <c r="G329" s="4" t="s">
        <v>11</v>
      </c>
      <c r="H329" s="4" t="s">
        <v>52</v>
      </c>
      <c r="I329" s="4" t="s">
        <v>28</v>
      </c>
      <c r="J329" s="4" t="s">
        <v>16</v>
      </c>
      <c r="K329" s="4" t="s">
        <v>14</v>
      </c>
      <c r="L329" s="4" t="s">
        <v>48</v>
      </c>
      <c r="M329" s="9">
        <v>2</v>
      </c>
      <c r="N329" s="6">
        <v>165.49</v>
      </c>
      <c r="O329" s="7">
        <v>0.05</v>
      </c>
      <c r="P329" s="6">
        <v>89.82</v>
      </c>
      <c r="Q329" s="6">
        <f t="shared" si="20"/>
        <v>314.43099999999998</v>
      </c>
      <c r="R329" s="6">
        <f t="shared" si="21"/>
        <v>179.64</v>
      </c>
      <c r="S329" s="6">
        <f t="shared" si="22"/>
        <v>134.791</v>
      </c>
      <c r="T329" s="8">
        <f t="shared" si="23"/>
        <v>0.4286822864157796</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4095</v>
      </c>
      <c r="B330" s="3">
        <v>46090</v>
      </c>
      <c r="C330" s="4">
        <f>YEAR(SalesDataTable[[#This Row],[Order Date]])</f>
        <v>2026</v>
      </c>
      <c r="D330" s="11" t="str">
        <f>"Q"&amp;ROUNDUP(MONTH(SalesDataTable[[#This Row],[Order Date]])/3,0)</f>
        <v>Q1</v>
      </c>
      <c r="E330" s="4">
        <f>MONTH(SalesDataTable[[#This Row],[Order Date]])</f>
        <v>3</v>
      </c>
      <c r="F330" s="4" t="str">
        <f>TEXT(SalesDataTable[[#This Row],[Order Date]],"MMM")</f>
        <v>Mar</v>
      </c>
      <c r="G330" s="4" t="s">
        <v>6</v>
      </c>
      <c r="H330" s="4" t="s">
        <v>27</v>
      </c>
      <c r="I330" s="4" t="s">
        <v>28</v>
      </c>
      <c r="J330" s="4" t="s">
        <v>13</v>
      </c>
      <c r="K330" s="4" t="s">
        <v>9</v>
      </c>
      <c r="L330" s="4" t="s">
        <v>46</v>
      </c>
      <c r="M330" s="9">
        <v>1</v>
      </c>
      <c r="N330" s="6">
        <v>72.87</v>
      </c>
      <c r="O330" s="7">
        <v>0.05</v>
      </c>
      <c r="P330" s="6">
        <v>32</v>
      </c>
      <c r="Q330" s="6">
        <f t="shared" si="20"/>
        <v>69.226500000000001</v>
      </c>
      <c r="R330" s="6">
        <f t="shared" si="21"/>
        <v>32</v>
      </c>
      <c r="S330" s="6">
        <f t="shared" si="22"/>
        <v>37.226500000000001</v>
      </c>
      <c r="T330" s="8">
        <f t="shared" si="23"/>
        <v>0.53774927231623726</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5050</v>
      </c>
      <c r="B331" s="3">
        <v>46090</v>
      </c>
      <c r="C331" s="4">
        <f>YEAR(SalesDataTable[[#This Row],[Order Date]])</f>
        <v>2026</v>
      </c>
      <c r="D331" s="11" t="str">
        <f>"Q"&amp;ROUNDUP(MONTH(SalesDataTable[[#This Row],[Order Date]])/3,0)</f>
        <v>Q1</v>
      </c>
      <c r="E331" s="4">
        <f>MONTH(SalesDataTable[[#This Row],[Order Date]])</f>
        <v>3</v>
      </c>
      <c r="F331" s="4" t="str">
        <f>TEXT(SalesDataTable[[#This Row],[Order Date]],"MMM")</f>
        <v>Mar</v>
      </c>
      <c r="G331" s="4" t="s">
        <v>20</v>
      </c>
      <c r="H331" s="4" t="s">
        <v>47</v>
      </c>
      <c r="I331" s="4" t="s">
        <v>19</v>
      </c>
      <c r="J331" s="4" t="s">
        <v>3</v>
      </c>
      <c r="K331" s="4" t="s">
        <v>14</v>
      </c>
      <c r="L331" s="4" t="s">
        <v>48</v>
      </c>
      <c r="M331" s="9">
        <v>1</v>
      </c>
      <c r="N331" s="6">
        <v>161.04</v>
      </c>
      <c r="O331" s="7">
        <v>0</v>
      </c>
      <c r="P331" s="6">
        <v>85.83</v>
      </c>
      <c r="Q331" s="6">
        <f t="shared" si="20"/>
        <v>161.04</v>
      </c>
      <c r="R331" s="6">
        <f t="shared" si="21"/>
        <v>85.83</v>
      </c>
      <c r="S331" s="6">
        <f t="shared" si="22"/>
        <v>75.209999999999994</v>
      </c>
      <c r="T331" s="8">
        <f t="shared" si="23"/>
        <v>0.46702682563338299</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709</v>
      </c>
      <c r="B332" s="3">
        <v>46091</v>
      </c>
      <c r="C332" s="4">
        <f>YEAR(SalesDataTable[[#This Row],[Order Date]])</f>
        <v>2026</v>
      </c>
      <c r="D332" s="11" t="str">
        <f>"Q"&amp;ROUNDUP(MONTH(SalesDataTable[[#This Row],[Order Date]])/3,0)</f>
        <v>Q1</v>
      </c>
      <c r="E332" s="4">
        <f>MONTH(SalesDataTable[[#This Row],[Order Date]])</f>
        <v>3</v>
      </c>
      <c r="F332" s="4" t="str">
        <f>TEXT(SalesDataTable[[#This Row],[Order Date]],"MMM")</f>
        <v>Mar</v>
      </c>
      <c r="G332" s="4" t="s">
        <v>0</v>
      </c>
      <c r="H332" s="4" t="s">
        <v>1</v>
      </c>
      <c r="I332" s="4" t="s">
        <v>2</v>
      </c>
      <c r="J332" s="4" t="s">
        <v>13</v>
      </c>
      <c r="K332" s="4" t="s">
        <v>14</v>
      </c>
      <c r="L332" s="4" t="s">
        <v>44</v>
      </c>
      <c r="M332" s="9">
        <v>3</v>
      </c>
      <c r="N332" s="6">
        <v>130.6</v>
      </c>
      <c r="O332" s="7">
        <v>0.05</v>
      </c>
      <c r="P332" s="6">
        <v>65.62</v>
      </c>
      <c r="Q332" s="6">
        <f t="shared" si="20"/>
        <v>372.20999999999992</v>
      </c>
      <c r="R332" s="6">
        <f t="shared" si="21"/>
        <v>196.86</v>
      </c>
      <c r="S332" s="6">
        <f t="shared" si="22"/>
        <v>175.34999999999991</v>
      </c>
      <c r="T332" s="8">
        <f t="shared" si="23"/>
        <v>0.47110502135891014</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1073</v>
      </c>
      <c r="B333" s="3">
        <v>46091</v>
      </c>
      <c r="C333" s="4">
        <f>YEAR(SalesDataTable[[#This Row],[Order Date]])</f>
        <v>2026</v>
      </c>
      <c r="D333" s="11" t="str">
        <f>"Q"&amp;ROUNDUP(MONTH(SalesDataTable[[#This Row],[Order Date]])/3,0)</f>
        <v>Q1</v>
      </c>
      <c r="E333" s="4">
        <f>MONTH(SalesDataTable[[#This Row],[Order Date]])</f>
        <v>3</v>
      </c>
      <c r="F333" s="4" t="str">
        <f>TEXT(SalesDataTable[[#This Row],[Order Date]],"MMM")</f>
        <v>Mar</v>
      </c>
      <c r="G333" s="4" t="s">
        <v>11</v>
      </c>
      <c r="H333" s="4" t="s">
        <v>39</v>
      </c>
      <c r="I333" s="4" t="s">
        <v>28</v>
      </c>
      <c r="J333" s="4" t="s">
        <v>3</v>
      </c>
      <c r="K333" s="4" t="s">
        <v>4</v>
      </c>
      <c r="L333" s="4" t="s">
        <v>5</v>
      </c>
      <c r="M333" s="9">
        <v>2</v>
      </c>
      <c r="N333" s="6">
        <v>81.290000000000006</v>
      </c>
      <c r="O333" s="7">
        <v>0</v>
      </c>
      <c r="P333" s="6">
        <v>43.9</v>
      </c>
      <c r="Q333" s="6">
        <f t="shared" si="20"/>
        <v>162.58000000000001</v>
      </c>
      <c r="R333" s="6">
        <f t="shared" si="21"/>
        <v>87.8</v>
      </c>
      <c r="S333" s="6">
        <f t="shared" si="22"/>
        <v>74.780000000000015</v>
      </c>
      <c r="T333" s="8">
        <f t="shared" si="23"/>
        <v>0.45995817443720022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2623</v>
      </c>
      <c r="B334" s="3">
        <v>46091</v>
      </c>
      <c r="C334" s="4">
        <f>YEAR(SalesDataTable[[#This Row],[Order Date]])</f>
        <v>2026</v>
      </c>
      <c r="D334" s="11" t="str">
        <f>"Q"&amp;ROUNDUP(MONTH(SalesDataTable[[#This Row],[Order Date]])/3,0)</f>
        <v>Q1</v>
      </c>
      <c r="E334" s="4">
        <f>MONTH(SalesDataTable[[#This Row],[Order Date]])</f>
        <v>3</v>
      </c>
      <c r="F334" s="4" t="str">
        <f>TEXT(SalesDataTable[[#This Row],[Order Date]],"MMM")</f>
        <v>Mar</v>
      </c>
      <c r="G334" s="4" t="s">
        <v>6</v>
      </c>
      <c r="H334" s="4" t="s">
        <v>43</v>
      </c>
      <c r="I334" s="4" t="s">
        <v>28</v>
      </c>
      <c r="J334" s="4" t="s">
        <v>13</v>
      </c>
      <c r="K334" s="4" t="s">
        <v>4</v>
      </c>
      <c r="L334" s="4" t="s">
        <v>30</v>
      </c>
      <c r="M334" s="9">
        <v>2</v>
      </c>
      <c r="N334" s="6">
        <v>103.33</v>
      </c>
      <c r="O334" s="7">
        <v>0.05</v>
      </c>
      <c r="P334" s="6">
        <v>51.58</v>
      </c>
      <c r="Q334" s="6">
        <f t="shared" si="20"/>
        <v>196.327</v>
      </c>
      <c r="R334" s="6">
        <f t="shared" si="21"/>
        <v>103.16</v>
      </c>
      <c r="S334" s="6">
        <f t="shared" si="22"/>
        <v>93.167000000000002</v>
      </c>
      <c r="T334" s="8">
        <f t="shared" si="23"/>
        <v>0.47455011282197557</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2625</v>
      </c>
      <c r="B335" s="3">
        <v>46091</v>
      </c>
      <c r="C335" s="4">
        <f>YEAR(SalesDataTable[[#This Row],[Order Date]])</f>
        <v>2026</v>
      </c>
      <c r="D335" s="11" t="str">
        <f>"Q"&amp;ROUNDUP(MONTH(SalesDataTable[[#This Row],[Order Date]])/3,0)</f>
        <v>Q1</v>
      </c>
      <c r="E335" s="4">
        <f>MONTH(SalesDataTable[[#This Row],[Order Date]])</f>
        <v>3</v>
      </c>
      <c r="F335" s="4" t="str">
        <f>TEXT(SalesDataTable[[#This Row],[Order Date]],"MMM")</f>
        <v>Mar</v>
      </c>
      <c r="G335" s="4" t="s">
        <v>20</v>
      </c>
      <c r="H335" s="4" t="s">
        <v>31</v>
      </c>
      <c r="I335" s="4" t="s">
        <v>19</v>
      </c>
      <c r="J335" s="4" t="s">
        <v>16</v>
      </c>
      <c r="K335" s="4" t="s">
        <v>34</v>
      </c>
      <c r="L335" s="4" t="s">
        <v>45</v>
      </c>
      <c r="M335" s="9">
        <v>2</v>
      </c>
      <c r="N335" s="6">
        <v>51.14</v>
      </c>
      <c r="O335" s="7">
        <v>0</v>
      </c>
      <c r="P335" s="6">
        <v>21.58</v>
      </c>
      <c r="Q335" s="6">
        <f t="shared" si="20"/>
        <v>102.28</v>
      </c>
      <c r="R335" s="6">
        <f t="shared" si="21"/>
        <v>43.16</v>
      </c>
      <c r="S335" s="6">
        <f t="shared" si="22"/>
        <v>59.120000000000005</v>
      </c>
      <c r="T335" s="8">
        <f t="shared" si="23"/>
        <v>0.57802111849824012</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3304</v>
      </c>
      <c r="B336" s="3">
        <v>46091</v>
      </c>
      <c r="C336" s="4">
        <f>YEAR(SalesDataTable[[#This Row],[Order Date]])</f>
        <v>2026</v>
      </c>
      <c r="D336" s="11" t="str">
        <f>"Q"&amp;ROUNDUP(MONTH(SalesDataTable[[#This Row],[Order Date]])/3,0)</f>
        <v>Q1</v>
      </c>
      <c r="E336" s="4">
        <f>MONTH(SalesDataTable[[#This Row],[Order Date]])</f>
        <v>3</v>
      </c>
      <c r="F336" s="4" t="str">
        <f>TEXT(SalesDataTable[[#This Row],[Order Date]],"MMM")</f>
        <v>Mar</v>
      </c>
      <c r="G336" s="4" t="s">
        <v>6</v>
      </c>
      <c r="H336" s="4" t="s">
        <v>43</v>
      </c>
      <c r="I336" s="4" t="s">
        <v>28</v>
      </c>
      <c r="J336" s="4" t="s">
        <v>3</v>
      </c>
      <c r="K336" s="4" t="s">
        <v>4</v>
      </c>
      <c r="L336" s="4" t="s">
        <v>22</v>
      </c>
      <c r="M336" s="9">
        <v>2</v>
      </c>
      <c r="N336" s="6">
        <v>49.7</v>
      </c>
      <c r="O336" s="7">
        <v>0</v>
      </c>
      <c r="P336" s="6">
        <v>23.14</v>
      </c>
      <c r="Q336" s="6">
        <f t="shared" si="20"/>
        <v>99.4</v>
      </c>
      <c r="R336" s="6">
        <f t="shared" si="21"/>
        <v>46.28</v>
      </c>
      <c r="S336" s="6">
        <f t="shared" si="22"/>
        <v>53.120000000000005</v>
      </c>
      <c r="T336" s="8">
        <f t="shared" si="23"/>
        <v>0.53440643863179071</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4876</v>
      </c>
      <c r="B337" s="3">
        <v>46091</v>
      </c>
      <c r="C337" s="4">
        <f>YEAR(SalesDataTable[[#This Row],[Order Date]])</f>
        <v>2026</v>
      </c>
      <c r="D337" s="11" t="str">
        <f>"Q"&amp;ROUNDUP(MONTH(SalesDataTable[[#This Row],[Order Date]])/3,0)</f>
        <v>Q1</v>
      </c>
      <c r="E337" s="4">
        <f>MONTH(SalesDataTable[[#This Row],[Order Date]])</f>
        <v>3</v>
      </c>
      <c r="F337" s="4" t="str">
        <f>TEXT(SalesDataTable[[#This Row],[Order Date]],"MMM")</f>
        <v>Mar</v>
      </c>
      <c r="G337" s="4" t="s">
        <v>20</v>
      </c>
      <c r="H337" s="4" t="s">
        <v>21</v>
      </c>
      <c r="I337" s="4" t="s">
        <v>2</v>
      </c>
      <c r="J337" s="4" t="s">
        <v>3</v>
      </c>
      <c r="K337" s="4" t="s">
        <v>4</v>
      </c>
      <c r="L337" s="4" t="s">
        <v>26</v>
      </c>
      <c r="M337" s="9">
        <v>1</v>
      </c>
      <c r="N337" s="6">
        <v>39.659999999999997</v>
      </c>
      <c r="O337" s="7">
        <v>0.05</v>
      </c>
      <c r="P337" s="6">
        <v>16.93</v>
      </c>
      <c r="Q337" s="6">
        <f t="shared" si="20"/>
        <v>37.676999999999992</v>
      </c>
      <c r="R337" s="6">
        <f t="shared" si="21"/>
        <v>16.93</v>
      </c>
      <c r="S337" s="6">
        <f t="shared" si="22"/>
        <v>20.746999999999993</v>
      </c>
      <c r="T337" s="8">
        <f t="shared" si="23"/>
        <v>0.5506542452955383</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83</v>
      </c>
      <c r="B338" s="3">
        <v>46092</v>
      </c>
      <c r="C338" s="4">
        <f>YEAR(SalesDataTable[[#This Row],[Order Date]])</f>
        <v>2026</v>
      </c>
      <c r="D338" s="11" t="str">
        <f>"Q"&amp;ROUNDUP(MONTH(SalesDataTable[[#This Row],[Order Date]])/3,0)</f>
        <v>Q1</v>
      </c>
      <c r="E338" s="4">
        <f>MONTH(SalesDataTable[[#This Row],[Order Date]])</f>
        <v>3</v>
      </c>
      <c r="F338" s="4" t="str">
        <f>TEXT(SalesDataTable[[#This Row],[Order Date]],"MMM")</f>
        <v>Mar</v>
      </c>
      <c r="G338" s="4" t="s">
        <v>6</v>
      </c>
      <c r="H338" s="4" t="s">
        <v>43</v>
      </c>
      <c r="I338" s="4" t="s">
        <v>8</v>
      </c>
      <c r="J338" s="4" t="s">
        <v>16</v>
      </c>
      <c r="K338" s="4" t="s">
        <v>34</v>
      </c>
      <c r="L338" s="4" t="s">
        <v>45</v>
      </c>
      <c r="M338" s="9">
        <v>4</v>
      </c>
      <c r="N338" s="6">
        <v>50.65</v>
      </c>
      <c r="O338" s="7">
        <v>0.15</v>
      </c>
      <c r="P338" s="6">
        <v>22</v>
      </c>
      <c r="Q338" s="6">
        <f t="shared" si="20"/>
        <v>172.20999999999998</v>
      </c>
      <c r="R338" s="6">
        <f t="shared" si="21"/>
        <v>88</v>
      </c>
      <c r="S338" s="6">
        <f t="shared" si="22"/>
        <v>84.20999999999998</v>
      </c>
      <c r="T338" s="8">
        <f t="shared" si="23"/>
        <v>0.48899599326403803</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863</v>
      </c>
      <c r="B339" s="3">
        <v>46092</v>
      </c>
      <c r="C339" s="4">
        <f>YEAR(SalesDataTable[[#This Row],[Order Date]])</f>
        <v>2026</v>
      </c>
      <c r="D339" s="11" t="str">
        <f>"Q"&amp;ROUNDUP(MONTH(SalesDataTable[[#This Row],[Order Date]])/3,0)</f>
        <v>Q1</v>
      </c>
      <c r="E339" s="4">
        <f>MONTH(SalesDataTable[[#This Row],[Order Date]])</f>
        <v>3</v>
      </c>
      <c r="F339" s="4" t="str">
        <f>TEXT(SalesDataTable[[#This Row],[Order Date]],"MMM")</f>
        <v>Mar</v>
      </c>
      <c r="G339" s="4" t="s">
        <v>11</v>
      </c>
      <c r="H339" s="4" t="s">
        <v>12</v>
      </c>
      <c r="I339" s="4" t="s">
        <v>28</v>
      </c>
      <c r="J339" s="4" t="s">
        <v>3</v>
      </c>
      <c r="K339" s="4" t="s">
        <v>34</v>
      </c>
      <c r="L339" s="4" t="s">
        <v>45</v>
      </c>
      <c r="M339" s="9">
        <v>2</v>
      </c>
      <c r="N339" s="6">
        <v>50.72</v>
      </c>
      <c r="O339" s="7">
        <v>0</v>
      </c>
      <c r="P339" s="6">
        <v>21.88</v>
      </c>
      <c r="Q339" s="6">
        <f t="shared" si="20"/>
        <v>101.44</v>
      </c>
      <c r="R339" s="6">
        <f t="shared" si="21"/>
        <v>43.76</v>
      </c>
      <c r="S339" s="6">
        <f t="shared" si="22"/>
        <v>57.68</v>
      </c>
      <c r="T339" s="8">
        <f t="shared" si="23"/>
        <v>0.56861198738170349</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2323</v>
      </c>
      <c r="B340" s="3">
        <v>46092</v>
      </c>
      <c r="C340" s="4">
        <f>YEAR(SalesDataTable[[#This Row],[Order Date]])</f>
        <v>2026</v>
      </c>
      <c r="D340" s="11" t="str">
        <f>"Q"&amp;ROUNDUP(MONTH(SalesDataTable[[#This Row],[Order Date]])/3,0)</f>
        <v>Q1</v>
      </c>
      <c r="E340" s="4">
        <f>MONTH(SalesDataTable[[#This Row],[Order Date]])</f>
        <v>3</v>
      </c>
      <c r="F340" s="4" t="str">
        <f>TEXT(SalesDataTable[[#This Row],[Order Date]],"MMM")</f>
        <v>Mar</v>
      </c>
      <c r="G340" s="4" t="s">
        <v>6</v>
      </c>
      <c r="H340" s="4" t="s">
        <v>43</v>
      </c>
      <c r="I340" s="4" t="s">
        <v>19</v>
      </c>
      <c r="J340" s="4" t="s">
        <v>13</v>
      </c>
      <c r="K340" s="4" t="s">
        <v>14</v>
      </c>
      <c r="L340" s="4" t="s">
        <v>15</v>
      </c>
      <c r="M340" s="9">
        <v>2</v>
      </c>
      <c r="N340" s="6">
        <v>36.08</v>
      </c>
      <c r="O340" s="7">
        <v>0.05</v>
      </c>
      <c r="P340" s="6">
        <v>13.19</v>
      </c>
      <c r="Q340" s="6">
        <f t="shared" si="20"/>
        <v>68.551999999999992</v>
      </c>
      <c r="R340" s="6">
        <f t="shared" si="21"/>
        <v>26.38</v>
      </c>
      <c r="S340" s="6">
        <f t="shared" si="22"/>
        <v>42.171999999999997</v>
      </c>
      <c r="T340" s="8">
        <f t="shared" si="23"/>
        <v>0.61518263507993931</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3064</v>
      </c>
      <c r="B341" s="3">
        <v>46092</v>
      </c>
      <c r="C341" s="4">
        <f>YEAR(SalesDataTable[[#This Row],[Order Date]])</f>
        <v>2026</v>
      </c>
      <c r="D341" s="11" t="str">
        <f>"Q"&amp;ROUNDUP(MONTH(SalesDataTable[[#This Row],[Order Date]])/3,0)</f>
        <v>Q1</v>
      </c>
      <c r="E341" s="4">
        <f>MONTH(SalesDataTable[[#This Row],[Order Date]])</f>
        <v>3</v>
      </c>
      <c r="F341" s="4" t="str">
        <f>TEXT(SalesDataTable[[#This Row],[Order Date]],"MMM")</f>
        <v>Mar</v>
      </c>
      <c r="G341" s="4" t="s">
        <v>20</v>
      </c>
      <c r="H341" s="4" t="s">
        <v>33</v>
      </c>
      <c r="I341" s="4" t="s">
        <v>2</v>
      </c>
      <c r="J341" s="4" t="s">
        <v>3</v>
      </c>
      <c r="K341" s="4" t="s">
        <v>23</v>
      </c>
      <c r="L341" s="4" t="s">
        <v>51</v>
      </c>
      <c r="M341" s="9">
        <v>6</v>
      </c>
      <c r="N341" s="6">
        <v>124.04</v>
      </c>
      <c r="O341" s="7">
        <v>0.05</v>
      </c>
      <c r="P341" s="6">
        <v>61.17</v>
      </c>
      <c r="Q341" s="6">
        <f t="shared" si="20"/>
        <v>707.02800000000002</v>
      </c>
      <c r="R341" s="6">
        <f t="shared" si="21"/>
        <v>367.02</v>
      </c>
      <c r="S341" s="6">
        <f t="shared" si="22"/>
        <v>340.00800000000004</v>
      </c>
      <c r="T341" s="8">
        <f t="shared" si="23"/>
        <v>0.48089750335205966</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4995</v>
      </c>
      <c r="B342" s="3">
        <v>46092</v>
      </c>
      <c r="C342" s="4">
        <f>YEAR(SalesDataTable[[#This Row],[Order Date]])</f>
        <v>2026</v>
      </c>
      <c r="D342" s="11" t="str">
        <f>"Q"&amp;ROUNDUP(MONTH(SalesDataTable[[#This Row],[Order Date]])/3,0)</f>
        <v>Q1</v>
      </c>
      <c r="E342" s="4">
        <f>MONTH(SalesDataTable[[#This Row],[Order Date]])</f>
        <v>3</v>
      </c>
      <c r="F342" s="4" t="str">
        <f>TEXT(SalesDataTable[[#This Row],[Order Date]],"MMM")</f>
        <v>Mar</v>
      </c>
      <c r="G342" s="4" t="s">
        <v>6</v>
      </c>
      <c r="H342" s="4" t="s">
        <v>43</v>
      </c>
      <c r="I342" s="4" t="s">
        <v>28</v>
      </c>
      <c r="J342" s="4" t="s">
        <v>13</v>
      </c>
      <c r="K342" s="4" t="s">
        <v>9</v>
      </c>
      <c r="L342" s="4" t="s">
        <v>10</v>
      </c>
      <c r="M342" s="9">
        <v>3</v>
      </c>
      <c r="N342" s="6">
        <v>90.31</v>
      </c>
      <c r="O342" s="7">
        <v>0</v>
      </c>
      <c r="P342" s="6">
        <v>44.58</v>
      </c>
      <c r="Q342" s="6">
        <f t="shared" si="20"/>
        <v>270.93</v>
      </c>
      <c r="R342" s="6">
        <f t="shared" si="21"/>
        <v>133.74</v>
      </c>
      <c r="S342" s="6">
        <f t="shared" si="22"/>
        <v>137.19</v>
      </c>
      <c r="T342" s="8">
        <f t="shared" si="23"/>
        <v>0.50636695825489975</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46</v>
      </c>
      <c r="B343" s="3">
        <v>46093</v>
      </c>
      <c r="C343" s="4">
        <f>YEAR(SalesDataTable[[#This Row],[Order Date]])</f>
        <v>2026</v>
      </c>
      <c r="D343" s="11" t="str">
        <f>"Q"&amp;ROUNDUP(MONTH(SalesDataTable[[#This Row],[Order Date]])/3,0)</f>
        <v>Q1</v>
      </c>
      <c r="E343" s="4">
        <f>MONTH(SalesDataTable[[#This Row],[Order Date]])</f>
        <v>3</v>
      </c>
      <c r="F343" s="4" t="str">
        <f>TEXT(SalesDataTable[[#This Row],[Order Date]],"MMM")</f>
        <v>Mar</v>
      </c>
      <c r="G343" s="4" t="s">
        <v>20</v>
      </c>
      <c r="H343" s="4" t="s">
        <v>31</v>
      </c>
      <c r="I343" s="4" t="s">
        <v>2</v>
      </c>
      <c r="J343" s="4" t="s">
        <v>3</v>
      </c>
      <c r="K343" s="4" t="s">
        <v>9</v>
      </c>
      <c r="L343" s="4" t="s">
        <v>46</v>
      </c>
      <c r="M343" s="9">
        <v>4</v>
      </c>
      <c r="N343" s="6">
        <v>72.63</v>
      </c>
      <c r="O343" s="7">
        <v>0.1</v>
      </c>
      <c r="P343" s="6">
        <v>31.45</v>
      </c>
      <c r="Q343" s="6">
        <f t="shared" si="20"/>
        <v>261.46800000000002</v>
      </c>
      <c r="R343" s="6">
        <f t="shared" si="21"/>
        <v>125.8</v>
      </c>
      <c r="S343" s="6">
        <f t="shared" si="22"/>
        <v>135.66800000000001</v>
      </c>
      <c r="T343" s="8">
        <f t="shared" si="23"/>
        <v>0.51887037801948999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443</v>
      </c>
      <c r="B344" s="3">
        <v>46093</v>
      </c>
      <c r="C344" s="4">
        <f>YEAR(SalesDataTable[[#This Row],[Order Date]])</f>
        <v>2026</v>
      </c>
      <c r="D344" s="11" t="str">
        <f>"Q"&amp;ROUNDUP(MONTH(SalesDataTable[[#This Row],[Order Date]])/3,0)</f>
        <v>Q1</v>
      </c>
      <c r="E344" s="4">
        <f>MONTH(SalesDataTable[[#This Row],[Order Date]])</f>
        <v>3</v>
      </c>
      <c r="F344" s="4" t="str">
        <f>TEXT(SalesDataTable[[#This Row],[Order Date]],"MMM")</f>
        <v>Mar</v>
      </c>
      <c r="G344" s="4" t="s">
        <v>6</v>
      </c>
      <c r="H344" s="4" t="s">
        <v>49</v>
      </c>
      <c r="I344" s="4" t="s">
        <v>2</v>
      </c>
      <c r="J344" s="4" t="s">
        <v>3</v>
      </c>
      <c r="K344" s="4" t="s">
        <v>34</v>
      </c>
      <c r="L344" s="4" t="s">
        <v>35</v>
      </c>
      <c r="M344" s="9">
        <v>3</v>
      </c>
      <c r="N344" s="6">
        <v>39.9</v>
      </c>
      <c r="O344" s="7">
        <v>0</v>
      </c>
      <c r="P344" s="6">
        <v>14.49</v>
      </c>
      <c r="Q344" s="6">
        <f t="shared" si="20"/>
        <v>119.69999999999999</v>
      </c>
      <c r="R344" s="6">
        <f t="shared" si="21"/>
        <v>43.47</v>
      </c>
      <c r="S344" s="6">
        <f t="shared" si="22"/>
        <v>76.22999999999999</v>
      </c>
      <c r="T344" s="8">
        <f t="shared" si="23"/>
        <v>0.63684210526315788</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759</v>
      </c>
      <c r="B345" s="3">
        <v>46093</v>
      </c>
      <c r="C345" s="4">
        <f>YEAR(SalesDataTable[[#This Row],[Order Date]])</f>
        <v>2026</v>
      </c>
      <c r="D345" s="11" t="str">
        <f>"Q"&amp;ROUNDUP(MONTH(SalesDataTable[[#This Row],[Order Date]])/3,0)</f>
        <v>Q1</v>
      </c>
      <c r="E345" s="4">
        <f>MONTH(SalesDataTable[[#This Row],[Order Date]])</f>
        <v>3</v>
      </c>
      <c r="F345" s="4" t="str">
        <f>TEXT(SalesDataTable[[#This Row],[Order Date]],"MMM")</f>
        <v>Mar</v>
      </c>
      <c r="G345" s="4" t="s">
        <v>6</v>
      </c>
      <c r="H345" s="4" t="s">
        <v>43</v>
      </c>
      <c r="I345" s="4" t="s">
        <v>2</v>
      </c>
      <c r="J345" s="4" t="s">
        <v>13</v>
      </c>
      <c r="K345" s="4" t="s">
        <v>34</v>
      </c>
      <c r="L345" s="4" t="s">
        <v>45</v>
      </c>
      <c r="M345" s="9">
        <v>1</v>
      </c>
      <c r="N345" s="6">
        <v>49.79</v>
      </c>
      <c r="O345" s="7">
        <v>0.1</v>
      </c>
      <c r="P345" s="6">
        <v>22.29</v>
      </c>
      <c r="Q345" s="6">
        <f t="shared" si="20"/>
        <v>44.811</v>
      </c>
      <c r="R345" s="6">
        <f t="shared" si="21"/>
        <v>22.29</v>
      </c>
      <c r="S345" s="6">
        <f t="shared" si="22"/>
        <v>22.521000000000001</v>
      </c>
      <c r="T345" s="8">
        <f t="shared" si="23"/>
        <v>0.5025774921336279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1097</v>
      </c>
      <c r="B346" s="3">
        <v>46093</v>
      </c>
      <c r="C346" s="4">
        <f>YEAR(SalesDataTable[[#This Row],[Order Date]])</f>
        <v>2026</v>
      </c>
      <c r="D346" s="11" t="str">
        <f>"Q"&amp;ROUNDUP(MONTH(SalesDataTable[[#This Row],[Order Date]])/3,0)</f>
        <v>Q1</v>
      </c>
      <c r="E346" s="4">
        <f>MONTH(SalesDataTable[[#This Row],[Order Date]])</f>
        <v>3</v>
      </c>
      <c r="F346" s="4" t="str">
        <f>TEXT(SalesDataTable[[#This Row],[Order Date]],"MMM")</f>
        <v>Mar</v>
      </c>
      <c r="G346" s="4" t="s">
        <v>11</v>
      </c>
      <c r="H346" s="4" t="s">
        <v>12</v>
      </c>
      <c r="I346" s="4" t="s">
        <v>28</v>
      </c>
      <c r="J346" s="4" t="s">
        <v>13</v>
      </c>
      <c r="K346" s="4" t="s">
        <v>4</v>
      </c>
      <c r="L346" s="4" t="s">
        <v>26</v>
      </c>
      <c r="M346" s="9">
        <v>1</v>
      </c>
      <c r="N346" s="6">
        <v>41.24</v>
      </c>
      <c r="O346" s="7">
        <v>0.05</v>
      </c>
      <c r="P346" s="6">
        <v>16.64</v>
      </c>
      <c r="Q346" s="6">
        <f t="shared" si="20"/>
        <v>39.177999999999997</v>
      </c>
      <c r="R346" s="6">
        <f t="shared" si="21"/>
        <v>16.64</v>
      </c>
      <c r="S346" s="6">
        <f t="shared" si="22"/>
        <v>22.537999999999997</v>
      </c>
      <c r="T346" s="8">
        <f t="shared" si="23"/>
        <v>0.57527183623462141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2152</v>
      </c>
      <c r="B347" s="3">
        <v>46093</v>
      </c>
      <c r="C347" s="4">
        <f>YEAR(SalesDataTable[[#This Row],[Order Date]])</f>
        <v>2026</v>
      </c>
      <c r="D347" s="11" t="str">
        <f>"Q"&amp;ROUNDUP(MONTH(SalesDataTable[[#This Row],[Order Date]])/3,0)</f>
        <v>Q1</v>
      </c>
      <c r="E347" s="4">
        <f>MONTH(SalesDataTable[[#This Row],[Order Date]])</f>
        <v>3</v>
      </c>
      <c r="F347" s="4" t="str">
        <f>TEXT(SalesDataTable[[#This Row],[Order Date]],"MMM")</f>
        <v>Mar</v>
      </c>
      <c r="G347" s="4" t="s">
        <v>0</v>
      </c>
      <c r="H347" s="4" t="s">
        <v>36</v>
      </c>
      <c r="I347" s="4" t="s">
        <v>2</v>
      </c>
      <c r="J347" s="4" t="s">
        <v>13</v>
      </c>
      <c r="K347" s="4" t="s">
        <v>9</v>
      </c>
      <c r="L347" s="4" t="s">
        <v>17</v>
      </c>
      <c r="M347" s="9">
        <v>1</v>
      </c>
      <c r="N347" s="6">
        <v>142.88999999999999</v>
      </c>
      <c r="O347" s="7">
        <v>0</v>
      </c>
      <c r="P347" s="6">
        <v>81.099999999999994</v>
      </c>
      <c r="Q347" s="6">
        <f t="shared" si="20"/>
        <v>142.88999999999999</v>
      </c>
      <c r="R347" s="6">
        <f t="shared" si="21"/>
        <v>81.099999999999994</v>
      </c>
      <c r="S347" s="6">
        <f t="shared" si="22"/>
        <v>61.789999999999992</v>
      </c>
      <c r="T347" s="8">
        <f t="shared" si="23"/>
        <v>0.43243054097557559</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2512</v>
      </c>
      <c r="B348" s="3">
        <v>46093</v>
      </c>
      <c r="C348" s="4">
        <f>YEAR(SalesDataTable[[#This Row],[Order Date]])</f>
        <v>2026</v>
      </c>
      <c r="D348" s="11" t="str">
        <f>"Q"&amp;ROUNDUP(MONTH(SalesDataTable[[#This Row],[Order Date]])/3,0)</f>
        <v>Q1</v>
      </c>
      <c r="E348" s="4">
        <f>MONTH(SalesDataTable[[#This Row],[Order Date]])</f>
        <v>3</v>
      </c>
      <c r="F348" s="4" t="str">
        <f>TEXT(SalesDataTable[[#This Row],[Order Date]],"MMM")</f>
        <v>Mar</v>
      </c>
      <c r="G348" s="4" t="s">
        <v>6</v>
      </c>
      <c r="H348" s="4" t="s">
        <v>7</v>
      </c>
      <c r="I348" s="4" t="s">
        <v>2</v>
      </c>
      <c r="J348" s="4" t="s">
        <v>13</v>
      </c>
      <c r="K348" s="4" t="s">
        <v>23</v>
      </c>
      <c r="L348" s="4" t="s">
        <v>29</v>
      </c>
      <c r="M348" s="9">
        <v>2</v>
      </c>
      <c r="N348" s="6">
        <v>192.76</v>
      </c>
      <c r="O348" s="7">
        <v>0</v>
      </c>
      <c r="P348" s="6">
        <v>103.08</v>
      </c>
      <c r="Q348" s="6">
        <f t="shared" si="20"/>
        <v>385.52</v>
      </c>
      <c r="R348" s="6">
        <f t="shared" si="21"/>
        <v>206.16</v>
      </c>
      <c r="S348" s="6">
        <f t="shared" si="22"/>
        <v>179.35999999999999</v>
      </c>
      <c r="T348" s="8">
        <f t="shared" si="23"/>
        <v>0.46524175140070551</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2578</v>
      </c>
      <c r="B349" s="3">
        <v>46093</v>
      </c>
      <c r="C349" s="4">
        <f>YEAR(SalesDataTable[[#This Row],[Order Date]])</f>
        <v>2026</v>
      </c>
      <c r="D349" s="11" t="str">
        <f>"Q"&amp;ROUNDUP(MONTH(SalesDataTable[[#This Row],[Order Date]])/3,0)</f>
        <v>Q1</v>
      </c>
      <c r="E349" s="4">
        <f>MONTH(SalesDataTable[[#This Row],[Order Date]])</f>
        <v>3</v>
      </c>
      <c r="F349" s="4" t="str">
        <f>TEXT(SalesDataTable[[#This Row],[Order Date]],"MMM")</f>
        <v>Mar</v>
      </c>
      <c r="G349" s="4" t="s">
        <v>11</v>
      </c>
      <c r="H349" s="4" t="s">
        <v>25</v>
      </c>
      <c r="I349" s="4" t="s">
        <v>2</v>
      </c>
      <c r="J349" s="4" t="s">
        <v>13</v>
      </c>
      <c r="K349" s="4" t="s">
        <v>14</v>
      </c>
      <c r="L349" s="4" t="s">
        <v>48</v>
      </c>
      <c r="M349" s="9">
        <v>1</v>
      </c>
      <c r="N349" s="6">
        <v>165.72</v>
      </c>
      <c r="O349" s="7">
        <v>0</v>
      </c>
      <c r="P349" s="6">
        <v>89.31</v>
      </c>
      <c r="Q349" s="6">
        <f t="shared" si="20"/>
        <v>165.72</v>
      </c>
      <c r="R349" s="6">
        <f t="shared" si="21"/>
        <v>89.31</v>
      </c>
      <c r="S349" s="6">
        <f t="shared" si="22"/>
        <v>76.41</v>
      </c>
      <c r="T349" s="8">
        <f t="shared" si="23"/>
        <v>0.46107892831281677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3302</v>
      </c>
      <c r="B350" s="3">
        <v>46093</v>
      </c>
      <c r="C350" s="4">
        <f>YEAR(SalesDataTable[[#This Row],[Order Date]])</f>
        <v>2026</v>
      </c>
      <c r="D350" s="11" t="str">
        <f>"Q"&amp;ROUNDUP(MONTH(SalesDataTable[[#This Row],[Order Date]])/3,0)</f>
        <v>Q1</v>
      </c>
      <c r="E350" s="4">
        <f>MONTH(SalesDataTable[[#This Row],[Order Date]])</f>
        <v>3</v>
      </c>
      <c r="F350" s="4" t="str">
        <f>TEXT(SalesDataTable[[#This Row],[Order Date]],"MMM")</f>
        <v>Mar</v>
      </c>
      <c r="G350" s="4" t="s">
        <v>20</v>
      </c>
      <c r="H350" s="4" t="s">
        <v>31</v>
      </c>
      <c r="I350" s="4" t="s">
        <v>19</v>
      </c>
      <c r="J350" s="4" t="s">
        <v>16</v>
      </c>
      <c r="K350" s="4" t="s">
        <v>14</v>
      </c>
      <c r="L350" s="4" t="s">
        <v>48</v>
      </c>
      <c r="M350" s="9">
        <v>2</v>
      </c>
      <c r="N350" s="6">
        <v>164.33</v>
      </c>
      <c r="O350" s="7">
        <v>0</v>
      </c>
      <c r="P350" s="6">
        <v>86.07</v>
      </c>
      <c r="Q350" s="6">
        <f t="shared" si="20"/>
        <v>328.66</v>
      </c>
      <c r="R350" s="6">
        <f t="shared" si="21"/>
        <v>172.14</v>
      </c>
      <c r="S350" s="6">
        <f t="shared" si="22"/>
        <v>156.52000000000004</v>
      </c>
      <c r="T350" s="8">
        <f t="shared" si="23"/>
        <v>0.47623684050386428</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3752</v>
      </c>
      <c r="B351" s="3">
        <v>46093</v>
      </c>
      <c r="C351" s="4">
        <f>YEAR(SalesDataTable[[#This Row],[Order Date]])</f>
        <v>2026</v>
      </c>
      <c r="D351" s="11" t="str">
        <f>"Q"&amp;ROUNDUP(MONTH(SalesDataTable[[#This Row],[Order Date]])/3,0)</f>
        <v>Q1</v>
      </c>
      <c r="E351" s="4">
        <f>MONTH(SalesDataTable[[#This Row],[Order Date]])</f>
        <v>3</v>
      </c>
      <c r="F351" s="4" t="str">
        <f>TEXT(SalesDataTable[[#This Row],[Order Date]],"MMM")</f>
        <v>Mar</v>
      </c>
      <c r="G351" s="4" t="s">
        <v>20</v>
      </c>
      <c r="H351" s="4" t="s">
        <v>33</v>
      </c>
      <c r="I351" s="4" t="s">
        <v>8</v>
      </c>
      <c r="J351" s="4" t="s">
        <v>16</v>
      </c>
      <c r="K351" s="4" t="s">
        <v>14</v>
      </c>
      <c r="L351" s="4" t="s">
        <v>32</v>
      </c>
      <c r="M351" s="9">
        <v>3</v>
      </c>
      <c r="N351" s="6">
        <v>45.8</v>
      </c>
      <c r="O351" s="7">
        <v>0.15</v>
      </c>
      <c r="P351" s="6">
        <v>18.47</v>
      </c>
      <c r="Q351" s="6">
        <f t="shared" si="20"/>
        <v>116.78999999999998</v>
      </c>
      <c r="R351" s="6">
        <f t="shared" si="21"/>
        <v>55.41</v>
      </c>
      <c r="S351" s="6">
        <f t="shared" si="22"/>
        <v>61.379999999999981</v>
      </c>
      <c r="T351" s="8">
        <f t="shared" si="23"/>
        <v>0.52555869509375797</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4839</v>
      </c>
      <c r="B352" s="3">
        <v>46093</v>
      </c>
      <c r="C352" s="4">
        <f>YEAR(SalesDataTable[[#This Row],[Order Date]])</f>
        <v>2026</v>
      </c>
      <c r="D352" s="11" t="str">
        <f>"Q"&amp;ROUNDUP(MONTH(SalesDataTable[[#This Row],[Order Date]])/3,0)</f>
        <v>Q1</v>
      </c>
      <c r="E352" s="4">
        <f>MONTH(SalesDataTable[[#This Row],[Order Date]])</f>
        <v>3</v>
      </c>
      <c r="F352" s="4" t="str">
        <f>TEXT(SalesDataTable[[#This Row],[Order Date]],"MMM")</f>
        <v>Mar</v>
      </c>
      <c r="G352" s="4" t="s">
        <v>6</v>
      </c>
      <c r="H352" s="4" t="s">
        <v>7</v>
      </c>
      <c r="I352" s="4" t="s">
        <v>2</v>
      </c>
      <c r="J352" s="4" t="s">
        <v>13</v>
      </c>
      <c r="K352" s="4" t="s">
        <v>4</v>
      </c>
      <c r="L352" s="4" t="s">
        <v>30</v>
      </c>
      <c r="M352" s="9">
        <v>2</v>
      </c>
      <c r="N352" s="6">
        <v>103.08</v>
      </c>
      <c r="O352" s="7">
        <v>0.05</v>
      </c>
      <c r="P352" s="6">
        <v>49.27</v>
      </c>
      <c r="Q352" s="6">
        <f t="shared" si="20"/>
        <v>195.85199999999998</v>
      </c>
      <c r="R352" s="6">
        <f t="shared" si="21"/>
        <v>98.54</v>
      </c>
      <c r="S352" s="6">
        <f t="shared" si="22"/>
        <v>97.311999999999969</v>
      </c>
      <c r="T352" s="8">
        <f t="shared" si="23"/>
        <v>0.49686497967853266</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264</v>
      </c>
      <c r="B353" s="3">
        <v>46094</v>
      </c>
      <c r="C353" s="4">
        <f>YEAR(SalesDataTable[[#This Row],[Order Date]])</f>
        <v>2026</v>
      </c>
      <c r="D353" s="11" t="str">
        <f>"Q"&amp;ROUNDUP(MONTH(SalesDataTable[[#This Row],[Order Date]])/3,0)</f>
        <v>Q1</v>
      </c>
      <c r="E353" s="4">
        <f>MONTH(SalesDataTable[[#This Row],[Order Date]])</f>
        <v>3</v>
      </c>
      <c r="F353" s="4" t="str">
        <f>TEXT(SalesDataTable[[#This Row],[Order Date]],"MMM")</f>
        <v>Mar</v>
      </c>
      <c r="G353" s="4" t="s">
        <v>0</v>
      </c>
      <c r="H353" s="4" t="s">
        <v>1</v>
      </c>
      <c r="I353" s="4" t="s">
        <v>2</v>
      </c>
      <c r="J353" s="4" t="s">
        <v>16</v>
      </c>
      <c r="K353" s="4" t="s">
        <v>14</v>
      </c>
      <c r="L353" s="4" t="s">
        <v>32</v>
      </c>
      <c r="M353" s="9">
        <v>4</v>
      </c>
      <c r="N353" s="6">
        <v>47.33</v>
      </c>
      <c r="O353" s="7">
        <v>0</v>
      </c>
      <c r="P353" s="6">
        <v>18.739999999999998</v>
      </c>
      <c r="Q353" s="6">
        <f t="shared" si="20"/>
        <v>189.32</v>
      </c>
      <c r="R353" s="6">
        <f t="shared" si="21"/>
        <v>74.959999999999994</v>
      </c>
      <c r="S353" s="6">
        <f t="shared" si="22"/>
        <v>114.36</v>
      </c>
      <c r="T353" s="8">
        <f t="shared" si="23"/>
        <v>0.60405662370589475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2498</v>
      </c>
      <c r="B354" s="3">
        <v>46094</v>
      </c>
      <c r="C354" s="4">
        <f>YEAR(SalesDataTable[[#This Row],[Order Date]])</f>
        <v>2026</v>
      </c>
      <c r="D354" s="11" t="str">
        <f>"Q"&amp;ROUNDUP(MONTH(SalesDataTable[[#This Row],[Order Date]])/3,0)</f>
        <v>Q1</v>
      </c>
      <c r="E354" s="4">
        <f>MONTH(SalesDataTable[[#This Row],[Order Date]])</f>
        <v>3</v>
      </c>
      <c r="F354" s="4" t="str">
        <f>TEXT(SalesDataTable[[#This Row],[Order Date]],"MMM")</f>
        <v>Mar</v>
      </c>
      <c r="G354" s="4" t="s">
        <v>11</v>
      </c>
      <c r="H354" s="4" t="s">
        <v>18</v>
      </c>
      <c r="I354" s="4" t="s">
        <v>19</v>
      </c>
      <c r="J354" s="4" t="s">
        <v>13</v>
      </c>
      <c r="K354" s="4" t="s">
        <v>4</v>
      </c>
      <c r="L354" s="4" t="s">
        <v>22</v>
      </c>
      <c r="M354" s="9">
        <v>1</v>
      </c>
      <c r="N354" s="6">
        <v>50.04</v>
      </c>
      <c r="O354" s="7">
        <v>0</v>
      </c>
      <c r="P354" s="6">
        <v>22.64</v>
      </c>
      <c r="Q354" s="6">
        <f t="shared" si="20"/>
        <v>50.04</v>
      </c>
      <c r="R354" s="6">
        <f t="shared" si="21"/>
        <v>22.64</v>
      </c>
      <c r="S354" s="6">
        <f t="shared" si="22"/>
        <v>27.4</v>
      </c>
      <c r="T354" s="8">
        <f t="shared" si="23"/>
        <v>0.54756195043964828</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3929</v>
      </c>
      <c r="B355" s="3">
        <v>46094</v>
      </c>
      <c r="C355" s="4">
        <f>YEAR(SalesDataTable[[#This Row],[Order Date]])</f>
        <v>2026</v>
      </c>
      <c r="D355" s="11" t="str">
        <f>"Q"&amp;ROUNDUP(MONTH(SalesDataTable[[#This Row],[Order Date]])/3,0)</f>
        <v>Q1</v>
      </c>
      <c r="E355" s="4">
        <f>MONTH(SalesDataTable[[#This Row],[Order Date]])</f>
        <v>3</v>
      </c>
      <c r="F355" s="4" t="str">
        <f>TEXT(SalesDataTable[[#This Row],[Order Date]],"MMM")</f>
        <v>Mar</v>
      </c>
      <c r="G355" s="4" t="s">
        <v>20</v>
      </c>
      <c r="H355" s="4" t="s">
        <v>47</v>
      </c>
      <c r="I355" s="4" t="s">
        <v>2</v>
      </c>
      <c r="J355" s="4" t="s">
        <v>13</v>
      </c>
      <c r="K355" s="4" t="s">
        <v>34</v>
      </c>
      <c r="L355" s="4" t="s">
        <v>38</v>
      </c>
      <c r="M355" s="9">
        <v>1</v>
      </c>
      <c r="N355" s="6">
        <v>125.69</v>
      </c>
      <c r="O355" s="7">
        <v>0</v>
      </c>
      <c r="P355" s="6">
        <v>67.150000000000006</v>
      </c>
      <c r="Q355" s="6">
        <f t="shared" si="20"/>
        <v>125.69</v>
      </c>
      <c r="R355" s="6">
        <f t="shared" si="21"/>
        <v>67.150000000000006</v>
      </c>
      <c r="S355" s="6">
        <f t="shared" si="22"/>
        <v>58.539999999999992</v>
      </c>
      <c r="T355" s="8">
        <f t="shared" si="23"/>
        <v>0.465749065160315</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4195</v>
      </c>
      <c r="B356" s="3">
        <v>46094</v>
      </c>
      <c r="C356" s="4">
        <f>YEAR(SalesDataTable[[#This Row],[Order Date]])</f>
        <v>2026</v>
      </c>
      <c r="D356" s="11" t="str">
        <f>"Q"&amp;ROUNDUP(MONTH(SalesDataTable[[#This Row],[Order Date]])/3,0)</f>
        <v>Q1</v>
      </c>
      <c r="E356" s="4">
        <f>MONTH(SalesDataTable[[#This Row],[Order Date]])</f>
        <v>3</v>
      </c>
      <c r="F356" s="4" t="str">
        <f>TEXT(SalesDataTable[[#This Row],[Order Date]],"MMM")</f>
        <v>Mar</v>
      </c>
      <c r="G356" s="4" t="s">
        <v>20</v>
      </c>
      <c r="H356" s="4" t="s">
        <v>47</v>
      </c>
      <c r="I356" s="4" t="s">
        <v>28</v>
      </c>
      <c r="J356" s="4" t="s">
        <v>13</v>
      </c>
      <c r="K356" s="4" t="s">
        <v>9</v>
      </c>
      <c r="L356" s="4" t="s">
        <v>17</v>
      </c>
      <c r="M356" s="9">
        <v>2</v>
      </c>
      <c r="N356" s="6">
        <v>142.72999999999999</v>
      </c>
      <c r="O356" s="7">
        <v>0.1</v>
      </c>
      <c r="P356" s="6">
        <v>77.28</v>
      </c>
      <c r="Q356" s="6">
        <f t="shared" si="20"/>
        <v>256.91399999999999</v>
      </c>
      <c r="R356" s="6">
        <f t="shared" si="21"/>
        <v>154.56</v>
      </c>
      <c r="S356" s="6">
        <f t="shared" si="22"/>
        <v>102.35399999999998</v>
      </c>
      <c r="T356" s="8">
        <f t="shared" si="23"/>
        <v>0.39839790747098247</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4684</v>
      </c>
      <c r="B357" s="3">
        <v>46094</v>
      </c>
      <c r="C357" s="4">
        <f>YEAR(SalesDataTable[[#This Row],[Order Date]])</f>
        <v>2026</v>
      </c>
      <c r="D357" s="11" t="str">
        <f>"Q"&amp;ROUNDUP(MONTH(SalesDataTable[[#This Row],[Order Date]])/3,0)</f>
        <v>Q1</v>
      </c>
      <c r="E357" s="4">
        <f>MONTH(SalesDataTable[[#This Row],[Order Date]])</f>
        <v>3</v>
      </c>
      <c r="F357" s="4" t="str">
        <f>TEXT(SalesDataTable[[#This Row],[Order Date]],"MMM")</f>
        <v>Mar</v>
      </c>
      <c r="G357" s="4" t="s">
        <v>6</v>
      </c>
      <c r="H357" s="4" t="s">
        <v>43</v>
      </c>
      <c r="I357" s="4" t="s">
        <v>2</v>
      </c>
      <c r="J357" s="4" t="s">
        <v>3</v>
      </c>
      <c r="K357" s="4" t="s">
        <v>34</v>
      </c>
      <c r="L357" s="4" t="s">
        <v>38</v>
      </c>
      <c r="M357" s="9">
        <v>4</v>
      </c>
      <c r="N357" s="6">
        <v>124.36</v>
      </c>
      <c r="O357" s="7">
        <v>0</v>
      </c>
      <c r="P357" s="6">
        <v>68.790000000000006</v>
      </c>
      <c r="Q357" s="6">
        <f t="shared" si="20"/>
        <v>497.44</v>
      </c>
      <c r="R357" s="6">
        <f t="shared" si="21"/>
        <v>275.16000000000003</v>
      </c>
      <c r="S357" s="6">
        <f t="shared" si="22"/>
        <v>222.27999999999997</v>
      </c>
      <c r="T357" s="8">
        <f t="shared" si="23"/>
        <v>0.44684786104856861</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313</v>
      </c>
      <c r="B358" s="3">
        <v>46095</v>
      </c>
      <c r="C358" s="4">
        <f>YEAR(SalesDataTable[[#This Row],[Order Date]])</f>
        <v>2026</v>
      </c>
      <c r="D358" s="11" t="str">
        <f>"Q"&amp;ROUNDUP(MONTH(SalesDataTable[[#This Row],[Order Date]])/3,0)</f>
        <v>Q1</v>
      </c>
      <c r="E358" s="4">
        <f>MONTH(SalesDataTable[[#This Row],[Order Date]])</f>
        <v>3</v>
      </c>
      <c r="F358" s="4" t="str">
        <f>TEXT(SalesDataTable[[#This Row],[Order Date]],"MMM")</f>
        <v>Mar</v>
      </c>
      <c r="G358" s="4" t="s">
        <v>20</v>
      </c>
      <c r="H358" s="4" t="s">
        <v>33</v>
      </c>
      <c r="I358" s="4" t="s">
        <v>2</v>
      </c>
      <c r="J358" s="4" t="s">
        <v>13</v>
      </c>
      <c r="K358" s="4" t="s">
        <v>4</v>
      </c>
      <c r="L358" s="4" t="s">
        <v>26</v>
      </c>
      <c r="M358" s="9">
        <v>4</v>
      </c>
      <c r="N358" s="6">
        <v>40.42</v>
      </c>
      <c r="O358" s="7">
        <v>0.1</v>
      </c>
      <c r="P358" s="6">
        <v>16.25</v>
      </c>
      <c r="Q358" s="6">
        <f t="shared" si="20"/>
        <v>145.512</v>
      </c>
      <c r="R358" s="6">
        <f t="shared" si="21"/>
        <v>65</v>
      </c>
      <c r="S358" s="6">
        <f t="shared" si="22"/>
        <v>80.512</v>
      </c>
      <c r="T358" s="8">
        <f t="shared" si="23"/>
        <v>0.5533014459288581</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1056</v>
      </c>
      <c r="B359" s="3">
        <v>46095</v>
      </c>
      <c r="C359" s="4">
        <f>YEAR(SalesDataTable[[#This Row],[Order Date]])</f>
        <v>2026</v>
      </c>
      <c r="D359" s="11" t="str">
        <f>"Q"&amp;ROUNDUP(MONTH(SalesDataTable[[#This Row],[Order Date]])/3,0)</f>
        <v>Q1</v>
      </c>
      <c r="E359" s="4">
        <f>MONTH(SalesDataTable[[#This Row],[Order Date]])</f>
        <v>3</v>
      </c>
      <c r="F359" s="4" t="str">
        <f>TEXT(SalesDataTable[[#This Row],[Order Date]],"MMM")</f>
        <v>Mar</v>
      </c>
      <c r="G359" s="4" t="s">
        <v>0</v>
      </c>
      <c r="H359" s="4" t="s">
        <v>50</v>
      </c>
      <c r="I359" s="4" t="s">
        <v>2</v>
      </c>
      <c r="J359" s="4" t="s">
        <v>3</v>
      </c>
      <c r="K359" s="4" t="s">
        <v>23</v>
      </c>
      <c r="L359" s="4" t="s">
        <v>29</v>
      </c>
      <c r="M359" s="9">
        <v>1</v>
      </c>
      <c r="N359" s="6">
        <v>192.86</v>
      </c>
      <c r="O359" s="7">
        <v>0</v>
      </c>
      <c r="P359" s="6">
        <v>101.13</v>
      </c>
      <c r="Q359" s="6">
        <f t="shared" si="20"/>
        <v>192.86</v>
      </c>
      <c r="R359" s="6">
        <f t="shared" si="21"/>
        <v>101.13</v>
      </c>
      <c r="S359" s="6">
        <f t="shared" si="22"/>
        <v>91.730000000000018</v>
      </c>
      <c r="T359" s="8">
        <f t="shared" si="23"/>
        <v>0.475629990666805</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2189</v>
      </c>
      <c r="B360" s="3">
        <v>46095</v>
      </c>
      <c r="C360" s="4">
        <f>YEAR(SalesDataTable[[#This Row],[Order Date]])</f>
        <v>2026</v>
      </c>
      <c r="D360" s="11" t="str">
        <f>"Q"&amp;ROUNDUP(MONTH(SalesDataTable[[#This Row],[Order Date]])/3,0)</f>
        <v>Q1</v>
      </c>
      <c r="E360" s="4">
        <f>MONTH(SalesDataTable[[#This Row],[Order Date]])</f>
        <v>3</v>
      </c>
      <c r="F360" s="4" t="str">
        <f>TEXT(SalesDataTable[[#This Row],[Order Date]],"MMM")</f>
        <v>Mar</v>
      </c>
      <c r="G360" s="4" t="s">
        <v>20</v>
      </c>
      <c r="H360" s="4" t="s">
        <v>21</v>
      </c>
      <c r="I360" s="4" t="s">
        <v>28</v>
      </c>
      <c r="J360" s="4" t="s">
        <v>13</v>
      </c>
      <c r="K360" s="4" t="s">
        <v>9</v>
      </c>
      <c r="L360" s="4" t="s">
        <v>46</v>
      </c>
      <c r="M360" s="9">
        <v>2</v>
      </c>
      <c r="N360" s="6">
        <v>72.34</v>
      </c>
      <c r="O360" s="7">
        <v>0</v>
      </c>
      <c r="P360" s="6">
        <v>33.29</v>
      </c>
      <c r="Q360" s="6">
        <f t="shared" si="20"/>
        <v>144.68</v>
      </c>
      <c r="R360" s="6">
        <f t="shared" si="21"/>
        <v>66.58</v>
      </c>
      <c r="S360" s="6">
        <f t="shared" si="22"/>
        <v>78.100000000000009</v>
      </c>
      <c r="T360" s="8">
        <f t="shared" si="23"/>
        <v>0.53981199889411113</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2617</v>
      </c>
      <c r="B361" s="3">
        <v>46095</v>
      </c>
      <c r="C361" s="4">
        <f>YEAR(SalesDataTable[[#This Row],[Order Date]])</f>
        <v>2026</v>
      </c>
      <c r="D361" s="11" t="str">
        <f>"Q"&amp;ROUNDUP(MONTH(SalesDataTable[[#This Row],[Order Date]])/3,0)</f>
        <v>Q1</v>
      </c>
      <c r="E361" s="4">
        <f>MONTH(SalesDataTable[[#This Row],[Order Date]])</f>
        <v>3</v>
      </c>
      <c r="F361" s="4" t="str">
        <f>TEXT(SalesDataTable[[#This Row],[Order Date]],"MMM")</f>
        <v>Mar</v>
      </c>
      <c r="G361" s="4" t="s">
        <v>20</v>
      </c>
      <c r="H361" s="4" t="s">
        <v>47</v>
      </c>
      <c r="I361" s="4" t="s">
        <v>2</v>
      </c>
      <c r="J361" s="4" t="s">
        <v>13</v>
      </c>
      <c r="K361" s="4" t="s">
        <v>14</v>
      </c>
      <c r="L361" s="4" t="s">
        <v>15</v>
      </c>
      <c r="M361" s="9">
        <v>2</v>
      </c>
      <c r="N361" s="6">
        <v>35.409999999999997</v>
      </c>
      <c r="O361" s="7">
        <v>0</v>
      </c>
      <c r="P361" s="6">
        <v>13.89</v>
      </c>
      <c r="Q361" s="6">
        <f t="shared" si="20"/>
        <v>70.819999999999993</v>
      </c>
      <c r="R361" s="6">
        <f t="shared" si="21"/>
        <v>27.78</v>
      </c>
      <c r="S361" s="6">
        <f t="shared" si="22"/>
        <v>43.039999999999992</v>
      </c>
      <c r="T361" s="8">
        <f t="shared" si="23"/>
        <v>0.60773792713922614</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2901</v>
      </c>
      <c r="B362" s="3">
        <v>46095</v>
      </c>
      <c r="C362" s="4">
        <f>YEAR(SalesDataTable[[#This Row],[Order Date]])</f>
        <v>2026</v>
      </c>
      <c r="D362" s="11" t="str">
        <f>"Q"&amp;ROUNDUP(MONTH(SalesDataTable[[#This Row],[Order Date]])/3,0)</f>
        <v>Q1</v>
      </c>
      <c r="E362" s="4">
        <f>MONTH(SalesDataTable[[#This Row],[Order Date]])</f>
        <v>3</v>
      </c>
      <c r="F362" s="4" t="str">
        <f>TEXT(SalesDataTable[[#This Row],[Order Date]],"MMM")</f>
        <v>Mar</v>
      </c>
      <c r="G362" s="4" t="s">
        <v>20</v>
      </c>
      <c r="H362" s="4" t="s">
        <v>33</v>
      </c>
      <c r="I362" s="4" t="s">
        <v>8</v>
      </c>
      <c r="J362" s="4" t="s">
        <v>16</v>
      </c>
      <c r="K362" s="4" t="s">
        <v>4</v>
      </c>
      <c r="L362" s="4" t="s">
        <v>30</v>
      </c>
      <c r="M362" s="9">
        <v>12</v>
      </c>
      <c r="N362" s="6">
        <v>102.25</v>
      </c>
      <c r="O362" s="7">
        <v>0.1</v>
      </c>
      <c r="P362" s="6">
        <v>51.07</v>
      </c>
      <c r="Q362" s="6">
        <f t="shared" si="20"/>
        <v>1104.3</v>
      </c>
      <c r="R362" s="6">
        <f t="shared" si="21"/>
        <v>612.84</v>
      </c>
      <c r="S362" s="6">
        <f t="shared" si="22"/>
        <v>491.45999999999992</v>
      </c>
      <c r="T362" s="8">
        <f t="shared" si="23"/>
        <v>0.44504210812279266</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2952</v>
      </c>
      <c r="B363" s="3">
        <v>46095</v>
      </c>
      <c r="C363" s="4">
        <f>YEAR(SalesDataTable[[#This Row],[Order Date]])</f>
        <v>2026</v>
      </c>
      <c r="D363" s="11" t="str">
        <f>"Q"&amp;ROUNDUP(MONTH(SalesDataTable[[#This Row],[Order Date]])/3,0)</f>
        <v>Q1</v>
      </c>
      <c r="E363" s="4">
        <f>MONTH(SalesDataTable[[#This Row],[Order Date]])</f>
        <v>3</v>
      </c>
      <c r="F363" s="4" t="str">
        <f>TEXT(SalesDataTable[[#This Row],[Order Date]],"MMM")</f>
        <v>Mar</v>
      </c>
      <c r="G363" s="4" t="s">
        <v>6</v>
      </c>
      <c r="H363" s="4" t="s">
        <v>7</v>
      </c>
      <c r="I363" s="4" t="s">
        <v>2</v>
      </c>
      <c r="J363" s="4" t="s">
        <v>13</v>
      </c>
      <c r="K363" s="4" t="s">
        <v>4</v>
      </c>
      <c r="L363" s="4" t="s">
        <v>22</v>
      </c>
      <c r="M363" s="9">
        <v>1</v>
      </c>
      <c r="N363" s="6">
        <v>51.86</v>
      </c>
      <c r="O363" s="7">
        <v>0.1</v>
      </c>
      <c r="P363" s="6">
        <v>22.34</v>
      </c>
      <c r="Q363" s="6">
        <f t="shared" si="20"/>
        <v>46.673999999999999</v>
      </c>
      <c r="R363" s="6">
        <f t="shared" si="21"/>
        <v>22.34</v>
      </c>
      <c r="S363" s="6">
        <f t="shared" si="22"/>
        <v>24.334</v>
      </c>
      <c r="T363" s="8">
        <f t="shared" si="23"/>
        <v>0.52136092899687192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3421</v>
      </c>
      <c r="B364" s="3">
        <v>46095</v>
      </c>
      <c r="C364" s="4">
        <f>YEAR(SalesDataTable[[#This Row],[Order Date]])</f>
        <v>2026</v>
      </c>
      <c r="D364" s="11" t="str">
        <f>"Q"&amp;ROUNDUP(MONTH(SalesDataTable[[#This Row],[Order Date]])/3,0)</f>
        <v>Q1</v>
      </c>
      <c r="E364" s="4">
        <f>MONTH(SalesDataTable[[#This Row],[Order Date]])</f>
        <v>3</v>
      </c>
      <c r="F364" s="4" t="str">
        <f>TEXT(SalesDataTable[[#This Row],[Order Date]],"MMM")</f>
        <v>Mar</v>
      </c>
      <c r="G364" s="4" t="s">
        <v>20</v>
      </c>
      <c r="H364" s="4" t="s">
        <v>33</v>
      </c>
      <c r="I364" s="4" t="s">
        <v>2</v>
      </c>
      <c r="J364" s="4" t="s">
        <v>3</v>
      </c>
      <c r="K364" s="4" t="s">
        <v>14</v>
      </c>
      <c r="L364" s="4" t="s">
        <v>15</v>
      </c>
      <c r="M364" s="9">
        <v>1</v>
      </c>
      <c r="N364" s="6">
        <v>36.520000000000003</v>
      </c>
      <c r="O364" s="7">
        <v>0.05</v>
      </c>
      <c r="P364" s="6">
        <v>13.23</v>
      </c>
      <c r="Q364" s="6">
        <f t="shared" si="20"/>
        <v>34.694000000000003</v>
      </c>
      <c r="R364" s="6">
        <f t="shared" si="21"/>
        <v>13.23</v>
      </c>
      <c r="S364" s="6">
        <f t="shared" si="22"/>
        <v>21.464000000000002</v>
      </c>
      <c r="T364" s="8">
        <f t="shared" si="23"/>
        <v>0.61866605176687617</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3536</v>
      </c>
      <c r="B365" s="3">
        <v>46095</v>
      </c>
      <c r="C365" s="4">
        <f>YEAR(SalesDataTable[[#This Row],[Order Date]])</f>
        <v>2026</v>
      </c>
      <c r="D365" s="11" t="str">
        <f>"Q"&amp;ROUNDUP(MONTH(SalesDataTable[[#This Row],[Order Date]])/3,0)</f>
        <v>Q1</v>
      </c>
      <c r="E365" s="4">
        <f>MONTH(SalesDataTable[[#This Row],[Order Date]])</f>
        <v>3</v>
      </c>
      <c r="F365" s="4" t="str">
        <f>TEXT(SalesDataTable[[#This Row],[Order Date]],"MMM")</f>
        <v>Mar</v>
      </c>
      <c r="G365" s="4" t="s">
        <v>11</v>
      </c>
      <c r="H365" s="4" t="s">
        <v>39</v>
      </c>
      <c r="I365" s="4" t="s">
        <v>2</v>
      </c>
      <c r="J365" s="4" t="s">
        <v>13</v>
      </c>
      <c r="K365" s="4" t="s">
        <v>9</v>
      </c>
      <c r="L365" s="4" t="s">
        <v>37</v>
      </c>
      <c r="M365" s="9">
        <v>2</v>
      </c>
      <c r="N365" s="6">
        <v>153.66</v>
      </c>
      <c r="O365" s="7">
        <v>0.1</v>
      </c>
      <c r="P365" s="6">
        <v>78.430000000000007</v>
      </c>
      <c r="Q365" s="6">
        <f t="shared" si="20"/>
        <v>276.58800000000002</v>
      </c>
      <c r="R365" s="6">
        <f t="shared" si="21"/>
        <v>156.86000000000001</v>
      </c>
      <c r="S365" s="6">
        <f t="shared" si="22"/>
        <v>119.72800000000001</v>
      </c>
      <c r="T365" s="8">
        <f t="shared" si="23"/>
        <v>0.43287488972768162</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3878</v>
      </c>
      <c r="B366" s="3">
        <v>46095</v>
      </c>
      <c r="C366" s="4">
        <f>YEAR(SalesDataTable[[#This Row],[Order Date]])</f>
        <v>2026</v>
      </c>
      <c r="D366" s="11" t="str">
        <f>"Q"&amp;ROUNDUP(MONTH(SalesDataTable[[#This Row],[Order Date]])/3,0)</f>
        <v>Q1</v>
      </c>
      <c r="E366" s="4">
        <f>MONTH(SalesDataTable[[#This Row],[Order Date]])</f>
        <v>3</v>
      </c>
      <c r="F366" s="4" t="str">
        <f>TEXT(SalesDataTable[[#This Row],[Order Date]],"MMM")</f>
        <v>Mar</v>
      </c>
      <c r="G366" s="4" t="s">
        <v>6</v>
      </c>
      <c r="H366" s="4" t="s">
        <v>49</v>
      </c>
      <c r="I366" s="4" t="s">
        <v>28</v>
      </c>
      <c r="J366" s="4" t="s">
        <v>3</v>
      </c>
      <c r="K366" s="4" t="s">
        <v>34</v>
      </c>
      <c r="L366" s="4" t="s">
        <v>35</v>
      </c>
      <c r="M366" s="9">
        <v>1</v>
      </c>
      <c r="N366" s="6">
        <v>41.05</v>
      </c>
      <c r="O366" s="7">
        <v>0.1</v>
      </c>
      <c r="P366" s="6">
        <v>14.94</v>
      </c>
      <c r="Q366" s="6">
        <f t="shared" si="20"/>
        <v>36.945</v>
      </c>
      <c r="R366" s="6">
        <f t="shared" si="21"/>
        <v>14.94</v>
      </c>
      <c r="S366" s="6">
        <f t="shared" si="22"/>
        <v>22.005000000000003</v>
      </c>
      <c r="T366" s="8">
        <f t="shared" si="23"/>
        <v>0.59561510353227776</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2027</v>
      </c>
      <c r="B367" s="3">
        <v>46096</v>
      </c>
      <c r="C367" s="4">
        <f>YEAR(SalesDataTable[[#This Row],[Order Date]])</f>
        <v>2026</v>
      </c>
      <c r="D367" s="11" t="str">
        <f>"Q"&amp;ROUNDUP(MONTH(SalesDataTable[[#This Row],[Order Date]])/3,0)</f>
        <v>Q1</v>
      </c>
      <c r="E367" s="4">
        <f>MONTH(SalesDataTable[[#This Row],[Order Date]])</f>
        <v>3</v>
      </c>
      <c r="F367" s="4" t="str">
        <f>TEXT(SalesDataTable[[#This Row],[Order Date]],"MMM")</f>
        <v>Mar</v>
      </c>
      <c r="G367" s="4" t="s">
        <v>11</v>
      </c>
      <c r="H367" s="4" t="s">
        <v>12</v>
      </c>
      <c r="I367" s="4" t="s">
        <v>2</v>
      </c>
      <c r="J367" s="4" t="s">
        <v>3</v>
      </c>
      <c r="K367" s="4" t="s">
        <v>14</v>
      </c>
      <c r="L367" s="4" t="s">
        <v>44</v>
      </c>
      <c r="M367" s="9">
        <v>4</v>
      </c>
      <c r="N367" s="6">
        <v>136.21</v>
      </c>
      <c r="O367" s="7">
        <v>0.05</v>
      </c>
      <c r="P367" s="6">
        <v>68.55</v>
      </c>
      <c r="Q367" s="6">
        <f t="shared" si="20"/>
        <v>517.59799999999996</v>
      </c>
      <c r="R367" s="6">
        <f t="shared" si="21"/>
        <v>274.2</v>
      </c>
      <c r="S367" s="6">
        <f t="shared" si="22"/>
        <v>243.39799999999997</v>
      </c>
      <c r="T367" s="8">
        <f t="shared" si="23"/>
        <v>0.4702452482428448</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3280</v>
      </c>
      <c r="B368" s="3">
        <v>46096</v>
      </c>
      <c r="C368" s="4">
        <f>YEAR(SalesDataTable[[#This Row],[Order Date]])</f>
        <v>2026</v>
      </c>
      <c r="D368" s="11" t="str">
        <f>"Q"&amp;ROUNDUP(MONTH(SalesDataTable[[#This Row],[Order Date]])/3,0)</f>
        <v>Q1</v>
      </c>
      <c r="E368" s="4">
        <f>MONTH(SalesDataTable[[#This Row],[Order Date]])</f>
        <v>3</v>
      </c>
      <c r="F368" s="4" t="str">
        <f>TEXT(SalesDataTable[[#This Row],[Order Date]],"MMM")</f>
        <v>Mar</v>
      </c>
      <c r="G368" s="4" t="s">
        <v>20</v>
      </c>
      <c r="H368" s="4" t="s">
        <v>21</v>
      </c>
      <c r="I368" s="4" t="s">
        <v>2</v>
      </c>
      <c r="J368" s="4" t="s">
        <v>3</v>
      </c>
      <c r="K368" s="4" t="s">
        <v>14</v>
      </c>
      <c r="L368" s="4" t="s">
        <v>32</v>
      </c>
      <c r="M368" s="9">
        <v>3</v>
      </c>
      <c r="N368" s="6">
        <v>46.68</v>
      </c>
      <c r="O368" s="7">
        <v>0</v>
      </c>
      <c r="P368" s="6">
        <v>18.760000000000002</v>
      </c>
      <c r="Q368" s="6">
        <f t="shared" si="20"/>
        <v>140.04</v>
      </c>
      <c r="R368" s="6">
        <f t="shared" si="21"/>
        <v>56.28</v>
      </c>
      <c r="S368" s="6">
        <f t="shared" si="22"/>
        <v>83.759999999999991</v>
      </c>
      <c r="T368" s="8">
        <f t="shared" si="23"/>
        <v>0.59811482433590402</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5149</v>
      </c>
      <c r="B369" s="3">
        <v>46096</v>
      </c>
      <c r="C369" s="4">
        <f>YEAR(SalesDataTable[[#This Row],[Order Date]])</f>
        <v>2026</v>
      </c>
      <c r="D369" s="11" t="str">
        <f>"Q"&amp;ROUNDUP(MONTH(SalesDataTable[[#This Row],[Order Date]])/3,0)</f>
        <v>Q1</v>
      </c>
      <c r="E369" s="4">
        <f>MONTH(SalesDataTable[[#This Row],[Order Date]])</f>
        <v>3</v>
      </c>
      <c r="F369" s="4" t="str">
        <f>TEXT(SalesDataTable[[#This Row],[Order Date]],"MMM")</f>
        <v>Mar</v>
      </c>
      <c r="G369" s="4" t="s">
        <v>6</v>
      </c>
      <c r="H369" s="4" t="s">
        <v>43</v>
      </c>
      <c r="I369" s="4" t="s">
        <v>19</v>
      </c>
      <c r="J369" s="4" t="s">
        <v>13</v>
      </c>
      <c r="K369" s="4" t="s">
        <v>14</v>
      </c>
      <c r="L369" s="4" t="s">
        <v>15</v>
      </c>
      <c r="M369" s="9">
        <v>1</v>
      </c>
      <c r="N369" s="6">
        <v>35.340000000000003</v>
      </c>
      <c r="O369" s="7">
        <v>0.05</v>
      </c>
      <c r="P369" s="6">
        <v>13.37</v>
      </c>
      <c r="Q369" s="6">
        <f t="shared" si="20"/>
        <v>33.573</v>
      </c>
      <c r="R369" s="6">
        <f t="shared" si="21"/>
        <v>13.37</v>
      </c>
      <c r="S369" s="6">
        <f t="shared" si="22"/>
        <v>20.203000000000003</v>
      </c>
      <c r="T369" s="8">
        <f t="shared" si="23"/>
        <v>0.60176332171685587</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412</v>
      </c>
      <c r="B370" s="3">
        <v>46097</v>
      </c>
      <c r="C370" s="4">
        <f>YEAR(SalesDataTable[[#This Row],[Order Date]])</f>
        <v>2026</v>
      </c>
      <c r="D370" s="11" t="str">
        <f>"Q"&amp;ROUNDUP(MONTH(SalesDataTable[[#This Row],[Order Date]])/3,0)</f>
        <v>Q1</v>
      </c>
      <c r="E370" s="4">
        <f>MONTH(SalesDataTable[[#This Row],[Order Date]])</f>
        <v>3</v>
      </c>
      <c r="F370" s="4" t="str">
        <f>TEXT(SalesDataTable[[#This Row],[Order Date]],"MMM")</f>
        <v>Mar</v>
      </c>
      <c r="G370" s="4" t="s">
        <v>20</v>
      </c>
      <c r="H370" s="4" t="s">
        <v>31</v>
      </c>
      <c r="I370" s="4" t="s">
        <v>19</v>
      </c>
      <c r="J370" s="4" t="s">
        <v>3</v>
      </c>
      <c r="K370" s="4" t="s">
        <v>34</v>
      </c>
      <c r="L370" s="4" t="s">
        <v>35</v>
      </c>
      <c r="M370" s="9">
        <v>2</v>
      </c>
      <c r="N370" s="6">
        <v>40.19</v>
      </c>
      <c r="O370" s="7">
        <v>0</v>
      </c>
      <c r="P370" s="6">
        <v>14.92</v>
      </c>
      <c r="Q370" s="6">
        <f t="shared" si="20"/>
        <v>80.38</v>
      </c>
      <c r="R370" s="6">
        <f t="shared" si="21"/>
        <v>29.84</v>
      </c>
      <c r="S370" s="6">
        <f t="shared" si="22"/>
        <v>50.539999999999992</v>
      </c>
      <c r="T370" s="8">
        <f t="shared" si="23"/>
        <v>0.62876337397362525</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1161</v>
      </c>
      <c r="B371" s="3">
        <v>46097</v>
      </c>
      <c r="C371" s="4">
        <f>YEAR(SalesDataTable[[#This Row],[Order Date]])</f>
        <v>2026</v>
      </c>
      <c r="D371" s="11" t="str">
        <f>"Q"&amp;ROUNDUP(MONTH(SalesDataTable[[#This Row],[Order Date]])/3,0)</f>
        <v>Q1</v>
      </c>
      <c r="E371" s="4">
        <f>MONTH(SalesDataTable[[#This Row],[Order Date]])</f>
        <v>3</v>
      </c>
      <c r="F371" s="4" t="str">
        <f>TEXT(SalesDataTable[[#This Row],[Order Date]],"MMM")</f>
        <v>Mar</v>
      </c>
      <c r="G371" s="4" t="s">
        <v>6</v>
      </c>
      <c r="H371" s="4" t="s">
        <v>43</v>
      </c>
      <c r="I371" s="4" t="s">
        <v>2</v>
      </c>
      <c r="J371" s="4" t="s">
        <v>13</v>
      </c>
      <c r="K371" s="4" t="s">
        <v>4</v>
      </c>
      <c r="L371" s="4" t="s">
        <v>30</v>
      </c>
      <c r="M371" s="9">
        <v>2</v>
      </c>
      <c r="N371" s="6">
        <v>101.73</v>
      </c>
      <c r="O371" s="7">
        <v>0.05</v>
      </c>
      <c r="P371" s="6">
        <v>51.56</v>
      </c>
      <c r="Q371" s="6">
        <f t="shared" si="20"/>
        <v>193.28700000000001</v>
      </c>
      <c r="R371" s="6">
        <f t="shared" si="21"/>
        <v>103.12</v>
      </c>
      <c r="S371" s="6">
        <f t="shared" si="22"/>
        <v>90.167000000000002</v>
      </c>
      <c r="T371" s="8">
        <f t="shared" si="23"/>
        <v>0.46649283190281809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1320</v>
      </c>
      <c r="B372" s="3">
        <v>46097</v>
      </c>
      <c r="C372" s="4">
        <f>YEAR(SalesDataTable[[#This Row],[Order Date]])</f>
        <v>2026</v>
      </c>
      <c r="D372" s="11" t="str">
        <f>"Q"&amp;ROUNDUP(MONTH(SalesDataTable[[#This Row],[Order Date]])/3,0)</f>
        <v>Q1</v>
      </c>
      <c r="E372" s="4">
        <f>MONTH(SalesDataTable[[#This Row],[Order Date]])</f>
        <v>3</v>
      </c>
      <c r="F372" s="4" t="str">
        <f>TEXT(SalesDataTable[[#This Row],[Order Date]],"MMM")</f>
        <v>Mar</v>
      </c>
      <c r="G372" s="4" t="s">
        <v>11</v>
      </c>
      <c r="H372" s="4" t="s">
        <v>18</v>
      </c>
      <c r="I372" s="4" t="s">
        <v>19</v>
      </c>
      <c r="J372" s="4" t="s">
        <v>16</v>
      </c>
      <c r="K372" s="4" t="s">
        <v>23</v>
      </c>
      <c r="L372" s="4" t="s">
        <v>29</v>
      </c>
      <c r="M372" s="9">
        <v>1</v>
      </c>
      <c r="N372" s="6">
        <v>200.05</v>
      </c>
      <c r="O372" s="7">
        <v>0</v>
      </c>
      <c r="P372" s="6">
        <v>102.69</v>
      </c>
      <c r="Q372" s="6">
        <f t="shared" si="20"/>
        <v>200.05</v>
      </c>
      <c r="R372" s="6">
        <f t="shared" si="21"/>
        <v>102.69</v>
      </c>
      <c r="S372" s="6">
        <f t="shared" si="22"/>
        <v>97.360000000000014</v>
      </c>
      <c r="T372" s="8">
        <f t="shared" si="23"/>
        <v>0.48667833041739567</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2528</v>
      </c>
      <c r="B373" s="3">
        <v>46097</v>
      </c>
      <c r="C373" s="4">
        <f>YEAR(SalesDataTable[[#This Row],[Order Date]])</f>
        <v>2026</v>
      </c>
      <c r="D373" s="11" t="str">
        <f>"Q"&amp;ROUNDUP(MONTH(SalesDataTable[[#This Row],[Order Date]])/3,0)</f>
        <v>Q1</v>
      </c>
      <c r="E373" s="4">
        <f>MONTH(SalesDataTable[[#This Row],[Order Date]])</f>
        <v>3</v>
      </c>
      <c r="F373" s="4" t="str">
        <f>TEXT(SalesDataTable[[#This Row],[Order Date]],"MMM")</f>
        <v>Mar</v>
      </c>
      <c r="G373" s="4" t="s">
        <v>20</v>
      </c>
      <c r="H373" s="4" t="s">
        <v>31</v>
      </c>
      <c r="I373" s="4" t="s">
        <v>2</v>
      </c>
      <c r="J373" s="4" t="s">
        <v>13</v>
      </c>
      <c r="K373" s="4" t="s">
        <v>9</v>
      </c>
      <c r="L373" s="4" t="s">
        <v>10</v>
      </c>
      <c r="M373" s="9">
        <v>1</v>
      </c>
      <c r="N373" s="6">
        <v>90.06</v>
      </c>
      <c r="O373" s="7">
        <v>0</v>
      </c>
      <c r="P373" s="6">
        <v>44.49</v>
      </c>
      <c r="Q373" s="6">
        <f t="shared" si="20"/>
        <v>90.06</v>
      </c>
      <c r="R373" s="6">
        <f t="shared" si="21"/>
        <v>44.49</v>
      </c>
      <c r="S373" s="6">
        <f t="shared" si="22"/>
        <v>45.57</v>
      </c>
      <c r="T373" s="8">
        <f t="shared" si="23"/>
        <v>0.50599600266489009</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2956</v>
      </c>
      <c r="B374" s="3">
        <v>46097</v>
      </c>
      <c r="C374" s="4">
        <f>YEAR(SalesDataTable[[#This Row],[Order Date]])</f>
        <v>2026</v>
      </c>
      <c r="D374" s="11" t="str">
        <f>"Q"&amp;ROUNDUP(MONTH(SalesDataTable[[#This Row],[Order Date]])/3,0)</f>
        <v>Q1</v>
      </c>
      <c r="E374" s="4">
        <f>MONTH(SalesDataTable[[#This Row],[Order Date]])</f>
        <v>3</v>
      </c>
      <c r="F374" s="4" t="str">
        <f>TEXT(SalesDataTable[[#This Row],[Order Date]],"MMM")</f>
        <v>Mar</v>
      </c>
      <c r="G374" s="4" t="s">
        <v>6</v>
      </c>
      <c r="H374" s="4" t="s">
        <v>41</v>
      </c>
      <c r="I374" s="4" t="s">
        <v>2</v>
      </c>
      <c r="J374" s="4" t="s">
        <v>13</v>
      </c>
      <c r="K374" s="4" t="s">
        <v>14</v>
      </c>
      <c r="L374" s="4" t="s">
        <v>15</v>
      </c>
      <c r="M374" s="9">
        <v>1</v>
      </c>
      <c r="N374" s="6">
        <v>37.119999999999997</v>
      </c>
      <c r="O374" s="7">
        <v>0.1</v>
      </c>
      <c r="P374" s="6">
        <v>13.39</v>
      </c>
      <c r="Q374" s="6">
        <f t="shared" si="20"/>
        <v>33.408000000000001</v>
      </c>
      <c r="R374" s="6">
        <f t="shared" si="21"/>
        <v>13.39</v>
      </c>
      <c r="S374" s="6">
        <f t="shared" si="22"/>
        <v>20.018000000000001</v>
      </c>
      <c r="T374" s="8">
        <f t="shared" si="23"/>
        <v>0.59919779693486586</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2973</v>
      </c>
      <c r="B375" s="3">
        <v>46097</v>
      </c>
      <c r="C375" s="4">
        <f>YEAR(SalesDataTable[[#This Row],[Order Date]])</f>
        <v>2026</v>
      </c>
      <c r="D375" s="11" t="str">
        <f>"Q"&amp;ROUNDUP(MONTH(SalesDataTable[[#This Row],[Order Date]])/3,0)</f>
        <v>Q1</v>
      </c>
      <c r="E375" s="4">
        <f>MONTH(SalesDataTable[[#This Row],[Order Date]])</f>
        <v>3</v>
      </c>
      <c r="F375" s="4" t="str">
        <f>TEXT(SalesDataTable[[#This Row],[Order Date]],"MMM")</f>
        <v>Mar</v>
      </c>
      <c r="G375" s="4" t="s">
        <v>0</v>
      </c>
      <c r="H375" s="4" t="s">
        <v>1</v>
      </c>
      <c r="I375" s="4" t="s">
        <v>19</v>
      </c>
      <c r="J375" s="4" t="s">
        <v>3</v>
      </c>
      <c r="K375" s="4" t="s">
        <v>9</v>
      </c>
      <c r="L375" s="4" t="s">
        <v>37</v>
      </c>
      <c r="M375" s="9">
        <v>2</v>
      </c>
      <c r="N375" s="6">
        <v>156.09</v>
      </c>
      <c r="O375" s="7">
        <v>0.1</v>
      </c>
      <c r="P375" s="6">
        <v>79.72</v>
      </c>
      <c r="Q375" s="6">
        <f t="shared" si="20"/>
        <v>280.96199999999999</v>
      </c>
      <c r="R375" s="6">
        <f t="shared" si="21"/>
        <v>159.44</v>
      </c>
      <c r="S375" s="6">
        <f t="shared" si="22"/>
        <v>121.52199999999999</v>
      </c>
      <c r="T375" s="8">
        <f t="shared" si="23"/>
        <v>0.43252112385304775</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3358</v>
      </c>
      <c r="B376" s="3">
        <v>46097</v>
      </c>
      <c r="C376" s="4">
        <f>YEAR(SalesDataTable[[#This Row],[Order Date]])</f>
        <v>2026</v>
      </c>
      <c r="D376" s="11" t="str">
        <f>"Q"&amp;ROUNDUP(MONTH(SalesDataTable[[#This Row],[Order Date]])/3,0)</f>
        <v>Q1</v>
      </c>
      <c r="E376" s="4">
        <f>MONTH(SalesDataTable[[#This Row],[Order Date]])</f>
        <v>3</v>
      </c>
      <c r="F376" s="4" t="str">
        <f>TEXT(SalesDataTable[[#This Row],[Order Date]],"MMM")</f>
        <v>Mar</v>
      </c>
      <c r="G376" s="4" t="s">
        <v>0</v>
      </c>
      <c r="H376" s="4" t="s">
        <v>1</v>
      </c>
      <c r="I376" s="4" t="s">
        <v>8</v>
      </c>
      <c r="J376" s="4" t="s">
        <v>16</v>
      </c>
      <c r="K376" s="4" t="s">
        <v>34</v>
      </c>
      <c r="L376" s="4" t="s">
        <v>42</v>
      </c>
      <c r="M376" s="9">
        <v>12</v>
      </c>
      <c r="N376" s="6">
        <v>36.44</v>
      </c>
      <c r="O376" s="7">
        <v>0.05</v>
      </c>
      <c r="P376" s="6">
        <v>13.65</v>
      </c>
      <c r="Q376" s="6">
        <f t="shared" si="20"/>
        <v>415.41599999999994</v>
      </c>
      <c r="R376" s="6">
        <f t="shared" si="21"/>
        <v>163.80000000000001</v>
      </c>
      <c r="S376" s="6">
        <f t="shared" si="22"/>
        <v>251.61599999999993</v>
      </c>
      <c r="T376" s="8">
        <f t="shared" si="23"/>
        <v>0.60569645848980291</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164</v>
      </c>
      <c r="B377" s="3">
        <v>46098</v>
      </c>
      <c r="C377" s="4">
        <f>YEAR(SalesDataTable[[#This Row],[Order Date]])</f>
        <v>2026</v>
      </c>
      <c r="D377" s="11" t="str">
        <f>"Q"&amp;ROUNDUP(MONTH(SalesDataTable[[#This Row],[Order Date]])/3,0)</f>
        <v>Q1</v>
      </c>
      <c r="E377" s="4">
        <f>MONTH(SalesDataTable[[#This Row],[Order Date]])</f>
        <v>3</v>
      </c>
      <c r="F377" s="4" t="str">
        <f>TEXT(SalesDataTable[[#This Row],[Order Date]],"MMM")</f>
        <v>Mar</v>
      </c>
      <c r="G377" s="4" t="s">
        <v>0</v>
      </c>
      <c r="H377" s="4" t="s">
        <v>50</v>
      </c>
      <c r="I377" s="4" t="s">
        <v>28</v>
      </c>
      <c r="J377" s="4" t="s">
        <v>16</v>
      </c>
      <c r="K377" s="4" t="s">
        <v>23</v>
      </c>
      <c r="L377" s="4" t="s">
        <v>51</v>
      </c>
      <c r="M377" s="9">
        <v>5</v>
      </c>
      <c r="N377" s="6">
        <v>123.95</v>
      </c>
      <c r="O377" s="7">
        <v>0.05</v>
      </c>
      <c r="P377" s="6">
        <v>59.23</v>
      </c>
      <c r="Q377" s="6">
        <f t="shared" si="20"/>
        <v>588.76249999999993</v>
      </c>
      <c r="R377" s="6">
        <f t="shared" si="21"/>
        <v>296.14999999999998</v>
      </c>
      <c r="S377" s="6">
        <f t="shared" si="22"/>
        <v>292.61249999999995</v>
      </c>
      <c r="T377" s="8">
        <f t="shared" si="23"/>
        <v>0.49699581749856692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995</v>
      </c>
      <c r="B378" s="3">
        <v>46098</v>
      </c>
      <c r="C378" s="4">
        <f>YEAR(SalesDataTable[[#This Row],[Order Date]])</f>
        <v>2026</v>
      </c>
      <c r="D378" s="11" t="str">
        <f>"Q"&amp;ROUNDUP(MONTH(SalesDataTable[[#This Row],[Order Date]])/3,0)</f>
        <v>Q1</v>
      </c>
      <c r="E378" s="4">
        <f>MONTH(SalesDataTable[[#This Row],[Order Date]])</f>
        <v>3</v>
      </c>
      <c r="F378" s="4" t="str">
        <f>TEXT(SalesDataTable[[#This Row],[Order Date]],"MMM")</f>
        <v>Mar</v>
      </c>
      <c r="G378" s="4" t="s">
        <v>11</v>
      </c>
      <c r="H378" s="4" t="s">
        <v>52</v>
      </c>
      <c r="I378" s="4" t="s">
        <v>28</v>
      </c>
      <c r="J378" s="4" t="s">
        <v>16</v>
      </c>
      <c r="K378" s="4" t="s">
        <v>23</v>
      </c>
      <c r="L378" s="4" t="s">
        <v>29</v>
      </c>
      <c r="M378" s="9">
        <v>1</v>
      </c>
      <c r="N378" s="6">
        <v>192.84</v>
      </c>
      <c r="O378" s="7">
        <v>0.15</v>
      </c>
      <c r="P378" s="6">
        <v>101.42</v>
      </c>
      <c r="Q378" s="6">
        <f t="shared" si="20"/>
        <v>163.91399999999999</v>
      </c>
      <c r="R378" s="6">
        <f t="shared" si="21"/>
        <v>101.42</v>
      </c>
      <c r="S378" s="6">
        <f t="shared" si="22"/>
        <v>62.493999999999986</v>
      </c>
      <c r="T378" s="8">
        <f t="shared" si="23"/>
        <v>0.38126090510877647</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4912</v>
      </c>
      <c r="B379" s="3">
        <v>46098</v>
      </c>
      <c r="C379" s="4">
        <f>YEAR(SalesDataTable[[#This Row],[Order Date]])</f>
        <v>2026</v>
      </c>
      <c r="D379" s="11" t="str">
        <f>"Q"&amp;ROUNDUP(MONTH(SalesDataTable[[#This Row],[Order Date]])/3,0)</f>
        <v>Q1</v>
      </c>
      <c r="E379" s="4">
        <f>MONTH(SalesDataTable[[#This Row],[Order Date]])</f>
        <v>3</v>
      </c>
      <c r="F379" s="4" t="str">
        <f>TEXT(SalesDataTable[[#This Row],[Order Date]],"MMM")</f>
        <v>Mar</v>
      </c>
      <c r="G379" s="4" t="s">
        <v>6</v>
      </c>
      <c r="H379" s="4" t="s">
        <v>41</v>
      </c>
      <c r="I379" s="4" t="s">
        <v>2</v>
      </c>
      <c r="J379" s="4" t="s">
        <v>13</v>
      </c>
      <c r="K379" s="4" t="s">
        <v>9</v>
      </c>
      <c r="L379" s="4" t="s">
        <v>37</v>
      </c>
      <c r="M379" s="9">
        <v>1</v>
      </c>
      <c r="N379" s="6">
        <v>152.57</v>
      </c>
      <c r="O379" s="7">
        <v>0.1</v>
      </c>
      <c r="P379" s="6">
        <v>80.319999999999993</v>
      </c>
      <c r="Q379" s="6">
        <f t="shared" si="20"/>
        <v>137.31299999999999</v>
      </c>
      <c r="R379" s="6">
        <f t="shared" si="21"/>
        <v>80.319999999999993</v>
      </c>
      <c r="S379" s="6">
        <f t="shared" si="22"/>
        <v>56.992999999999995</v>
      </c>
      <c r="T379" s="8">
        <f t="shared" si="23"/>
        <v>0.41505902572953762</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29</v>
      </c>
      <c r="B380" s="3">
        <v>46099</v>
      </c>
      <c r="C380" s="4">
        <f>YEAR(SalesDataTable[[#This Row],[Order Date]])</f>
        <v>2026</v>
      </c>
      <c r="D380" s="11" t="str">
        <f>"Q"&amp;ROUNDUP(MONTH(SalesDataTable[[#This Row],[Order Date]])/3,0)</f>
        <v>Q1</v>
      </c>
      <c r="E380" s="4">
        <f>MONTH(SalesDataTable[[#This Row],[Order Date]])</f>
        <v>3</v>
      </c>
      <c r="F380" s="4" t="str">
        <f>TEXT(SalesDataTable[[#This Row],[Order Date]],"MMM")</f>
        <v>Mar</v>
      </c>
      <c r="G380" s="4" t="s">
        <v>20</v>
      </c>
      <c r="H380" s="4" t="s">
        <v>21</v>
      </c>
      <c r="I380" s="4" t="s">
        <v>2</v>
      </c>
      <c r="J380" s="4" t="s">
        <v>16</v>
      </c>
      <c r="K380" s="4" t="s">
        <v>14</v>
      </c>
      <c r="L380" s="4" t="s">
        <v>44</v>
      </c>
      <c r="M380" s="9">
        <v>2</v>
      </c>
      <c r="N380" s="6">
        <v>130.4</v>
      </c>
      <c r="O380" s="7">
        <v>0</v>
      </c>
      <c r="P380" s="6">
        <v>67.599999999999994</v>
      </c>
      <c r="Q380" s="6">
        <f t="shared" si="20"/>
        <v>260.8</v>
      </c>
      <c r="R380" s="6">
        <f t="shared" si="21"/>
        <v>135.19999999999999</v>
      </c>
      <c r="S380" s="6">
        <f t="shared" si="22"/>
        <v>125.60000000000002</v>
      </c>
      <c r="T380" s="8">
        <f t="shared" si="23"/>
        <v>0.48159509202453993</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891</v>
      </c>
      <c r="B381" s="3">
        <v>46099</v>
      </c>
      <c r="C381" s="4">
        <f>YEAR(SalesDataTable[[#This Row],[Order Date]])</f>
        <v>2026</v>
      </c>
      <c r="D381" s="11" t="str">
        <f>"Q"&amp;ROUNDUP(MONTH(SalesDataTable[[#This Row],[Order Date]])/3,0)</f>
        <v>Q1</v>
      </c>
      <c r="E381" s="4">
        <f>MONTH(SalesDataTable[[#This Row],[Order Date]])</f>
        <v>3</v>
      </c>
      <c r="F381" s="4" t="str">
        <f>TEXT(SalesDataTable[[#This Row],[Order Date]],"MMM")</f>
        <v>Mar</v>
      </c>
      <c r="G381" s="4" t="s">
        <v>11</v>
      </c>
      <c r="H381" s="4" t="s">
        <v>18</v>
      </c>
      <c r="I381" s="4" t="s">
        <v>2</v>
      </c>
      <c r="J381" s="4" t="s">
        <v>13</v>
      </c>
      <c r="K381" s="4" t="s">
        <v>9</v>
      </c>
      <c r="L381" s="4" t="s">
        <v>10</v>
      </c>
      <c r="M381" s="9">
        <v>2</v>
      </c>
      <c r="N381" s="6">
        <v>94.25</v>
      </c>
      <c r="O381" s="7">
        <v>0.1</v>
      </c>
      <c r="P381" s="6">
        <v>44.99</v>
      </c>
      <c r="Q381" s="6">
        <f t="shared" si="20"/>
        <v>169.65</v>
      </c>
      <c r="R381" s="6">
        <f t="shared" si="21"/>
        <v>89.98</v>
      </c>
      <c r="S381" s="6">
        <f t="shared" si="22"/>
        <v>79.67</v>
      </c>
      <c r="T381" s="8">
        <f t="shared" si="23"/>
        <v>0.46961391099322131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1143</v>
      </c>
      <c r="B382" s="3">
        <v>46099</v>
      </c>
      <c r="C382" s="4">
        <f>YEAR(SalesDataTable[[#This Row],[Order Date]])</f>
        <v>2026</v>
      </c>
      <c r="D382" s="11" t="str">
        <f>"Q"&amp;ROUNDUP(MONTH(SalesDataTable[[#This Row],[Order Date]])/3,0)</f>
        <v>Q1</v>
      </c>
      <c r="E382" s="4">
        <f>MONTH(SalesDataTable[[#This Row],[Order Date]])</f>
        <v>3</v>
      </c>
      <c r="F382" s="4" t="str">
        <f>TEXT(SalesDataTable[[#This Row],[Order Date]],"MMM")</f>
        <v>Mar</v>
      </c>
      <c r="G382" s="4" t="s">
        <v>6</v>
      </c>
      <c r="H382" s="4" t="s">
        <v>43</v>
      </c>
      <c r="I382" s="4" t="s">
        <v>2</v>
      </c>
      <c r="J382" s="4" t="s">
        <v>16</v>
      </c>
      <c r="K382" s="4" t="s">
        <v>23</v>
      </c>
      <c r="L382" s="4" t="s">
        <v>51</v>
      </c>
      <c r="M382" s="9">
        <v>5</v>
      </c>
      <c r="N382" s="6">
        <v>125.91</v>
      </c>
      <c r="O382" s="7">
        <v>0</v>
      </c>
      <c r="P382" s="6">
        <v>59.36</v>
      </c>
      <c r="Q382" s="6">
        <f t="shared" si="20"/>
        <v>629.54999999999995</v>
      </c>
      <c r="R382" s="6">
        <f t="shared" si="21"/>
        <v>296.8</v>
      </c>
      <c r="S382" s="6">
        <f t="shared" si="22"/>
        <v>332.74999999999994</v>
      </c>
      <c r="T382" s="8">
        <f t="shared" si="23"/>
        <v>0.52855214041775866</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2478</v>
      </c>
      <c r="B383" s="3">
        <v>46099</v>
      </c>
      <c r="C383" s="4">
        <f>YEAR(SalesDataTable[[#This Row],[Order Date]])</f>
        <v>2026</v>
      </c>
      <c r="D383" s="11" t="str">
        <f>"Q"&amp;ROUNDUP(MONTH(SalesDataTable[[#This Row],[Order Date]])/3,0)</f>
        <v>Q1</v>
      </c>
      <c r="E383" s="4">
        <f>MONTH(SalesDataTable[[#This Row],[Order Date]])</f>
        <v>3</v>
      </c>
      <c r="F383" s="4" t="str">
        <f>TEXT(SalesDataTable[[#This Row],[Order Date]],"MMM")</f>
        <v>Mar</v>
      </c>
      <c r="G383" s="4" t="s">
        <v>20</v>
      </c>
      <c r="H383" s="4" t="s">
        <v>31</v>
      </c>
      <c r="I383" s="4" t="s">
        <v>19</v>
      </c>
      <c r="J383" s="4" t="s">
        <v>3</v>
      </c>
      <c r="K383" s="4" t="s">
        <v>34</v>
      </c>
      <c r="L383" s="4" t="s">
        <v>35</v>
      </c>
      <c r="M383" s="9">
        <v>2</v>
      </c>
      <c r="N383" s="6">
        <v>39.619999999999997</v>
      </c>
      <c r="O383" s="7">
        <v>0</v>
      </c>
      <c r="P383" s="6">
        <v>14.78</v>
      </c>
      <c r="Q383" s="6">
        <f t="shared" si="20"/>
        <v>79.239999999999995</v>
      </c>
      <c r="R383" s="6">
        <f t="shared" si="21"/>
        <v>29.56</v>
      </c>
      <c r="S383" s="6">
        <f t="shared" si="22"/>
        <v>49.679999999999993</v>
      </c>
      <c r="T383" s="8">
        <f t="shared" si="23"/>
        <v>0.62695608278647141</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3961</v>
      </c>
      <c r="B384" s="3">
        <v>46099</v>
      </c>
      <c r="C384" s="4">
        <f>YEAR(SalesDataTable[[#This Row],[Order Date]])</f>
        <v>2026</v>
      </c>
      <c r="D384" s="11" t="str">
        <f>"Q"&amp;ROUNDUP(MONTH(SalesDataTable[[#This Row],[Order Date]])/3,0)</f>
        <v>Q1</v>
      </c>
      <c r="E384" s="4">
        <f>MONTH(SalesDataTable[[#This Row],[Order Date]])</f>
        <v>3</v>
      </c>
      <c r="F384" s="4" t="str">
        <f>TEXT(SalesDataTable[[#This Row],[Order Date]],"MMM")</f>
        <v>Mar</v>
      </c>
      <c r="G384" s="4" t="s">
        <v>0</v>
      </c>
      <c r="H384" s="4" t="s">
        <v>36</v>
      </c>
      <c r="I384" s="4" t="s">
        <v>2</v>
      </c>
      <c r="J384" s="4" t="s">
        <v>16</v>
      </c>
      <c r="K384" s="4" t="s">
        <v>34</v>
      </c>
      <c r="L384" s="4" t="s">
        <v>42</v>
      </c>
      <c r="M384" s="9">
        <v>3</v>
      </c>
      <c r="N384" s="6">
        <v>36.32</v>
      </c>
      <c r="O384" s="7">
        <v>0</v>
      </c>
      <c r="P384" s="6">
        <v>14.18</v>
      </c>
      <c r="Q384" s="6">
        <f t="shared" si="20"/>
        <v>108.96000000000001</v>
      </c>
      <c r="R384" s="6">
        <f t="shared" si="21"/>
        <v>42.54</v>
      </c>
      <c r="S384" s="6">
        <f t="shared" si="22"/>
        <v>66.420000000000016</v>
      </c>
      <c r="T384" s="8">
        <f t="shared" si="23"/>
        <v>0.60958149779735693</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4724</v>
      </c>
      <c r="B385" s="3">
        <v>46099</v>
      </c>
      <c r="C385" s="4">
        <f>YEAR(SalesDataTable[[#This Row],[Order Date]])</f>
        <v>2026</v>
      </c>
      <c r="D385" s="11" t="str">
        <f>"Q"&amp;ROUNDUP(MONTH(SalesDataTable[[#This Row],[Order Date]])/3,0)</f>
        <v>Q1</v>
      </c>
      <c r="E385" s="4">
        <f>MONTH(SalesDataTable[[#This Row],[Order Date]])</f>
        <v>3</v>
      </c>
      <c r="F385" s="4" t="str">
        <f>TEXT(SalesDataTable[[#This Row],[Order Date]],"MMM")</f>
        <v>Mar</v>
      </c>
      <c r="G385" s="4" t="s">
        <v>0</v>
      </c>
      <c r="H385" s="4" t="s">
        <v>50</v>
      </c>
      <c r="I385" s="4" t="s">
        <v>19</v>
      </c>
      <c r="J385" s="4" t="s">
        <v>13</v>
      </c>
      <c r="K385" s="4" t="s">
        <v>34</v>
      </c>
      <c r="L385" s="4" t="s">
        <v>45</v>
      </c>
      <c r="M385" s="9">
        <v>1</v>
      </c>
      <c r="N385" s="6">
        <v>51.16</v>
      </c>
      <c r="O385" s="7">
        <v>0</v>
      </c>
      <c r="P385" s="6">
        <v>22.39</v>
      </c>
      <c r="Q385" s="6">
        <f t="shared" si="20"/>
        <v>51.16</v>
      </c>
      <c r="R385" s="6">
        <f t="shared" si="21"/>
        <v>22.39</v>
      </c>
      <c r="S385" s="6">
        <f t="shared" si="22"/>
        <v>28.769999999999996</v>
      </c>
      <c r="T385" s="8">
        <f t="shared" si="23"/>
        <v>0.56235340109460508</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2171</v>
      </c>
      <c r="B386" s="3">
        <v>46100</v>
      </c>
      <c r="C386" s="4">
        <f>YEAR(SalesDataTable[[#This Row],[Order Date]])</f>
        <v>2026</v>
      </c>
      <c r="D386" s="11" t="str">
        <f>"Q"&amp;ROUNDUP(MONTH(SalesDataTable[[#This Row],[Order Date]])/3,0)</f>
        <v>Q1</v>
      </c>
      <c r="E386" s="4">
        <f>MONTH(SalesDataTable[[#This Row],[Order Date]])</f>
        <v>3</v>
      </c>
      <c r="F386" s="4" t="str">
        <f>TEXT(SalesDataTable[[#This Row],[Order Date]],"MMM")</f>
        <v>Mar</v>
      </c>
      <c r="G386" s="4" t="s">
        <v>20</v>
      </c>
      <c r="H386" s="4" t="s">
        <v>47</v>
      </c>
      <c r="I386" s="4" t="s">
        <v>8</v>
      </c>
      <c r="J386" s="4" t="s">
        <v>16</v>
      </c>
      <c r="K386" s="4" t="s">
        <v>34</v>
      </c>
      <c r="L386" s="4" t="s">
        <v>42</v>
      </c>
      <c r="M386" s="9">
        <v>5</v>
      </c>
      <c r="N386" s="6">
        <v>35.65</v>
      </c>
      <c r="O386" s="7">
        <v>0.1</v>
      </c>
      <c r="P386" s="6">
        <v>13.64</v>
      </c>
      <c r="Q386" s="6">
        <f t="shared" si="20"/>
        <v>160.42500000000001</v>
      </c>
      <c r="R386" s="6">
        <f t="shared" si="21"/>
        <v>68.2</v>
      </c>
      <c r="S386" s="6">
        <f t="shared" si="22"/>
        <v>92.225000000000009</v>
      </c>
      <c r="T386" s="8">
        <f t="shared" si="23"/>
        <v>0.5748792270531401</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2311</v>
      </c>
      <c r="B387" s="3">
        <v>46100</v>
      </c>
      <c r="C387" s="4">
        <f>YEAR(SalesDataTable[[#This Row],[Order Date]])</f>
        <v>2026</v>
      </c>
      <c r="D387" s="11" t="str">
        <f>"Q"&amp;ROUNDUP(MONTH(SalesDataTable[[#This Row],[Order Date]])/3,0)</f>
        <v>Q1</v>
      </c>
      <c r="E387" s="4">
        <f>MONTH(SalesDataTable[[#This Row],[Order Date]])</f>
        <v>3</v>
      </c>
      <c r="F387" s="4" t="str">
        <f>TEXT(SalesDataTable[[#This Row],[Order Date]],"MMM")</f>
        <v>Mar</v>
      </c>
      <c r="G387" s="4" t="s">
        <v>20</v>
      </c>
      <c r="H387" s="4" t="s">
        <v>33</v>
      </c>
      <c r="I387" s="4" t="s">
        <v>2</v>
      </c>
      <c r="J387" s="4" t="s">
        <v>13</v>
      </c>
      <c r="K387" s="4" t="s">
        <v>9</v>
      </c>
      <c r="L387" s="4" t="s">
        <v>17</v>
      </c>
      <c r="M387" s="9">
        <v>1</v>
      </c>
      <c r="N387" s="6">
        <v>145.19</v>
      </c>
      <c r="O387" s="7">
        <v>0</v>
      </c>
      <c r="P387" s="6">
        <v>80.67</v>
      </c>
      <c r="Q387" s="6">
        <f t="shared" si="20"/>
        <v>145.19</v>
      </c>
      <c r="R387" s="6">
        <f t="shared" si="21"/>
        <v>80.67</v>
      </c>
      <c r="S387" s="6">
        <f t="shared" si="22"/>
        <v>64.52</v>
      </c>
      <c r="T387" s="8">
        <f t="shared" si="23"/>
        <v>0.44438322198498514</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3563</v>
      </c>
      <c r="B388" s="3">
        <v>46100</v>
      </c>
      <c r="C388" s="4">
        <f>YEAR(SalesDataTable[[#This Row],[Order Date]])</f>
        <v>2026</v>
      </c>
      <c r="D388" s="11" t="str">
        <f>"Q"&amp;ROUNDUP(MONTH(SalesDataTable[[#This Row],[Order Date]])/3,0)</f>
        <v>Q1</v>
      </c>
      <c r="E388" s="4">
        <f>MONTH(SalesDataTable[[#This Row],[Order Date]])</f>
        <v>3</v>
      </c>
      <c r="F388" s="4" t="str">
        <f>TEXT(SalesDataTable[[#This Row],[Order Date]],"MMM")</f>
        <v>Mar</v>
      </c>
      <c r="G388" s="4" t="s">
        <v>20</v>
      </c>
      <c r="H388" s="4" t="s">
        <v>33</v>
      </c>
      <c r="I388" s="4" t="s">
        <v>2</v>
      </c>
      <c r="J388" s="4" t="s">
        <v>3</v>
      </c>
      <c r="K388" s="4" t="s">
        <v>4</v>
      </c>
      <c r="L388" s="4" t="s">
        <v>26</v>
      </c>
      <c r="M388" s="9">
        <v>2</v>
      </c>
      <c r="N388" s="6">
        <v>40.090000000000003</v>
      </c>
      <c r="O388" s="7">
        <v>0</v>
      </c>
      <c r="P388" s="6">
        <v>17.2</v>
      </c>
      <c r="Q388" s="6">
        <f t="shared" ref="Q388:Q451" si="24">M388*N388*(1-O388)</f>
        <v>80.180000000000007</v>
      </c>
      <c r="R388" s="6">
        <f t="shared" ref="R388:R451" si="25">M388*P388</f>
        <v>34.4</v>
      </c>
      <c r="S388" s="6">
        <f t="shared" ref="S388:S451" si="26">Q388-R388</f>
        <v>45.780000000000008</v>
      </c>
      <c r="T388" s="8">
        <f t="shared" ref="T388:T451" si="27">IFERROR(S388/Q388,0)</f>
        <v>0.57096532801197308</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3587</v>
      </c>
      <c r="B389" s="3">
        <v>46100</v>
      </c>
      <c r="C389" s="4">
        <f>YEAR(SalesDataTable[[#This Row],[Order Date]])</f>
        <v>2026</v>
      </c>
      <c r="D389" s="11" t="str">
        <f>"Q"&amp;ROUNDUP(MONTH(SalesDataTable[[#This Row],[Order Date]])/3,0)</f>
        <v>Q1</v>
      </c>
      <c r="E389" s="4">
        <f>MONTH(SalesDataTable[[#This Row],[Order Date]])</f>
        <v>3</v>
      </c>
      <c r="F389" s="4" t="str">
        <f>TEXT(SalesDataTable[[#This Row],[Order Date]],"MMM")</f>
        <v>Mar</v>
      </c>
      <c r="G389" s="4" t="s">
        <v>20</v>
      </c>
      <c r="H389" s="4" t="s">
        <v>31</v>
      </c>
      <c r="I389" s="4" t="s">
        <v>2</v>
      </c>
      <c r="J389" s="4" t="s">
        <v>3</v>
      </c>
      <c r="K389" s="4" t="s">
        <v>34</v>
      </c>
      <c r="L389" s="4" t="s">
        <v>35</v>
      </c>
      <c r="M389" s="9">
        <v>1</v>
      </c>
      <c r="N389" s="6">
        <v>39.47</v>
      </c>
      <c r="O389" s="7">
        <v>0</v>
      </c>
      <c r="P389" s="6">
        <v>15.02</v>
      </c>
      <c r="Q389" s="6">
        <f t="shared" si="24"/>
        <v>39.47</v>
      </c>
      <c r="R389" s="6">
        <f t="shared" si="25"/>
        <v>15.02</v>
      </c>
      <c r="S389" s="6">
        <f t="shared" si="26"/>
        <v>24.45</v>
      </c>
      <c r="T389" s="8">
        <f t="shared" si="27"/>
        <v>0.61945781606283257</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3706</v>
      </c>
      <c r="B390" s="3">
        <v>46100</v>
      </c>
      <c r="C390" s="4">
        <f>YEAR(SalesDataTable[[#This Row],[Order Date]])</f>
        <v>2026</v>
      </c>
      <c r="D390" s="11"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4</v>
      </c>
      <c r="L390" s="4" t="s">
        <v>30</v>
      </c>
      <c r="M390" s="9">
        <v>2</v>
      </c>
      <c r="N390" s="6">
        <v>103.42</v>
      </c>
      <c r="O390" s="7">
        <v>0</v>
      </c>
      <c r="P390" s="6">
        <v>49.51</v>
      </c>
      <c r="Q390" s="6">
        <f t="shared" si="24"/>
        <v>206.84</v>
      </c>
      <c r="R390" s="6">
        <f t="shared" si="25"/>
        <v>99.02</v>
      </c>
      <c r="S390" s="6">
        <f t="shared" si="26"/>
        <v>107.82000000000001</v>
      </c>
      <c r="T390" s="8">
        <f t="shared" si="27"/>
        <v>0.52127248114484626</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4121</v>
      </c>
      <c r="B391" s="3">
        <v>46100</v>
      </c>
      <c r="C391" s="4">
        <f>YEAR(SalesDataTable[[#This Row],[Order Date]])</f>
        <v>2026</v>
      </c>
      <c r="D391" s="11" t="str">
        <f>"Q"&amp;ROUNDUP(MONTH(SalesDataTable[[#This Row],[Order Date]])/3,0)</f>
        <v>Q1</v>
      </c>
      <c r="E391" s="4">
        <f>MONTH(SalesDataTable[[#This Row],[Order Date]])</f>
        <v>3</v>
      </c>
      <c r="F391" s="4" t="str">
        <f>TEXT(SalesDataTable[[#This Row],[Order Date]],"MMM")</f>
        <v>Mar</v>
      </c>
      <c r="G391" s="4" t="s">
        <v>0</v>
      </c>
      <c r="H391" s="4" t="s">
        <v>1</v>
      </c>
      <c r="I391" s="4" t="s">
        <v>2</v>
      </c>
      <c r="J391" s="4" t="s">
        <v>3</v>
      </c>
      <c r="K391" s="4" t="s">
        <v>14</v>
      </c>
      <c r="L391" s="4" t="s">
        <v>48</v>
      </c>
      <c r="M391" s="9">
        <v>4</v>
      </c>
      <c r="N391" s="6">
        <v>161.93</v>
      </c>
      <c r="O391" s="7">
        <v>0.15</v>
      </c>
      <c r="P391" s="6">
        <v>88</v>
      </c>
      <c r="Q391" s="6">
        <f t="shared" si="24"/>
        <v>550.56200000000001</v>
      </c>
      <c r="R391" s="6">
        <f t="shared" si="25"/>
        <v>352</v>
      </c>
      <c r="S391" s="6">
        <f t="shared" si="26"/>
        <v>198.56200000000001</v>
      </c>
      <c r="T391" s="8">
        <f t="shared" si="27"/>
        <v>0.36065329608654428</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1047</v>
      </c>
      <c r="B392" s="3">
        <v>46101</v>
      </c>
      <c r="C392" s="4">
        <f>YEAR(SalesDataTable[[#This Row],[Order Date]])</f>
        <v>2026</v>
      </c>
      <c r="D392" s="11" t="str">
        <f>"Q"&amp;ROUNDUP(MONTH(SalesDataTable[[#This Row],[Order Date]])/3,0)</f>
        <v>Q1</v>
      </c>
      <c r="E392" s="4">
        <f>MONTH(SalesDataTable[[#This Row],[Order Date]])</f>
        <v>3</v>
      </c>
      <c r="F392" s="4" t="str">
        <f>TEXT(SalesDataTable[[#This Row],[Order Date]],"MMM")</f>
        <v>Mar</v>
      </c>
      <c r="G392" s="4" t="s">
        <v>0</v>
      </c>
      <c r="H392" s="4" t="s">
        <v>1</v>
      </c>
      <c r="I392" s="4" t="s">
        <v>2</v>
      </c>
      <c r="J392" s="4" t="s">
        <v>3</v>
      </c>
      <c r="K392" s="4" t="s">
        <v>14</v>
      </c>
      <c r="L392" s="4" t="s">
        <v>32</v>
      </c>
      <c r="M392" s="9">
        <v>2</v>
      </c>
      <c r="N392" s="6">
        <v>46.21</v>
      </c>
      <c r="O392" s="7">
        <v>0.05</v>
      </c>
      <c r="P392" s="6">
        <v>18.37</v>
      </c>
      <c r="Q392" s="6">
        <f t="shared" si="24"/>
        <v>87.798999999999992</v>
      </c>
      <c r="R392" s="6">
        <f t="shared" si="25"/>
        <v>36.74</v>
      </c>
      <c r="S392" s="6">
        <f t="shared" si="26"/>
        <v>51.05899999999999</v>
      </c>
      <c r="T392" s="8">
        <f t="shared" si="27"/>
        <v>0.58154420893176451</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1142</v>
      </c>
      <c r="B393" s="3">
        <v>46101</v>
      </c>
      <c r="C393" s="4">
        <f>YEAR(SalesDataTable[[#This Row],[Order Date]])</f>
        <v>2026</v>
      </c>
      <c r="D393" s="11" t="str">
        <f>"Q"&amp;ROUNDUP(MONTH(SalesDataTable[[#This Row],[Order Date]])/3,0)</f>
        <v>Q1</v>
      </c>
      <c r="E393" s="4">
        <f>MONTH(SalesDataTable[[#This Row],[Order Date]])</f>
        <v>3</v>
      </c>
      <c r="F393" s="4" t="str">
        <f>TEXT(SalesDataTable[[#This Row],[Order Date]],"MMM")</f>
        <v>Mar</v>
      </c>
      <c r="G393" s="4" t="s">
        <v>6</v>
      </c>
      <c r="H393" s="4" t="s">
        <v>41</v>
      </c>
      <c r="I393" s="4" t="s">
        <v>2</v>
      </c>
      <c r="J393" s="4" t="s">
        <v>13</v>
      </c>
      <c r="K393" s="4" t="s">
        <v>23</v>
      </c>
      <c r="L393" s="4" t="s">
        <v>51</v>
      </c>
      <c r="M393" s="9">
        <v>3</v>
      </c>
      <c r="N393" s="6">
        <v>125.85</v>
      </c>
      <c r="O393" s="7">
        <v>0</v>
      </c>
      <c r="P393" s="6">
        <v>59.19</v>
      </c>
      <c r="Q393" s="6">
        <f t="shared" si="24"/>
        <v>377.54999999999995</v>
      </c>
      <c r="R393" s="6">
        <f t="shared" si="25"/>
        <v>177.57</v>
      </c>
      <c r="S393" s="6">
        <f t="shared" si="26"/>
        <v>199.97999999999996</v>
      </c>
      <c r="T393" s="8">
        <f t="shared" si="27"/>
        <v>0.52967818831942781</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2232</v>
      </c>
      <c r="B394" s="3">
        <v>46101</v>
      </c>
      <c r="C394" s="4">
        <f>YEAR(SalesDataTable[[#This Row],[Order Date]])</f>
        <v>2026</v>
      </c>
      <c r="D394" s="11" t="str">
        <f>"Q"&amp;ROUNDUP(MONTH(SalesDataTable[[#This Row],[Order Date]])/3,0)</f>
        <v>Q1</v>
      </c>
      <c r="E394" s="4">
        <f>MONTH(SalesDataTable[[#This Row],[Order Date]])</f>
        <v>3</v>
      </c>
      <c r="F394" s="4" t="str">
        <f>TEXT(SalesDataTable[[#This Row],[Order Date]],"MMM")</f>
        <v>Mar</v>
      </c>
      <c r="G394" s="4" t="s">
        <v>20</v>
      </c>
      <c r="H394" s="4" t="s">
        <v>47</v>
      </c>
      <c r="I394" s="4" t="s">
        <v>19</v>
      </c>
      <c r="J394" s="4" t="s">
        <v>13</v>
      </c>
      <c r="K394" s="4" t="s">
        <v>14</v>
      </c>
      <c r="L394" s="4" t="s">
        <v>15</v>
      </c>
      <c r="M394" s="9">
        <v>2</v>
      </c>
      <c r="N394" s="6">
        <v>36.340000000000003</v>
      </c>
      <c r="O394" s="7">
        <v>0</v>
      </c>
      <c r="P394" s="6">
        <v>13.8</v>
      </c>
      <c r="Q394" s="6">
        <f t="shared" si="24"/>
        <v>72.680000000000007</v>
      </c>
      <c r="R394" s="6">
        <f t="shared" si="25"/>
        <v>27.6</v>
      </c>
      <c r="S394" s="6">
        <f t="shared" si="26"/>
        <v>45.080000000000005</v>
      </c>
      <c r="T394" s="8">
        <f t="shared" si="27"/>
        <v>0.620253164556962</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2339</v>
      </c>
      <c r="B395" s="3">
        <v>46101</v>
      </c>
      <c r="C395" s="4">
        <f>YEAR(SalesDataTable[[#This Row],[Order Date]])</f>
        <v>2026</v>
      </c>
      <c r="D395" s="11" t="str">
        <f>"Q"&amp;ROUNDUP(MONTH(SalesDataTable[[#This Row],[Order Date]])/3,0)</f>
        <v>Q1</v>
      </c>
      <c r="E395" s="4">
        <f>MONTH(SalesDataTable[[#This Row],[Order Date]])</f>
        <v>3</v>
      </c>
      <c r="F395" s="4" t="str">
        <f>TEXT(SalesDataTable[[#This Row],[Order Date]],"MMM")</f>
        <v>Mar</v>
      </c>
      <c r="G395" s="4" t="s">
        <v>6</v>
      </c>
      <c r="H395" s="4" t="s">
        <v>43</v>
      </c>
      <c r="I395" s="4" t="s">
        <v>28</v>
      </c>
      <c r="J395" s="4" t="s">
        <v>13</v>
      </c>
      <c r="K395" s="4" t="s">
        <v>4</v>
      </c>
      <c r="L395" s="4" t="s">
        <v>22</v>
      </c>
      <c r="M395" s="9">
        <v>2</v>
      </c>
      <c r="N395" s="6">
        <v>51.29</v>
      </c>
      <c r="O395" s="7">
        <v>0</v>
      </c>
      <c r="P395" s="6">
        <v>23.15</v>
      </c>
      <c r="Q395" s="6">
        <f t="shared" si="24"/>
        <v>102.58</v>
      </c>
      <c r="R395" s="6">
        <f t="shared" si="25"/>
        <v>46.3</v>
      </c>
      <c r="S395" s="6">
        <f t="shared" si="26"/>
        <v>56.28</v>
      </c>
      <c r="T395" s="8">
        <f t="shared" si="27"/>
        <v>0.54864496003119523</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3611</v>
      </c>
      <c r="B396" s="3">
        <v>46101</v>
      </c>
      <c r="C396" s="4">
        <f>YEAR(SalesDataTable[[#This Row],[Order Date]])</f>
        <v>2026</v>
      </c>
      <c r="D396" s="11" t="str">
        <f>"Q"&amp;ROUNDUP(MONTH(SalesDataTable[[#This Row],[Order Date]])/3,0)</f>
        <v>Q1</v>
      </c>
      <c r="E396" s="4">
        <f>MONTH(SalesDataTable[[#This Row],[Order Date]])</f>
        <v>3</v>
      </c>
      <c r="F396" s="4" t="str">
        <f>TEXT(SalesDataTable[[#This Row],[Order Date]],"MMM")</f>
        <v>Mar</v>
      </c>
      <c r="G396" s="4" t="s">
        <v>6</v>
      </c>
      <c r="H396" s="4" t="s">
        <v>7</v>
      </c>
      <c r="I396" s="4" t="s">
        <v>8</v>
      </c>
      <c r="J396" s="4" t="s">
        <v>16</v>
      </c>
      <c r="K396" s="4" t="s">
        <v>4</v>
      </c>
      <c r="L396" s="4" t="s">
        <v>26</v>
      </c>
      <c r="M396" s="9">
        <v>6</v>
      </c>
      <c r="N396" s="6">
        <v>40.89</v>
      </c>
      <c r="O396" s="7">
        <v>0.1</v>
      </c>
      <c r="P396" s="6">
        <v>16.84</v>
      </c>
      <c r="Q396" s="6">
        <f t="shared" si="24"/>
        <v>220.80600000000001</v>
      </c>
      <c r="R396" s="6">
        <f t="shared" si="25"/>
        <v>101.03999999999999</v>
      </c>
      <c r="S396" s="6">
        <f t="shared" si="26"/>
        <v>119.76600000000002</v>
      </c>
      <c r="T396" s="8">
        <f t="shared" si="27"/>
        <v>0.54240373902883077</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3953</v>
      </c>
      <c r="B397" s="3">
        <v>46101</v>
      </c>
      <c r="C397" s="4">
        <f>YEAR(SalesDataTable[[#This Row],[Order Date]])</f>
        <v>2026</v>
      </c>
      <c r="D397" s="11" t="str">
        <f>"Q"&amp;ROUNDUP(MONTH(SalesDataTable[[#This Row],[Order Date]])/3,0)</f>
        <v>Q1</v>
      </c>
      <c r="E397" s="4">
        <f>MONTH(SalesDataTable[[#This Row],[Order Date]])</f>
        <v>3</v>
      </c>
      <c r="F397" s="4" t="str">
        <f>TEXT(SalesDataTable[[#This Row],[Order Date]],"MMM")</f>
        <v>Mar</v>
      </c>
      <c r="G397" s="4" t="s">
        <v>6</v>
      </c>
      <c r="H397" s="4" t="s">
        <v>49</v>
      </c>
      <c r="I397" s="4" t="s">
        <v>2</v>
      </c>
      <c r="J397" s="4" t="s">
        <v>13</v>
      </c>
      <c r="K397" s="4" t="s">
        <v>34</v>
      </c>
      <c r="L397" s="4" t="s">
        <v>38</v>
      </c>
      <c r="M397" s="9">
        <v>1</v>
      </c>
      <c r="N397" s="6">
        <v>120.63</v>
      </c>
      <c r="O397" s="7">
        <v>0</v>
      </c>
      <c r="P397" s="6">
        <v>70.28</v>
      </c>
      <c r="Q397" s="6">
        <f t="shared" si="24"/>
        <v>120.63</v>
      </c>
      <c r="R397" s="6">
        <f t="shared" si="25"/>
        <v>70.28</v>
      </c>
      <c r="S397" s="6">
        <f t="shared" si="26"/>
        <v>50.349999999999994</v>
      </c>
      <c r="T397" s="8">
        <f t="shared" si="27"/>
        <v>0.41739202520102792</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4253</v>
      </c>
      <c r="B398" s="3">
        <v>46101</v>
      </c>
      <c r="C398" s="4">
        <f>YEAR(SalesDataTable[[#This Row],[Order Date]])</f>
        <v>2026</v>
      </c>
      <c r="D398" s="11" t="str">
        <f>"Q"&amp;ROUNDUP(MONTH(SalesDataTable[[#This Row],[Order Date]])/3,0)</f>
        <v>Q1</v>
      </c>
      <c r="E398" s="4">
        <f>MONTH(SalesDataTable[[#This Row],[Order Date]])</f>
        <v>3</v>
      </c>
      <c r="F398" s="4" t="str">
        <f>TEXT(SalesDataTable[[#This Row],[Order Date]],"MMM")</f>
        <v>Mar</v>
      </c>
      <c r="G398" s="4" t="s">
        <v>20</v>
      </c>
      <c r="H398" s="4" t="s">
        <v>47</v>
      </c>
      <c r="I398" s="4" t="s">
        <v>8</v>
      </c>
      <c r="J398" s="4" t="s">
        <v>13</v>
      </c>
      <c r="K398" s="4" t="s">
        <v>4</v>
      </c>
      <c r="L398" s="4" t="s">
        <v>5</v>
      </c>
      <c r="M398" s="9">
        <v>5</v>
      </c>
      <c r="N398" s="6">
        <v>82.64</v>
      </c>
      <c r="O398" s="7">
        <v>0.1</v>
      </c>
      <c r="P398" s="6">
        <v>43.52</v>
      </c>
      <c r="Q398" s="6">
        <f t="shared" si="24"/>
        <v>371.88</v>
      </c>
      <c r="R398" s="6">
        <f t="shared" si="25"/>
        <v>217.60000000000002</v>
      </c>
      <c r="S398" s="6">
        <f t="shared" si="26"/>
        <v>154.27999999999997</v>
      </c>
      <c r="T398" s="8">
        <f t="shared" si="27"/>
        <v>0.41486501021834993</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4952</v>
      </c>
      <c r="B399" s="3">
        <v>46101</v>
      </c>
      <c r="C399" s="4">
        <f>YEAR(SalesDataTable[[#This Row],[Order Date]])</f>
        <v>2026</v>
      </c>
      <c r="D399" s="11" t="str">
        <f>"Q"&amp;ROUNDUP(MONTH(SalesDataTable[[#This Row],[Order Date]])/3,0)</f>
        <v>Q1</v>
      </c>
      <c r="E399" s="4">
        <f>MONTH(SalesDataTable[[#This Row],[Order Date]])</f>
        <v>3</v>
      </c>
      <c r="F399" s="4" t="str">
        <f>TEXT(SalesDataTable[[#This Row],[Order Date]],"MMM")</f>
        <v>Mar</v>
      </c>
      <c r="G399" s="4" t="s">
        <v>6</v>
      </c>
      <c r="H399" s="4" t="s">
        <v>27</v>
      </c>
      <c r="I399" s="4" t="s">
        <v>2</v>
      </c>
      <c r="J399" s="4" t="s">
        <v>16</v>
      </c>
      <c r="K399" s="4" t="s">
        <v>9</v>
      </c>
      <c r="L399" s="4" t="s">
        <v>46</v>
      </c>
      <c r="M399" s="9">
        <v>2</v>
      </c>
      <c r="N399" s="6">
        <v>72.459999999999994</v>
      </c>
      <c r="O399" s="7">
        <v>0</v>
      </c>
      <c r="P399" s="6">
        <v>33.31</v>
      </c>
      <c r="Q399" s="6">
        <f t="shared" si="24"/>
        <v>144.91999999999999</v>
      </c>
      <c r="R399" s="6">
        <f t="shared" si="25"/>
        <v>66.62</v>
      </c>
      <c r="S399" s="6">
        <f t="shared" si="26"/>
        <v>78.299999999999983</v>
      </c>
      <c r="T399" s="8">
        <f t="shared" si="27"/>
        <v>0.54029809550096597</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5016</v>
      </c>
      <c r="B400" s="3">
        <v>46101</v>
      </c>
      <c r="C400" s="4">
        <f>YEAR(SalesDataTable[[#This Row],[Order Date]])</f>
        <v>2026</v>
      </c>
      <c r="D400" s="11" t="str">
        <f>"Q"&amp;ROUNDUP(MONTH(SalesDataTable[[#This Row],[Order Date]])/3,0)</f>
        <v>Q1</v>
      </c>
      <c r="E400" s="4">
        <f>MONTH(SalesDataTable[[#This Row],[Order Date]])</f>
        <v>3</v>
      </c>
      <c r="F400" s="4" t="str">
        <f>TEXT(SalesDataTable[[#This Row],[Order Date]],"MMM")</f>
        <v>Mar</v>
      </c>
      <c r="G400" s="4" t="s">
        <v>6</v>
      </c>
      <c r="H400" s="4" t="s">
        <v>43</v>
      </c>
      <c r="I400" s="4" t="s">
        <v>28</v>
      </c>
      <c r="J400" s="4" t="s">
        <v>13</v>
      </c>
      <c r="K400" s="4" t="s">
        <v>34</v>
      </c>
      <c r="L400" s="4" t="s">
        <v>35</v>
      </c>
      <c r="M400" s="9">
        <v>2</v>
      </c>
      <c r="N400" s="6">
        <v>40.659999999999997</v>
      </c>
      <c r="O400" s="7">
        <v>0.1</v>
      </c>
      <c r="P400" s="6">
        <v>14.63</v>
      </c>
      <c r="Q400" s="6">
        <f t="shared" si="24"/>
        <v>73.188000000000002</v>
      </c>
      <c r="R400" s="6">
        <f t="shared" si="25"/>
        <v>29.26</v>
      </c>
      <c r="S400" s="6">
        <f t="shared" si="26"/>
        <v>43.927999999999997</v>
      </c>
      <c r="T400" s="8">
        <f t="shared" si="27"/>
        <v>0.60020768431983385</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839</v>
      </c>
      <c r="B401" s="3">
        <v>46102</v>
      </c>
      <c r="C401" s="4">
        <f>YEAR(SalesDataTable[[#This Row],[Order Date]])</f>
        <v>2026</v>
      </c>
      <c r="D401" s="11" t="str">
        <f>"Q"&amp;ROUNDUP(MONTH(SalesDataTable[[#This Row],[Order Date]])/3,0)</f>
        <v>Q1</v>
      </c>
      <c r="E401" s="4">
        <f>MONTH(SalesDataTable[[#This Row],[Order Date]])</f>
        <v>3</v>
      </c>
      <c r="F401" s="4" t="str">
        <f>TEXT(SalesDataTable[[#This Row],[Order Date]],"MMM")</f>
        <v>Mar</v>
      </c>
      <c r="G401" s="4" t="s">
        <v>6</v>
      </c>
      <c r="H401" s="4" t="s">
        <v>43</v>
      </c>
      <c r="I401" s="4" t="s">
        <v>28</v>
      </c>
      <c r="J401" s="4" t="s">
        <v>13</v>
      </c>
      <c r="K401" s="4" t="s">
        <v>4</v>
      </c>
      <c r="L401" s="4" t="s">
        <v>26</v>
      </c>
      <c r="M401" s="9">
        <v>1</v>
      </c>
      <c r="N401" s="6">
        <v>40.5</v>
      </c>
      <c r="O401" s="7">
        <v>0.05</v>
      </c>
      <c r="P401" s="6">
        <v>17.16</v>
      </c>
      <c r="Q401" s="6">
        <f t="shared" si="24"/>
        <v>38.475000000000001</v>
      </c>
      <c r="R401" s="6">
        <f t="shared" si="25"/>
        <v>17.16</v>
      </c>
      <c r="S401" s="6">
        <f t="shared" si="26"/>
        <v>21.315000000000001</v>
      </c>
      <c r="T401" s="8">
        <f t="shared" si="27"/>
        <v>0.55399610136452238</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1382</v>
      </c>
      <c r="B402" s="3">
        <v>46102</v>
      </c>
      <c r="C402" s="4">
        <f>YEAR(SalesDataTable[[#This Row],[Order Date]])</f>
        <v>2026</v>
      </c>
      <c r="D402" s="11" t="str">
        <f>"Q"&amp;ROUNDUP(MONTH(SalesDataTable[[#This Row],[Order Date]])/3,0)</f>
        <v>Q1</v>
      </c>
      <c r="E402" s="4">
        <f>MONTH(SalesDataTable[[#This Row],[Order Date]])</f>
        <v>3</v>
      </c>
      <c r="F402" s="4" t="str">
        <f>TEXT(SalesDataTable[[#This Row],[Order Date]],"MMM")</f>
        <v>Mar</v>
      </c>
      <c r="G402" s="4" t="s">
        <v>11</v>
      </c>
      <c r="H402" s="4" t="s">
        <v>12</v>
      </c>
      <c r="I402" s="4" t="s">
        <v>2</v>
      </c>
      <c r="J402" s="4" t="s">
        <v>16</v>
      </c>
      <c r="K402" s="4" t="s">
        <v>9</v>
      </c>
      <c r="L402" s="4" t="s">
        <v>46</v>
      </c>
      <c r="M402" s="9">
        <v>1</v>
      </c>
      <c r="N402" s="6">
        <v>72.16</v>
      </c>
      <c r="O402" s="7">
        <v>0</v>
      </c>
      <c r="P402" s="6">
        <v>33.11</v>
      </c>
      <c r="Q402" s="6">
        <f t="shared" si="24"/>
        <v>72.16</v>
      </c>
      <c r="R402" s="6">
        <f t="shared" si="25"/>
        <v>33.11</v>
      </c>
      <c r="S402" s="6">
        <f t="shared" si="26"/>
        <v>39.049999999999997</v>
      </c>
      <c r="T402" s="8">
        <f t="shared" si="27"/>
        <v>0.54115853658536583</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1452</v>
      </c>
      <c r="B403" s="3">
        <v>46102</v>
      </c>
      <c r="C403" s="4">
        <f>YEAR(SalesDataTable[[#This Row],[Order Date]])</f>
        <v>2026</v>
      </c>
      <c r="D403" s="11" t="str">
        <f>"Q"&amp;ROUNDUP(MONTH(SalesDataTable[[#This Row],[Order Date]])/3,0)</f>
        <v>Q1</v>
      </c>
      <c r="E403" s="4">
        <f>MONTH(SalesDataTable[[#This Row],[Order Date]])</f>
        <v>3</v>
      </c>
      <c r="F403" s="4" t="str">
        <f>TEXT(SalesDataTable[[#This Row],[Order Date]],"MMM")</f>
        <v>Mar</v>
      </c>
      <c r="G403" s="4" t="s">
        <v>11</v>
      </c>
      <c r="H403" s="4" t="s">
        <v>25</v>
      </c>
      <c r="I403" s="4" t="s">
        <v>28</v>
      </c>
      <c r="J403" s="4" t="s">
        <v>16</v>
      </c>
      <c r="K403" s="4" t="s">
        <v>14</v>
      </c>
      <c r="L403" s="4" t="s">
        <v>48</v>
      </c>
      <c r="M403" s="9">
        <v>1</v>
      </c>
      <c r="N403" s="6">
        <v>161.93</v>
      </c>
      <c r="O403" s="7">
        <v>0.15</v>
      </c>
      <c r="P403" s="6">
        <v>87.5</v>
      </c>
      <c r="Q403" s="6">
        <f t="shared" si="24"/>
        <v>137.6405</v>
      </c>
      <c r="R403" s="6">
        <f t="shared" si="25"/>
        <v>87.5</v>
      </c>
      <c r="S403" s="6">
        <f t="shared" si="26"/>
        <v>50.140500000000003</v>
      </c>
      <c r="T403" s="8">
        <f t="shared" si="27"/>
        <v>0.36428594781332529</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1845</v>
      </c>
      <c r="B404" s="3">
        <v>46102</v>
      </c>
      <c r="C404" s="4">
        <f>YEAR(SalesDataTable[[#This Row],[Order Date]])</f>
        <v>2026</v>
      </c>
      <c r="D404" s="11" t="str">
        <f>"Q"&amp;ROUNDUP(MONTH(SalesDataTable[[#This Row],[Order Date]])/3,0)</f>
        <v>Q1</v>
      </c>
      <c r="E404" s="4">
        <f>MONTH(SalesDataTable[[#This Row],[Order Date]])</f>
        <v>3</v>
      </c>
      <c r="F404" s="4" t="str">
        <f>TEXT(SalesDataTable[[#This Row],[Order Date]],"MMM")</f>
        <v>Mar</v>
      </c>
      <c r="G404" s="4" t="s">
        <v>0</v>
      </c>
      <c r="H404" s="4" t="s">
        <v>36</v>
      </c>
      <c r="I404" s="4" t="s">
        <v>2</v>
      </c>
      <c r="J404" s="4" t="s">
        <v>3</v>
      </c>
      <c r="K404" s="4" t="s">
        <v>23</v>
      </c>
      <c r="L404" s="4" t="s">
        <v>24</v>
      </c>
      <c r="M404" s="9">
        <v>3</v>
      </c>
      <c r="N404" s="6">
        <v>348.54</v>
      </c>
      <c r="O404" s="7">
        <v>0.1</v>
      </c>
      <c r="P404" s="6">
        <v>200.3</v>
      </c>
      <c r="Q404" s="6">
        <f t="shared" si="24"/>
        <v>941.05800000000011</v>
      </c>
      <c r="R404" s="6">
        <f t="shared" si="25"/>
        <v>600.90000000000009</v>
      </c>
      <c r="S404" s="6">
        <f t="shared" si="26"/>
        <v>340.15800000000002</v>
      </c>
      <c r="T404" s="8">
        <f t="shared" si="27"/>
        <v>0.36146337420222768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3560</v>
      </c>
      <c r="B405" s="3">
        <v>46102</v>
      </c>
      <c r="C405" s="4">
        <f>YEAR(SalesDataTable[[#This Row],[Order Date]])</f>
        <v>2026</v>
      </c>
      <c r="D405" s="11" t="str">
        <f>"Q"&amp;ROUNDUP(MONTH(SalesDataTable[[#This Row],[Order Date]])/3,0)</f>
        <v>Q1</v>
      </c>
      <c r="E405" s="4">
        <f>MONTH(SalesDataTable[[#This Row],[Order Date]])</f>
        <v>3</v>
      </c>
      <c r="F405" s="4" t="str">
        <f>TEXT(SalesDataTable[[#This Row],[Order Date]],"MMM")</f>
        <v>Mar</v>
      </c>
      <c r="G405" s="4" t="s">
        <v>11</v>
      </c>
      <c r="H405" s="4" t="s">
        <v>52</v>
      </c>
      <c r="I405" s="4" t="s">
        <v>2</v>
      </c>
      <c r="J405" s="4" t="s">
        <v>3</v>
      </c>
      <c r="K405" s="4" t="s">
        <v>34</v>
      </c>
      <c r="L405" s="4" t="s">
        <v>45</v>
      </c>
      <c r="M405" s="9">
        <v>3</v>
      </c>
      <c r="N405" s="6">
        <v>50.46</v>
      </c>
      <c r="O405" s="7">
        <v>0.1</v>
      </c>
      <c r="P405" s="6">
        <v>21.9</v>
      </c>
      <c r="Q405" s="6">
        <f t="shared" si="24"/>
        <v>136.24199999999999</v>
      </c>
      <c r="R405" s="6">
        <f t="shared" si="25"/>
        <v>65.699999999999989</v>
      </c>
      <c r="S405" s="6">
        <f t="shared" si="26"/>
        <v>70.542000000000002</v>
      </c>
      <c r="T405" s="8">
        <f t="shared" si="27"/>
        <v>0.51776985070683057</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4059</v>
      </c>
      <c r="B406" s="3">
        <v>46102</v>
      </c>
      <c r="C406" s="4">
        <f>YEAR(SalesDataTable[[#This Row],[Order Date]])</f>
        <v>2026</v>
      </c>
      <c r="D406" s="11" t="str">
        <f>"Q"&amp;ROUNDUP(MONTH(SalesDataTable[[#This Row],[Order Date]])/3,0)</f>
        <v>Q1</v>
      </c>
      <c r="E406" s="4">
        <f>MONTH(SalesDataTable[[#This Row],[Order Date]])</f>
        <v>3</v>
      </c>
      <c r="F406" s="4" t="str">
        <f>TEXT(SalesDataTable[[#This Row],[Order Date]],"MMM")</f>
        <v>Mar</v>
      </c>
      <c r="G406" s="4" t="s">
        <v>20</v>
      </c>
      <c r="H406" s="4" t="s">
        <v>47</v>
      </c>
      <c r="I406" s="4" t="s">
        <v>28</v>
      </c>
      <c r="J406" s="4" t="s">
        <v>13</v>
      </c>
      <c r="K406" s="4" t="s">
        <v>23</v>
      </c>
      <c r="L406" s="4" t="s">
        <v>40</v>
      </c>
      <c r="M406" s="9">
        <v>1</v>
      </c>
      <c r="N406" s="6">
        <v>83.62</v>
      </c>
      <c r="O406" s="7">
        <v>0</v>
      </c>
      <c r="P406" s="6">
        <v>39.15</v>
      </c>
      <c r="Q406" s="6">
        <f t="shared" si="24"/>
        <v>83.62</v>
      </c>
      <c r="R406" s="6">
        <f t="shared" si="25"/>
        <v>39.15</v>
      </c>
      <c r="S406" s="6">
        <f t="shared" si="26"/>
        <v>44.470000000000006</v>
      </c>
      <c r="T406" s="8">
        <f t="shared" si="27"/>
        <v>0.53181057163358048</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4731</v>
      </c>
      <c r="B407" s="3">
        <v>46102</v>
      </c>
      <c r="C407" s="4">
        <f>YEAR(SalesDataTable[[#This Row],[Order Date]])</f>
        <v>2026</v>
      </c>
      <c r="D407" s="11" t="str">
        <f>"Q"&amp;ROUNDUP(MONTH(SalesDataTable[[#This Row],[Order Date]])/3,0)</f>
        <v>Q1</v>
      </c>
      <c r="E407" s="4">
        <f>MONTH(SalesDataTable[[#This Row],[Order Date]])</f>
        <v>3</v>
      </c>
      <c r="F407" s="4" t="str">
        <f>TEXT(SalesDataTable[[#This Row],[Order Date]],"MMM")</f>
        <v>Mar</v>
      </c>
      <c r="G407" s="4" t="s">
        <v>6</v>
      </c>
      <c r="H407" s="4" t="s">
        <v>43</v>
      </c>
      <c r="I407" s="4" t="s">
        <v>8</v>
      </c>
      <c r="J407" s="4" t="s">
        <v>16</v>
      </c>
      <c r="K407" s="4" t="s">
        <v>4</v>
      </c>
      <c r="L407" s="4" t="s">
        <v>22</v>
      </c>
      <c r="M407" s="9">
        <v>6</v>
      </c>
      <c r="N407" s="6">
        <v>51.07</v>
      </c>
      <c r="O407" s="7">
        <v>0.1</v>
      </c>
      <c r="P407" s="6">
        <v>22.68</v>
      </c>
      <c r="Q407" s="6">
        <f t="shared" si="24"/>
        <v>275.77800000000002</v>
      </c>
      <c r="R407" s="6">
        <f t="shared" si="25"/>
        <v>136.07999999999998</v>
      </c>
      <c r="S407" s="6">
        <f t="shared" si="26"/>
        <v>139.69800000000004</v>
      </c>
      <c r="T407" s="8">
        <f t="shared" si="27"/>
        <v>0.50655962404542798</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693</v>
      </c>
      <c r="B408" s="3">
        <v>46103</v>
      </c>
      <c r="C408" s="4">
        <f>YEAR(SalesDataTable[[#This Row],[Order Date]])</f>
        <v>2026</v>
      </c>
      <c r="D408" s="11" t="str">
        <f>"Q"&amp;ROUNDUP(MONTH(SalesDataTable[[#This Row],[Order Date]])/3,0)</f>
        <v>Q1</v>
      </c>
      <c r="E408" s="4">
        <f>MONTH(SalesDataTable[[#This Row],[Order Date]])</f>
        <v>3</v>
      </c>
      <c r="F408" s="4" t="str">
        <f>TEXT(SalesDataTable[[#This Row],[Order Date]],"MMM")</f>
        <v>Mar</v>
      </c>
      <c r="G408" s="4" t="s">
        <v>6</v>
      </c>
      <c r="H408" s="4" t="s">
        <v>41</v>
      </c>
      <c r="I408" s="4" t="s">
        <v>2</v>
      </c>
      <c r="J408" s="4" t="s">
        <v>13</v>
      </c>
      <c r="K408" s="4" t="s">
        <v>14</v>
      </c>
      <c r="L408" s="4" t="s">
        <v>32</v>
      </c>
      <c r="M408" s="9">
        <v>3</v>
      </c>
      <c r="N408" s="6">
        <v>47.02</v>
      </c>
      <c r="O408" s="7">
        <v>0.1</v>
      </c>
      <c r="P408" s="6">
        <v>17.989999999999998</v>
      </c>
      <c r="Q408" s="6">
        <f t="shared" si="24"/>
        <v>126.95400000000001</v>
      </c>
      <c r="R408" s="6">
        <f t="shared" si="25"/>
        <v>53.97</v>
      </c>
      <c r="S408" s="6">
        <f t="shared" si="26"/>
        <v>72.984000000000009</v>
      </c>
      <c r="T408" s="8">
        <f t="shared" si="27"/>
        <v>0.57488539155914742</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1672</v>
      </c>
      <c r="B409" s="3">
        <v>46103</v>
      </c>
      <c r="C409" s="4">
        <f>YEAR(SalesDataTable[[#This Row],[Order Date]])</f>
        <v>2026</v>
      </c>
      <c r="D409" s="11" t="str">
        <f>"Q"&amp;ROUNDUP(MONTH(SalesDataTable[[#This Row],[Order Date]])/3,0)</f>
        <v>Q1</v>
      </c>
      <c r="E409" s="4">
        <f>MONTH(SalesDataTable[[#This Row],[Order Date]])</f>
        <v>3</v>
      </c>
      <c r="F409" s="4" t="str">
        <f>TEXT(SalesDataTable[[#This Row],[Order Date]],"MMM")</f>
        <v>Mar</v>
      </c>
      <c r="G409" s="4" t="s">
        <v>11</v>
      </c>
      <c r="H409" s="4" t="s">
        <v>25</v>
      </c>
      <c r="I409" s="4" t="s">
        <v>28</v>
      </c>
      <c r="J409" s="4" t="s">
        <v>3</v>
      </c>
      <c r="K409" s="4" t="s">
        <v>14</v>
      </c>
      <c r="L409" s="4" t="s">
        <v>32</v>
      </c>
      <c r="M409" s="9">
        <v>1</v>
      </c>
      <c r="N409" s="6">
        <v>47.1</v>
      </c>
      <c r="O409" s="7">
        <v>0.05</v>
      </c>
      <c r="P409" s="6">
        <v>18.48</v>
      </c>
      <c r="Q409" s="6">
        <f t="shared" si="24"/>
        <v>44.744999999999997</v>
      </c>
      <c r="R409" s="6">
        <f t="shared" si="25"/>
        <v>18.48</v>
      </c>
      <c r="S409" s="6">
        <f t="shared" si="26"/>
        <v>26.264999999999997</v>
      </c>
      <c r="T409" s="8">
        <f t="shared" si="27"/>
        <v>0.58699296010727453</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2347</v>
      </c>
      <c r="B410" s="3">
        <v>46103</v>
      </c>
      <c r="C410" s="4">
        <f>YEAR(SalesDataTable[[#This Row],[Order Date]])</f>
        <v>2026</v>
      </c>
      <c r="D410" s="11" t="str">
        <f>"Q"&amp;ROUNDUP(MONTH(SalesDataTable[[#This Row],[Order Date]])/3,0)</f>
        <v>Q1</v>
      </c>
      <c r="E410" s="4">
        <f>MONTH(SalesDataTable[[#This Row],[Order Date]])</f>
        <v>3</v>
      </c>
      <c r="F410" s="4" t="str">
        <f>TEXT(SalesDataTable[[#This Row],[Order Date]],"MMM")</f>
        <v>Mar</v>
      </c>
      <c r="G410" s="4" t="s">
        <v>20</v>
      </c>
      <c r="H410" s="4" t="s">
        <v>47</v>
      </c>
      <c r="I410" s="4" t="s">
        <v>2</v>
      </c>
      <c r="J410" s="4" t="s">
        <v>3</v>
      </c>
      <c r="K410" s="4" t="s">
        <v>14</v>
      </c>
      <c r="L410" s="4" t="s">
        <v>44</v>
      </c>
      <c r="M410" s="9">
        <v>2</v>
      </c>
      <c r="N410" s="6">
        <v>131.38999999999999</v>
      </c>
      <c r="O410" s="7">
        <v>0</v>
      </c>
      <c r="P410" s="6">
        <v>66.91</v>
      </c>
      <c r="Q410" s="6">
        <f t="shared" si="24"/>
        <v>262.77999999999997</v>
      </c>
      <c r="R410" s="6">
        <f t="shared" si="25"/>
        <v>133.82</v>
      </c>
      <c r="S410" s="6">
        <f t="shared" si="26"/>
        <v>128.95999999999998</v>
      </c>
      <c r="T410" s="8">
        <f t="shared" si="27"/>
        <v>0.49075272090722277</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2582</v>
      </c>
      <c r="B411" s="3">
        <v>46103</v>
      </c>
      <c r="C411" s="4">
        <f>YEAR(SalesDataTable[[#This Row],[Order Date]])</f>
        <v>2026</v>
      </c>
      <c r="D411" s="11" t="str">
        <f>"Q"&amp;ROUNDUP(MONTH(SalesDataTable[[#This Row],[Order Date]])/3,0)</f>
        <v>Q1</v>
      </c>
      <c r="E411" s="4">
        <f>MONTH(SalesDataTable[[#This Row],[Order Date]])</f>
        <v>3</v>
      </c>
      <c r="F411" s="4" t="str">
        <f>TEXT(SalesDataTable[[#This Row],[Order Date]],"MMM")</f>
        <v>Mar</v>
      </c>
      <c r="G411" s="4" t="s">
        <v>6</v>
      </c>
      <c r="H411" s="4" t="s">
        <v>7</v>
      </c>
      <c r="I411" s="4" t="s">
        <v>28</v>
      </c>
      <c r="J411" s="4" t="s">
        <v>13</v>
      </c>
      <c r="K411" s="4" t="s">
        <v>34</v>
      </c>
      <c r="L411" s="4" t="s">
        <v>38</v>
      </c>
      <c r="M411" s="9">
        <v>1</v>
      </c>
      <c r="N411" s="6">
        <v>120.16</v>
      </c>
      <c r="O411" s="7">
        <v>0.15</v>
      </c>
      <c r="P411" s="6">
        <v>68.33</v>
      </c>
      <c r="Q411" s="6">
        <f t="shared" si="24"/>
        <v>102.136</v>
      </c>
      <c r="R411" s="6">
        <f t="shared" si="25"/>
        <v>68.33</v>
      </c>
      <c r="S411" s="6">
        <f t="shared" si="26"/>
        <v>33.805999999999997</v>
      </c>
      <c r="T411" s="8">
        <f t="shared" si="27"/>
        <v>0.33099005247904756</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2762</v>
      </c>
      <c r="B412" s="3">
        <v>46103</v>
      </c>
      <c r="C412" s="4">
        <f>YEAR(SalesDataTable[[#This Row],[Order Date]])</f>
        <v>2026</v>
      </c>
      <c r="D412" s="11" t="str">
        <f>"Q"&amp;ROUNDUP(MONTH(SalesDataTable[[#This Row],[Order Date]])/3,0)</f>
        <v>Q1</v>
      </c>
      <c r="E412" s="4">
        <f>MONTH(SalesDataTable[[#This Row],[Order Date]])</f>
        <v>3</v>
      </c>
      <c r="F412" s="4" t="str">
        <f>TEXT(SalesDataTable[[#This Row],[Order Date]],"MMM")</f>
        <v>Mar</v>
      </c>
      <c r="G412" s="4" t="s">
        <v>20</v>
      </c>
      <c r="H412" s="4" t="s">
        <v>33</v>
      </c>
      <c r="I412" s="4" t="s">
        <v>19</v>
      </c>
      <c r="J412" s="4" t="s">
        <v>3</v>
      </c>
      <c r="K412" s="4" t="s">
        <v>23</v>
      </c>
      <c r="L412" s="4" t="s">
        <v>29</v>
      </c>
      <c r="M412" s="9">
        <v>1</v>
      </c>
      <c r="N412" s="6">
        <v>196.48</v>
      </c>
      <c r="O412" s="7">
        <v>0</v>
      </c>
      <c r="P412" s="6">
        <v>101.29</v>
      </c>
      <c r="Q412" s="6">
        <f t="shared" si="24"/>
        <v>196.48</v>
      </c>
      <c r="R412" s="6">
        <f t="shared" si="25"/>
        <v>101.29</v>
      </c>
      <c r="S412" s="6">
        <f t="shared" si="26"/>
        <v>95.189999999999984</v>
      </c>
      <c r="T412" s="8">
        <f t="shared" si="27"/>
        <v>0.48447679153094458</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4090</v>
      </c>
      <c r="B413" s="3">
        <v>46103</v>
      </c>
      <c r="C413" s="4">
        <f>YEAR(SalesDataTable[[#This Row],[Order Date]])</f>
        <v>2026</v>
      </c>
      <c r="D413" s="11" t="str">
        <f>"Q"&amp;ROUNDUP(MONTH(SalesDataTable[[#This Row],[Order Date]])/3,0)</f>
        <v>Q1</v>
      </c>
      <c r="E413" s="4">
        <f>MONTH(SalesDataTable[[#This Row],[Order Date]])</f>
        <v>3</v>
      </c>
      <c r="F413" s="4" t="str">
        <f>TEXT(SalesDataTable[[#This Row],[Order Date]],"MMM")</f>
        <v>Mar</v>
      </c>
      <c r="G413" s="4" t="s">
        <v>6</v>
      </c>
      <c r="H413" s="4" t="s">
        <v>41</v>
      </c>
      <c r="I413" s="4" t="s">
        <v>28</v>
      </c>
      <c r="J413" s="4" t="s">
        <v>16</v>
      </c>
      <c r="K413" s="4" t="s">
        <v>14</v>
      </c>
      <c r="L413" s="4" t="s">
        <v>15</v>
      </c>
      <c r="M413" s="9">
        <v>1</v>
      </c>
      <c r="N413" s="6">
        <v>36.520000000000003</v>
      </c>
      <c r="O413" s="7">
        <v>0</v>
      </c>
      <c r="P413" s="6">
        <v>13.96</v>
      </c>
      <c r="Q413" s="6">
        <f t="shared" si="24"/>
        <v>36.520000000000003</v>
      </c>
      <c r="R413" s="6">
        <f t="shared" si="25"/>
        <v>13.96</v>
      </c>
      <c r="S413" s="6">
        <f t="shared" si="26"/>
        <v>22.560000000000002</v>
      </c>
      <c r="T413" s="8">
        <f t="shared" si="27"/>
        <v>0.61774370208105145</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4491</v>
      </c>
      <c r="B414" s="3">
        <v>46103</v>
      </c>
      <c r="C414" s="4">
        <f>YEAR(SalesDataTable[[#This Row],[Order Date]])</f>
        <v>2026</v>
      </c>
      <c r="D414" s="11" t="str">
        <f>"Q"&amp;ROUNDUP(MONTH(SalesDataTable[[#This Row],[Order Date]])/3,0)</f>
        <v>Q1</v>
      </c>
      <c r="E414" s="4">
        <f>MONTH(SalesDataTable[[#This Row],[Order Date]])</f>
        <v>3</v>
      </c>
      <c r="F414" s="4" t="str">
        <f>TEXT(SalesDataTable[[#This Row],[Order Date]],"MMM")</f>
        <v>Mar</v>
      </c>
      <c r="G414" s="4" t="s">
        <v>6</v>
      </c>
      <c r="H414" s="4" t="s">
        <v>43</v>
      </c>
      <c r="I414" s="4" t="s">
        <v>19</v>
      </c>
      <c r="J414" s="4" t="s">
        <v>16</v>
      </c>
      <c r="K414" s="4" t="s">
        <v>34</v>
      </c>
      <c r="L414" s="4" t="s">
        <v>45</v>
      </c>
      <c r="M414" s="9">
        <v>4</v>
      </c>
      <c r="N414" s="6">
        <v>49.71</v>
      </c>
      <c r="O414" s="7">
        <v>0.1</v>
      </c>
      <c r="P414" s="6">
        <v>22.46</v>
      </c>
      <c r="Q414" s="6">
        <f t="shared" si="24"/>
        <v>178.95600000000002</v>
      </c>
      <c r="R414" s="6">
        <f t="shared" si="25"/>
        <v>89.84</v>
      </c>
      <c r="S414" s="6">
        <f t="shared" si="26"/>
        <v>89.116000000000014</v>
      </c>
      <c r="T414" s="8">
        <f t="shared" si="27"/>
        <v>0.49797715639598561</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4678</v>
      </c>
      <c r="B415" s="3">
        <v>46103</v>
      </c>
      <c r="C415" s="4">
        <f>YEAR(SalesDataTable[[#This Row],[Order Date]])</f>
        <v>2026</v>
      </c>
      <c r="D415" s="11" t="str">
        <f>"Q"&amp;ROUNDUP(MONTH(SalesDataTable[[#This Row],[Order Date]])/3,0)</f>
        <v>Q1</v>
      </c>
      <c r="E415" s="4">
        <f>MONTH(SalesDataTable[[#This Row],[Order Date]])</f>
        <v>3</v>
      </c>
      <c r="F415" s="4" t="str">
        <f>TEXT(SalesDataTable[[#This Row],[Order Date]],"MMM")</f>
        <v>Mar</v>
      </c>
      <c r="G415" s="4" t="s">
        <v>0</v>
      </c>
      <c r="H415" s="4" t="s">
        <v>1</v>
      </c>
      <c r="I415" s="4" t="s">
        <v>2</v>
      </c>
      <c r="J415" s="4" t="s">
        <v>3</v>
      </c>
      <c r="K415" s="4" t="s">
        <v>23</v>
      </c>
      <c r="L415" s="4" t="s">
        <v>40</v>
      </c>
      <c r="M415" s="9">
        <v>1</v>
      </c>
      <c r="N415" s="6">
        <v>81.209999999999994</v>
      </c>
      <c r="O415" s="7">
        <v>0.05</v>
      </c>
      <c r="P415" s="6">
        <v>40.44</v>
      </c>
      <c r="Q415" s="6">
        <f t="shared" si="24"/>
        <v>77.149499999999989</v>
      </c>
      <c r="R415" s="6">
        <f t="shared" si="25"/>
        <v>40.44</v>
      </c>
      <c r="S415" s="6">
        <f t="shared" si="26"/>
        <v>36.709499999999991</v>
      </c>
      <c r="T415" s="8">
        <f t="shared" si="27"/>
        <v>0.47582291524896464</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1189</v>
      </c>
      <c r="B416" s="3">
        <v>46104</v>
      </c>
      <c r="C416" s="4">
        <f>YEAR(SalesDataTable[[#This Row],[Order Date]])</f>
        <v>2026</v>
      </c>
      <c r="D416" s="11" t="str">
        <f>"Q"&amp;ROUNDUP(MONTH(SalesDataTable[[#This Row],[Order Date]])/3,0)</f>
        <v>Q1</v>
      </c>
      <c r="E416" s="4">
        <f>MONTH(SalesDataTable[[#This Row],[Order Date]])</f>
        <v>3</v>
      </c>
      <c r="F416" s="4" t="str">
        <f>TEXT(SalesDataTable[[#This Row],[Order Date]],"MMM")</f>
        <v>Mar</v>
      </c>
      <c r="G416" s="4" t="s">
        <v>20</v>
      </c>
      <c r="H416" s="4" t="s">
        <v>47</v>
      </c>
      <c r="I416" s="4" t="s">
        <v>2</v>
      </c>
      <c r="J416" s="4" t="s">
        <v>13</v>
      </c>
      <c r="K416" s="4" t="s">
        <v>4</v>
      </c>
      <c r="L416" s="4" t="s">
        <v>30</v>
      </c>
      <c r="M416" s="9">
        <v>2</v>
      </c>
      <c r="N416" s="6">
        <v>103.22</v>
      </c>
      <c r="O416" s="7">
        <v>0</v>
      </c>
      <c r="P416" s="6">
        <v>51.33</v>
      </c>
      <c r="Q416" s="6">
        <f t="shared" si="24"/>
        <v>206.44</v>
      </c>
      <c r="R416" s="6">
        <f t="shared" si="25"/>
        <v>102.66</v>
      </c>
      <c r="S416" s="6">
        <f t="shared" si="26"/>
        <v>103.78</v>
      </c>
      <c r="T416" s="8">
        <f t="shared" si="27"/>
        <v>0.50271265258670805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1590</v>
      </c>
      <c r="B417" s="3">
        <v>46104</v>
      </c>
      <c r="C417" s="4">
        <f>YEAR(SalesDataTable[[#This Row],[Order Date]])</f>
        <v>2026</v>
      </c>
      <c r="D417" s="11" t="str">
        <f>"Q"&amp;ROUNDUP(MONTH(SalesDataTable[[#This Row],[Order Date]])/3,0)</f>
        <v>Q1</v>
      </c>
      <c r="E417" s="4">
        <f>MONTH(SalesDataTable[[#This Row],[Order Date]])</f>
        <v>3</v>
      </c>
      <c r="F417" s="4" t="str">
        <f>TEXT(SalesDataTable[[#This Row],[Order Date]],"MMM")</f>
        <v>Mar</v>
      </c>
      <c r="G417" s="4" t="s">
        <v>0</v>
      </c>
      <c r="H417" s="4" t="s">
        <v>50</v>
      </c>
      <c r="I417" s="4" t="s">
        <v>28</v>
      </c>
      <c r="J417" s="4" t="s">
        <v>13</v>
      </c>
      <c r="K417" s="4" t="s">
        <v>9</v>
      </c>
      <c r="L417" s="4" t="s">
        <v>37</v>
      </c>
      <c r="M417" s="9">
        <v>1</v>
      </c>
      <c r="N417" s="6">
        <v>153.47</v>
      </c>
      <c r="O417" s="7">
        <v>0</v>
      </c>
      <c r="P417" s="6">
        <v>78.19</v>
      </c>
      <c r="Q417" s="6">
        <f t="shared" si="24"/>
        <v>153.47</v>
      </c>
      <c r="R417" s="6">
        <f t="shared" si="25"/>
        <v>78.19</v>
      </c>
      <c r="S417" s="6">
        <f t="shared" si="26"/>
        <v>75.28</v>
      </c>
      <c r="T417" s="8">
        <f t="shared" si="27"/>
        <v>0.49051931973675639</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2309</v>
      </c>
      <c r="B418" s="3">
        <v>46104</v>
      </c>
      <c r="C418" s="4">
        <f>YEAR(SalesDataTable[[#This Row],[Order Date]])</f>
        <v>2026</v>
      </c>
      <c r="D418" s="11" t="str">
        <f>"Q"&amp;ROUNDUP(MONTH(SalesDataTable[[#This Row],[Order Date]])/3,0)</f>
        <v>Q1</v>
      </c>
      <c r="E418" s="4">
        <f>MONTH(SalesDataTable[[#This Row],[Order Date]])</f>
        <v>3</v>
      </c>
      <c r="F418" s="4" t="str">
        <f>TEXT(SalesDataTable[[#This Row],[Order Date]],"MMM")</f>
        <v>Mar</v>
      </c>
      <c r="G418" s="4" t="s">
        <v>20</v>
      </c>
      <c r="H418" s="4" t="s">
        <v>31</v>
      </c>
      <c r="I418" s="4" t="s">
        <v>2</v>
      </c>
      <c r="J418" s="4" t="s">
        <v>3</v>
      </c>
      <c r="K418" s="4" t="s">
        <v>23</v>
      </c>
      <c r="L418" s="4" t="s">
        <v>29</v>
      </c>
      <c r="M418" s="9">
        <v>6</v>
      </c>
      <c r="N418" s="6">
        <v>199.75</v>
      </c>
      <c r="O418" s="7">
        <v>0</v>
      </c>
      <c r="P418" s="6">
        <v>105.84</v>
      </c>
      <c r="Q418" s="6">
        <f t="shared" si="24"/>
        <v>1198.5</v>
      </c>
      <c r="R418" s="6">
        <f t="shared" si="25"/>
        <v>635.04</v>
      </c>
      <c r="S418" s="6">
        <f t="shared" si="26"/>
        <v>563.46</v>
      </c>
      <c r="T418" s="8">
        <f t="shared" si="27"/>
        <v>0.47013767209011265</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3628</v>
      </c>
      <c r="B419" s="3">
        <v>46104</v>
      </c>
      <c r="C419" s="4">
        <f>YEAR(SalesDataTable[[#This Row],[Order Date]])</f>
        <v>2026</v>
      </c>
      <c r="D419" s="11" t="str">
        <f>"Q"&amp;ROUNDUP(MONTH(SalesDataTable[[#This Row],[Order Date]])/3,0)</f>
        <v>Q1</v>
      </c>
      <c r="E419" s="4">
        <f>MONTH(SalesDataTable[[#This Row],[Order Date]])</f>
        <v>3</v>
      </c>
      <c r="F419" s="4" t="str">
        <f>TEXT(SalesDataTable[[#This Row],[Order Date]],"MMM")</f>
        <v>Mar</v>
      </c>
      <c r="G419" s="4" t="s">
        <v>6</v>
      </c>
      <c r="H419" s="4" t="s">
        <v>43</v>
      </c>
      <c r="I419" s="4" t="s">
        <v>28</v>
      </c>
      <c r="J419" s="4" t="s">
        <v>13</v>
      </c>
      <c r="K419" s="4" t="s">
        <v>14</v>
      </c>
      <c r="L419" s="4" t="s">
        <v>32</v>
      </c>
      <c r="M419" s="9">
        <v>1</v>
      </c>
      <c r="N419" s="6">
        <v>45.84</v>
      </c>
      <c r="O419" s="7">
        <v>0</v>
      </c>
      <c r="P419" s="6">
        <v>18.079999999999998</v>
      </c>
      <c r="Q419" s="6">
        <f t="shared" si="24"/>
        <v>45.84</v>
      </c>
      <c r="R419" s="6">
        <f t="shared" si="25"/>
        <v>18.079999999999998</v>
      </c>
      <c r="S419" s="6">
        <f t="shared" si="26"/>
        <v>27.760000000000005</v>
      </c>
      <c r="T419" s="8">
        <f t="shared" si="27"/>
        <v>0.605584642233857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3718</v>
      </c>
      <c r="B420" s="3">
        <v>46104</v>
      </c>
      <c r="C420" s="4">
        <f>YEAR(SalesDataTable[[#This Row],[Order Date]])</f>
        <v>2026</v>
      </c>
      <c r="D420" s="11" t="str">
        <f>"Q"&amp;ROUNDUP(MONTH(SalesDataTable[[#This Row],[Order Date]])/3,0)</f>
        <v>Q1</v>
      </c>
      <c r="E420" s="4">
        <f>MONTH(SalesDataTable[[#This Row],[Order Date]])</f>
        <v>3</v>
      </c>
      <c r="F420" s="4" t="str">
        <f>TEXT(SalesDataTable[[#This Row],[Order Date]],"MMM")</f>
        <v>Mar</v>
      </c>
      <c r="G420" s="4" t="s">
        <v>6</v>
      </c>
      <c r="H420" s="4" t="s">
        <v>43</v>
      </c>
      <c r="I420" s="4" t="s">
        <v>28</v>
      </c>
      <c r="J420" s="4" t="s">
        <v>13</v>
      </c>
      <c r="K420" s="4" t="s">
        <v>23</v>
      </c>
      <c r="L420" s="4" t="s">
        <v>51</v>
      </c>
      <c r="M420" s="9">
        <v>2</v>
      </c>
      <c r="N420" s="6">
        <v>122.07</v>
      </c>
      <c r="O420" s="7">
        <v>0.05</v>
      </c>
      <c r="P420" s="6">
        <v>59.16</v>
      </c>
      <c r="Q420" s="6">
        <f t="shared" si="24"/>
        <v>231.93299999999996</v>
      </c>
      <c r="R420" s="6">
        <f t="shared" si="25"/>
        <v>118.32</v>
      </c>
      <c r="S420" s="6">
        <f t="shared" si="26"/>
        <v>113.61299999999997</v>
      </c>
      <c r="T420" s="8">
        <f t="shared" si="27"/>
        <v>0.48985267297021118</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4198</v>
      </c>
      <c r="B421" s="3">
        <v>46104</v>
      </c>
      <c r="C421" s="4">
        <f>YEAR(SalesDataTable[[#This Row],[Order Date]])</f>
        <v>2026</v>
      </c>
      <c r="D421" s="11" t="str">
        <f>"Q"&amp;ROUNDUP(MONTH(SalesDataTable[[#This Row],[Order Date]])/3,0)</f>
        <v>Q1</v>
      </c>
      <c r="E421" s="4">
        <f>MONTH(SalesDataTable[[#This Row],[Order Date]])</f>
        <v>3</v>
      </c>
      <c r="F421" s="4" t="str">
        <f>TEXT(SalesDataTable[[#This Row],[Order Date]],"MMM")</f>
        <v>Mar</v>
      </c>
      <c r="G421" s="4" t="s">
        <v>6</v>
      </c>
      <c r="H421" s="4" t="s">
        <v>49</v>
      </c>
      <c r="I421" s="4" t="s">
        <v>28</v>
      </c>
      <c r="J421" s="4" t="s">
        <v>13</v>
      </c>
      <c r="K421" s="4" t="s">
        <v>34</v>
      </c>
      <c r="L421" s="4" t="s">
        <v>38</v>
      </c>
      <c r="M421" s="9">
        <v>3</v>
      </c>
      <c r="N421" s="6">
        <v>122.4</v>
      </c>
      <c r="O421" s="7">
        <v>0.15</v>
      </c>
      <c r="P421" s="6">
        <v>71.150000000000006</v>
      </c>
      <c r="Q421" s="6">
        <f t="shared" si="24"/>
        <v>312.12</v>
      </c>
      <c r="R421" s="6">
        <f t="shared" si="25"/>
        <v>213.45000000000002</v>
      </c>
      <c r="S421" s="6">
        <f t="shared" si="26"/>
        <v>98.669999999999987</v>
      </c>
      <c r="T421" s="8">
        <f t="shared" si="27"/>
        <v>0.31612841214917337</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4784</v>
      </c>
      <c r="B422" s="3">
        <v>46104</v>
      </c>
      <c r="C422" s="4">
        <f>YEAR(SalesDataTable[[#This Row],[Order Date]])</f>
        <v>2026</v>
      </c>
      <c r="D422" s="11" t="str">
        <f>"Q"&amp;ROUNDUP(MONTH(SalesDataTable[[#This Row],[Order Date]])/3,0)</f>
        <v>Q1</v>
      </c>
      <c r="E422" s="4">
        <f>MONTH(SalesDataTable[[#This Row],[Order Date]])</f>
        <v>3</v>
      </c>
      <c r="F422" s="4" t="str">
        <f>TEXT(SalesDataTable[[#This Row],[Order Date]],"MMM")</f>
        <v>Mar</v>
      </c>
      <c r="G422" s="4" t="s">
        <v>0</v>
      </c>
      <c r="H422" s="4" t="s">
        <v>50</v>
      </c>
      <c r="I422" s="4" t="s">
        <v>2</v>
      </c>
      <c r="J422" s="4" t="s">
        <v>13</v>
      </c>
      <c r="K422" s="4" t="s">
        <v>4</v>
      </c>
      <c r="L422" s="4" t="s">
        <v>30</v>
      </c>
      <c r="M422" s="9">
        <v>1</v>
      </c>
      <c r="N422" s="6">
        <v>101.43</v>
      </c>
      <c r="O422" s="7">
        <v>0</v>
      </c>
      <c r="P422" s="6">
        <v>51.78</v>
      </c>
      <c r="Q422" s="6">
        <f t="shared" si="24"/>
        <v>101.43</v>
      </c>
      <c r="R422" s="6">
        <f t="shared" si="25"/>
        <v>51.78</v>
      </c>
      <c r="S422" s="6">
        <f t="shared" si="26"/>
        <v>49.650000000000006</v>
      </c>
      <c r="T422" s="8">
        <f t="shared" si="27"/>
        <v>0.4895001478852411</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86</v>
      </c>
      <c r="B423" s="3">
        <v>46105</v>
      </c>
      <c r="C423" s="4">
        <f>YEAR(SalesDataTable[[#This Row],[Order Date]])</f>
        <v>2026</v>
      </c>
      <c r="D423" s="11" t="str">
        <f>"Q"&amp;ROUNDUP(MONTH(SalesDataTable[[#This Row],[Order Date]])/3,0)</f>
        <v>Q1</v>
      </c>
      <c r="E423" s="4">
        <f>MONTH(SalesDataTable[[#This Row],[Order Date]])</f>
        <v>3</v>
      </c>
      <c r="F423" s="4" t="str">
        <f>TEXT(SalesDataTable[[#This Row],[Order Date]],"MMM")</f>
        <v>Mar</v>
      </c>
      <c r="G423" s="4" t="s">
        <v>6</v>
      </c>
      <c r="H423" s="4" t="s">
        <v>43</v>
      </c>
      <c r="I423" s="4" t="s">
        <v>8</v>
      </c>
      <c r="J423" s="4" t="s">
        <v>16</v>
      </c>
      <c r="K423" s="4" t="s">
        <v>4</v>
      </c>
      <c r="L423" s="4" t="s">
        <v>30</v>
      </c>
      <c r="M423" s="9">
        <v>8</v>
      </c>
      <c r="N423" s="6">
        <v>104.7</v>
      </c>
      <c r="O423" s="7">
        <v>0.05</v>
      </c>
      <c r="P423" s="6">
        <v>49.91</v>
      </c>
      <c r="Q423" s="6">
        <f t="shared" si="24"/>
        <v>795.72</v>
      </c>
      <c r="R423" s="6">
        <f t="shared" si="25"/>
        <v>399.28</v>
      </c>
      <c r="S423" s="6">
        <f t="shared" si="26"/>
        <v>396.44000000000005</v>
      </c>
      <c r="T423" s="8">
        <f t="shared" si="27"/>
        <v>0.49821545267179412</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1813</v>
      </c>
      <c r="B424" s="3">
        <v>46105</v>
      </c>
      <c r="C424" s="4">
        <f>YEAR(SalesDataTable[[#This Row],[Order Date]])</f>
        <v>2026</v>
      </c>
      <c r="D424" s="11" t="str">
        <f>"Q"&amp;ROUNDUP(MONTH(SalesDataTable[[#This Row],[Order Date]])/3,0)</f>
        <v>Q1</v>
      </c>
      <c r="E424" s="4">
        <f>MONTH(SalesDataTable[[#This Row],[Order Date]])</f>
        <v>3</v>
      </c>
      <c r="F424" s="4" t="str">
        <f>TEXT(SalesDataTable[[#This Row],[Order Date]],"MMM")</f>
        <v>Mar</v>
      </c>
      <c r="G424" s="4" t="s">
        <v>0</v>
      </c>
      <c r="H424" s="4" t="s">
        <v>1</v>
      </c>
      <c r="I424" s="4" t="s">
        <v>19</v>
      </c>
      <c r="J424" s="4" t="s">
        <v>3</v>
      </c>
      <c r="K424" s="4" t="s">
        <v>9</v>
      </c>
      <c r="L424" s="4" t="s">
        <v>17</v>
      </c>
      <c r="M424" s="9">
        <v>4</v>
      </c>
      <c r="N424" s="6">
        <v>146.34</v>
      </c>
      <c r="O424" s="7">
        <v>0</v>
      </c>
      <c r="P424" s="6">
        <v>79.37</v>
      </c>
      <c r="Q424" s="6">
        <f t="shared" si="24"/>
        <v>585.36</v>
      </c>
      <c r="R424" s="6">
        <f t="shared" si="25"/>
        <v>317.48</v>
      </c>
      <c r="S424" s="6">
        <f t="shared" si="26"/>
        <v>267.88</v>
      </c>
      <c r="T424" s="8">
        <f t="shared" si="27"/>
        <v>0.45763290966242992</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2212</v>
      </c>
      <c r="B425" s="3">
        <v>46105</v>
      </c>
      <c r="C425" s="4">
        <f>YEAR(SalesDataTable[[#This Row],[Order Date]])</f>
        <v>2026</v>
      </c>
      <c r="D425" s="11" t="str">
        <f>"Q"&amp;ROUNDUP(MONTH(SalesDataTable[[#This Row],[Order Date]])/3,0)</f>
        <v>Q1</v>
      </c>
      <c r="E425" s="4">
        <f>MONTH(SalesDataTable[[#This Row],[Order Date]])</f>
        <v>3</v>
      </c>
      <c r="F425" s="4" t="str">
        <f>TEXT(SalesDataTable[[#This Row],[Order Date]],"MMM")</f>
        <v>Mar</v>
      </c>
      <c r="G425" s="4" t="s">
        <v>6</v>
      </c>
      <c r="H425" s="4" t="s">
        <v>27</v>
      </c>
      <c r="I425" s="4" t="s">
        <v>2</v>
      </c>
      <c r="J425" s="4" t="s">
        <v>3</v>
      </c>
      <c r="K425" s="4" t="s">
        <v>34</v>
      </c>
      <c r="L425" s="4" t="s">
        <v>38</v>
      </c>
      <c r="M425" s="9">
        <v>2</v>
      </c>
      <c r="N425" s="6">
        <v>122.92</v>
      </c>
      <c r="O425" s="7">
        <v>0.05</v>
      </c>
      <c r="P425" s="6">
        <v>70.31</v>
      </c>
      <c r="Q425" s="6">
        <f t="shared" si="24"/>
        <v>233.548</v>
      </c>
      <c r="R425" s="6">
        <f t="shared" si="25"/>
        <v>140.62</v>
      </c>
      <c r="S425" s="6">
        <f t="shared" si="26"/>
        <v>92.927999999999997</v>
      </c>
      <c r="T425" s="8">
        <f t="shared" si="27"/>
        <v>0.39789679209413054</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4466</v>
      </c>
      <c r="B426" s="3">
        <v>46105</v>
      </c>
      <c r="C426" s="4">
        <f>YEAR(SalesDataTable[[#This Row],[Order Date]])</f>
        <v>2026</v>
      </c>
      <c r="D426" s="11" t="str">
        <f>"Q"&amp;ROUNDUP(MONTH(SalesDataTable[[#This Row],[Order Date]])/3,0)</f>
        <v>Q1</v>
      </c>
      <c r="E426" s="4">
        <f>MONTH(SalesDataTable[[#This Row],[Order Date]])</f>
        <v>3</v>
      </c>
      <c r="F426" s="4" t="str">
        <f>TEXT(SalesDataTable[[#This Row],[Order Date]],"MMM")</f>
        <v>Mar</v>
      </c>
      <c r="G426" s="4" t="s">
        <v>11</v>
      </c>
      <c r="H426" s="4" t="s">
        <v>12</v>
      </c>
      <c r="I426" s="4" t="s">
        <v>2</v>
      </c>
      <c r="J426" s="4" t="s">
        <v>13</v>
      </c>
      <c r="K426" s="4" t="s">
        <v>9</v>
      </c>
      <c r="L426" s="4" t="s">
        <v>10</v>
      </c>
      <c r="M426" s="9">
        <v>1</v>
      </c>
      <c r="N426" s="6">
        <v>91.35</v>
      </c>
      <c r="O426" s="7">
        <v>0.05</v>
      </c>
      <c r="P426" s="6">
        <v>45.24</v>
      </c>
      <c r="Q426" s="6">
        <f t="shared" si="24"/>
        <v>86.782499999999985</v>
      </c>
      <c r="R426" s="6">
        <f t="shared" si="25"/>
        <v>45.24</v>
      </c>
      <c r="S426" s="6">
        <f t="shared" si="26"/>
        <v>41.542499999999983</v>
      </c>
      <c r="T426" s="8">
        <f t="shared" si="27"/>
        <v>0.47869674185463645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4483</v>
      </c>
      <c r="B427" s="3">
        <v>46105</v>
      </c>
      <c r="C427" s="4">
        <f>YEAR(SalesDataTable[[#This Row],[Order Date]])</f>
        <v>2026</v>
      </c>
      <c r="D427" s="11" t="str">
        <f>"Q"&amp;ROUNDUP(MONTH(SalesDataTable[[#This Row],[Order Date]])/3,0)</f>
        <v>Q1</v>
      </c>
      <c r="E427" s="4">
        <f>MONTH(SalesDataTable[[#This Row],[Order Date]])</f>
        <v>3</v>
      </c>
      <c r="F427" s="4" t="str">
        <f>TEXT(SalesDataTable[[#This Row],[Order Date]],"MMM")</f>
        <v>Mar</v>
      </c>
      <c r="G427" s="4" t="s">
        <v>6</v>
      </c>
      <c r="H427" s="4" t="s">
        <v>43</v>
      </c>
      <c r="I427" s="4" t="s">
        <v>2</v>
      </c>
      <c r="J427" s="4" t="s">
        <v>13</v>
      </c>
      <c r="K427" s="4" t="s">
        <v>4</v>
      </c>
      <c r="L427" s="4" t="s">
        <v>22</v>
      </c>
      <c r="M427" s="9">
        <v>3</v>
      </c>
      <c r="N427" s="6">
        <v>51.01</v>
      </c>
      <c r="O427" s="7">
        <v>0.15</v>
      </c>
      <c r="P427" s="6">
        <v>22.84</v>
      </c>
      <c r="Q427" s="6">
        <f t="shared" si="24"/>
        <v>130.07550000000001</v>
      </c>
      <c r="R427" s="6">
        <f t="shared" si="25"/>
        <v>68.52</v>
      </c>
      <c r="S427" s="6">
        <f t="shared" si="26"/>
        <v>61.555500000000009</v>
      </c>
      <c r="T427" s="8">
        <f t="shared" si="27"/>
        <v>0.47322900930613382</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273</v>
      </c>
      <c r="B428" s="3">
        <v>46106</v>
      </c>
      <c r="C428" s="4">
        <f>YEAR(SalesDataTable[[#This Row],[Order Date]])</f>
        <v>2026</v>
      </c>
      <c r="D428" s="11" t="str">
        <f>"Q"&amp;ROUNDUP(MONTH(SalesDataTable[[#This Row],[Order Date]])/3,0)</f>
        <v>Q1</v>
      </c>
      <c r="E428" s="4">
        <f>MONTH(SalesDataTable[[#This Row],[Order Date]])</f>
        <v>3</v>
      </c>
      <c r="F428" s="4" t="str">
        <f>TEXT(SalesDataTable[[#This Row],[Order Date]],"MMM")</f>
        <v>Mar</v>
      </c>
      <c r="G428" s="4" t="s">
        <v>20</v>
      </c>
      <c r="H428" s="4" t="s">
        <v>33</v>
      </c>
      <c r="I428" s="4" t="s">
        <v>2</v>
      </c>
      <c r="J428" s="4" t="s">
        <v>13</v>
      </c>
      <c r="K428" s="4" t="s">
        <v>34</v>
      </c>
      <c r="L428" s="4" t="s">
        <v>38</v>
      </c>
      <c r="M428" s="9">
        <v>2</v>
      </c>
      <c r="N428" s="6">
        <v>125.04</v>
      </c>
      <c r="O428" s="7">
        <v>0.05</v>
      </c>
      <c r="P428" s="6">
        <v>67.680000000000007</v>
      </c>
      <c r="Q428" s="6">
        <f t="shared" si="24"/>
        <v>237.57599999999999</v>
      </c>
      <c r="R428" s="6">
        <f t="shared" si="25"/>
        <v>135.36000000000001</v>
      </c>
      <c r="S428" s="6">
        <f t="shared" si="26"/>
        <v>102.21599999999998</v>
      </c>
      <c r="T428" s="8">
        <f t="shared" si="27"/>
        <v>0.43024547934134755</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578</v>
      </c>
      <c r="B429" s="3">
        <v>46106</v>
      </c>
      <c r="C429" s="4">
        <f>YEAR(SalesDataTable[[#This Row],[Order Date]])</f>
        <v>2026</v>
      </c>
      <c r="D429" s="11" t="str">
        <f>"Q"&amp;ROUNDUP(MONTH(SalesDataTable[[#This Row],[Order Date]])/3,0)</f>
        <v>Q1</v>
      </c>
      <c r="E429" s="4">
        <f>MONTH(SalesDataTable[[#This Row],[Order Date]])</f>
        <v>3</v>
      </c>
      <c r="F429" s="4" t="str">
        <f>TEXT(SalesDataTable[[#This Row],[Order Date]],"MMM")</f>
        <v>Mar</v>
      </c>
      <c r="G429" s="4" t="s">
        <v>11</v>
      </c>
      <c r="H429" s="4" t="s">
        <v>25</v>
      </c>
      <c r="I429" s="4" t="s">
        <v>28</v>
      </c>
      <c r="J429" s="4" t="s">
        <v>3</v>
      </c>
      <c r="K429" s="4" t="s">
        <v>4</v>
      </c>
      <c r="L429" s="4" t="s">
        <v>22</v>
      </c>
      <c r="M429" s="9">
        <v>2</v>
      </c>
      <c r="N429" s="6">
        <v>50.22</v>
      </c>
      <c r="O429" s="7">
        <v>0.05</v>
      </c>
      <c r="P429" s="6">
        <v>23.16</v>
      </c>
      <c r="Q429" s="6">
        <f t="shared" si="24"/>
        <v>95.417999999999992</v>
      </c>
      <c r="R429" s="6">
        <f t="shared" si="25"/>
        <v>46.32</v>
      </c>
      <c r="S429" s="6">
        <f t="shared" si="26"/>
        <v>49.097999999999992</v>
      </c>
      <c r="T429" s="8">
        <f t="shared" si="27"/>
        <v>0.51455700182355524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1290</v>
      </c>
      <c r="B430" s="3">
        <v>46106</v>
      </c>
      <c r="C430" s="4">
        <f>YEAR(SalesDataTable[[#This Row],[Order Date]])</f>
        <v>2026</v>
      </c>
      <c r="D430" s="11" t="str">
        <f>"Q"&amp;ROUNDUP(MONTH(SalesDataTable[[#This Row],[Order Date]])/3,0)</f>
        <v>Q1</v>
      </c>
      <c r="E430" s="4">
        <f>MONTH(SalesDataTable[[#This Row],[Order Date]])</f>
        <v>3</v>
      </c>
      <c r="F430" s="4" t="str">
        <f>TEXT(SalesDataTable[[#This Row],[Order Date]],"MMM")</f>
        <v>Mar</v>
      </c>
      <c r="G430" s="4" t="s">
        <v>6</v>
      </c>
      <c r="H430" s="4" t="s">
        <v>7</v>
      </c>
      <c r="I430" s="4" t="s">
        <v>2</v>
      </c>
      <c r="J430" s="4" t="s">
        <v>16</v>
      </c>
      <c r="K430" s="4" t="s">
        <v>34</v>
      </c>
      <c r="L430" s="4" t="s">
        <v>42</v>
      </c>
      <c r="M430" s="9">
        <v>5</v>
      </c>
      <c r="N430" s="6">
        <v>36.369999999999997</v>
      </c>
      <c r="O430" s="7">
        <v>0.05</v>
      </c>
      <c r="P430" s="6">
        <v>13.81</v>
      </c>
      <c r="Q430" s="6">
        <f t="shared" si="24"/>
        <v>172.75749999999999</v>
      </c>
      <c r="R430" s="6">
        <f t="shared" si="25"/>
        <v>69.05</v>
      </c>
      <c r="S430" s="6">
        <f t="shared" si="26"/>
        <v>103.7075</v>
      </c>
      <c r="T430" s="8">
        <f t="shared" si="27"/>
        <v>0.60030678841729013</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1501</v>
      </c>
      <c r="B431" s="3">
        <v>46106</v>
      </c>
      <c r="C431" s="4">
        <f>YEAR(SalesDataTable[[#This Row],[Order Date]])</f>
        <v>2026</v>
      </c>
      <c r="D431" s="11" t="str">
        <f>"Q"&amp;ROUNDUP(MONTH(SalesDataTable[[#This Row],[Order Date]])/3,0)</f>
        <v>Q1</v>
      </c>
      <c r="E431" s="4">
        <f>MONTH(SalesDataTable[[#This Row],[Order Date]])</f>
        <v>3</v>
      </c>
      <c r="F431" s="4" t="str">
        <f>TEXT(SalesDataTable[[#This Row],[Order Date]],"MMM")</f>
        <v>Mar</v>
      </c>
      <c r="G431" s="4" t="s">
        <v>20</v>
      </c>
      <c r="H431" s="4" t="s">
        <v>31</v>
      </c>
      <c r="I431" s="4" t="s">
        <v>8</v>
      </c>
      <c r="J431" s="4" t="s">
        <v>13</v>
      </c>
      <c r="K431" s="4" t="s">
        <v>14</v>
      </c>
      <c r="L431" s="4" t="s">
        <v>15</v>
      </c>
      <c r="M431" s="9">
        <v>3</v>
      </c>
      <c r="N431" s="6">
        <v>36.43</v>
      </c>
      <c r="O431" s="7">
        <v>0.1</v>
      </c>
      <c r="P431" s="6">
        <v>13.23</v>
      </c>
      <c r="Q431" s="6">
        <f t="shared" si="24"/>
        <v>98.36099999999999</v>
      </c>
      <c r="R431" s="6">
        <f t="shared" si="25"/>
        <v>39.69</v>
      </c>
      <c r="S431" s="6">
        <f t="shared" si="26"/>
        <v>58.670999999999992</v>
      </c>
      <c r="T431" s="8">
        <f t="shared" si="27"/>
        <v>0.59648641229755694</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1540</v>
      </c>
      <c r="B432" s="3">
        <v>46106</v>
      </c>
      <c r="C432" s="4">
        <f>YEAR(SalesDataTable[[#This Row],[Order Date]])</f>
        <v>2026</v>
      </c>
      <c r="D432" s="11" t="str">
        <f>"Q"&amp;ROUNDUP(MONTH(SalesDataTable[[#This Row],[Order Date]])/3,0)</f>
        <v>Q1</v>
      </c>
      <c r="E432" s="4">
        <f>MONTH(SalesDataTable[[#This Row],[Order Date]])</f>
        <v>3</v>
      </c>
      <c r="F432" s="4" t="str">
        <f>TEXT(SalesDataTable[[#This Row],[Order Date]],"MMM")</f>
        <v>Mar</v>
      </c>
      <c r="G432" s="4" t="s">
        <v>6</v>
      </c>
      <c r="H432" s="4" t="s">
        <v>43</v>
      </c>
      <c r="I432" s="4" t="s">
        <v>8</v>
      </c>
      <c r="J432" s="4" t="s">
        <v>16</v>
      </c>
      <c r="K432" s="4" t="s">
        <v>4</v>
      </c>
      <c r="L432" s="4" t="s">
        <v>22</v>
      </c>
      <c r="M432" s="9">
        <v>10</v>
      </c>
      <c r="N432" s="6">
        <v>49.7</v>
      </c>
      <c r="O432" s="7">
        <v>0.1</v>
      </c>
      <c r="P432" s="6">
        <v>21.96</v>
      </c>
      <c r="Q432" s="6">
        <f t="shared" si="24"/>
        <v>447.3</v>
      </c>
      <c r="R432" s="6">
        <f t="shared" si="25"/>
        <v>219.60000000000002</v>
      </c>
      <c r="S432" s="6">
        <f t="shared" si="26"/>
        <v>227.7</v>
      </c>
      <c r="T432" s="8">
        <f t="shared" si="27"/>
        <v>0.50905432595573441</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2541</v>
      </c>
      <c r="B433" s="3">
        <v>46106</v>
      </c>
      <c r="C433" s="4">
        <f>YEAR(SalesDataTable[[#This Row],[Order Date]])</f>
        <v>2026</v>
      </c>
      <c r="D433" s="11" t="str">
        <f>"Q"&amp;ROUNDUP(MONTH(SalesDataTable[[#This Row],[Order Date]])/3,0)</f>
        <v>Q1</v>
      </c>
      <c r="E433" s="4">
        <f>MONTH(SalesDataTable[[#This Row],[Order Date]])</f>
        <v>3</v>
      </c>
      <c r="F433" s="4" t="str">
        <f>TEXT(SalesDataTable[[#This Row],[Order Date]],"MMM")</f>
        <v>Mar</v>
      </c>
      <c r="G433" s="4" t="s">
        <v>6</v>
      </c>
      <c r="H433" s="4" t="s">
        <v>43</v>
      </c>
      <c r="I433" s="4" t="s">
        <v>2</v>
      </c>
      <c r="J433" s="4" t="s">
        <v>3</v>
      </c>
      <c r="K433" s="4" t="s">
        <v>14</v>
      </c>
      <c r="L433" s="4" t="s">
        <v>32</v>
      </c>
      <c r="M433" s="9">
        <v>2</v>
      </c>
      <c r="N433" s="6">
        <v>46.61</v>
      </c>
      <c r="O433" s="7">
        <v>0</v>
      </c>
      <c r="P433" s="6">
        <v>17.97</v>
      </c>
      <c r="Q433" s="6">
        <f t="shared" si="24"/>
        <v>93.22</v>
      </c>
      <c r="R433" s="6">
        <f t="shared" si="25"/>
        <v>35.94</v>
      </c>
      <c r="S433" s="6">
        <f t="shared" si="26"/>
        <v>57.28</v>
      </c>
      <c r="T433" s="8">
        <f t="shared" si="27"/>
        <v>0.61446041621969538</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4264</v>
      </c>
      <c r="B434" s="3">
        <v>46106</v>
      </c>
      <c r="C434" s="4">
        <f>YEAR(SalesDataTable[[#This Row],[Order Date]])</f>
        <v>2026</v>
      </c>
      <c r="D434" s="11" t="str">
        <f>"Q"&amp;ROUNDUP(MONTH(SalesDataTable[[#This Row],[Order Date]])/3,0)</f>
        <v>Q1</v>
      </c>
      <c r="E434" s="4">
        <f>MONTH(SalesDataTable[[#This Row],[Order Date]])</f>
        <v>3</v>
      </c>
      <c r="F434" s="4" t="str">
        <f>TEXT(SalesDataTable[[#This Row],[Order Date]],"MMM")</f>
        <v>Mar</v>
      </c>
      <c r="G434" s="4" t="s">
        <v>11</v>
      </c>
      <c r="H434" s="4" t="s">
        <v>25</v>
      </c>
      <c r="I434" s="4" t="s">
        <v>2</v>
      </c>
      <c r="J434" s="4" t="s">
        <v>13</v>
      </c>
      <c r="K434" s="4" t="s">
        <v>14</v>
      </c>
      <c r="L434" s="4" t="s">
        <v>32</v>
      </c>
      <c r="M434" s="9">
        <v>1</v>
      </c>
      <c r="N434" s="6">
        <v>47.61</v>
      </c>
      <c r="O434" s="7">
        <v>0</v>
      </c>
      <c r="P434" s="6">
        <v>18.89</v>
      </c>
      <c r="Q434" s="6">
        <f t="shared" si="24"/>
        <v>47.61</v>
      </c>
      <c r="R434" s="6">
        <f t="shared" si="25"/>
        <v>18.89</v>
      </c>
      <c r="S434" s="6">
        <f t="shared" si="26"/>
        <v>28.72</v>
      </c>
      <c r="T434" s="8">
        <f t="shared" si="27"/>
        <v>0.60323461457676952</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4311</v>
      </c>
      <c r="B435" s="3">
        <v>46106</v>
      </c>
      <c r="C435" s="4">
        <f>YEAR(SalesDataTable[[#This Row],[Order Date]])</f>
        <v>2026</v>
      </c>
      <c r="D435" s="11" t="str">
        <f>"Q"&amp;ROUNDUP(MONTH(SalesDataTable[[#This Row],[Order Date]])/3,0)</f>
        <v>Q1</v>
      </c>
      <c r="E435" s="4">
        <f>MONTH(SalesDataTable[[#This Row],[Order Date]])</f>
        <v>3</v>
      </c>
      <c r="F435" s="4" t="str">
        <f>TEXT(SalesDataTable[[#This Row],[Order Date]],"MMM")</f>
        <v>Mar</v>
      </c>
      <c r="G435" s="4" t="s">
        <v>11</v>
      </c>
      <c r="H435" s="4" t="s">
        <v>12</v>
      </c>
      <c r="I435" s="4" t="s">
        <v>2</v>
      </c>
      <c r="J435" s="4" t="s">
        <v>13</v>
      </c>
      <c r="K435" s="4" t="s">
        <v>4</v>
      </c>
      <c r="L435" s="4" t="s">
        <v>26</v>
      </c>
      <c r="M435" s="9">
        <v>2</v>
      </c>
      <c r="N435" s="6">
        <v>40.880000000000003</v>
      </c>
      <c r="O435" s="7">
        <v>0.05</v>
      </c>
      <c r="P435" s="6">
        <v>16.39</v>
      </c>
      <c r="Q435" s="6">
        <f t="shared" si="24"/>
        <v>77.671999999999997</v>
      </c>
      <c r="R435" s="6">
        <f t="shared" si="25"/>
        <v>32.78</v>
      </c>
      <c r="S435" s="6">
        <f t="shared" si="26"/>
        <v>44.891999999999996</v>
      </c>
      <c r="T435" s="8">
        <f t="shared" si="27"/>
        <v>0.57796889483983926</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4796</v>
      </c>
      <c r="B436" s="3">
        <v>46106</v>
      </c>
      <c r="C436" s="4">
        <f>YEAR(SalesDataTable[[#This Row],[Order Date]])</f>
        <v>2026</v>
      </c>
      <c r="D436" s="11" t="str">
        <f>"Q"&amp;ROUNDUP(MONTH(SalesDataTable[[#This Row],[Order Date]])/3,0)</f>
        <v>Q1</v>
      </c>
      <c r="E436" s="4">
        <f>MONTH(SalesDataTable[[#This Row],[Order Date]])</f>
        <v>3</v>
      </c>
      <c r="F436" s="4" t="str">
        <f>TEXT(SalesDataTable[[#This Row],[Order Date]],"MMM")</f>
        <v>Mar</v>
      </c>
      <c r="G436" s="4" t="s">
        <v>6</v>
      </c>
      <c r="H436" s="4" t="s">
        <v>43</v>
      </c>
      <c r="I436" s="4" t="s">
        <v>2</v>
      </c>
      <c r="J436" s="4" t="s">
        <v>13</v>
      </c>
      <c r="K436" s="4" t="s">
        <v>34</v>
      </c>
      <c r="L436" s="4" t="s">
        <v>35</v>
      </c>
      <c r="M436" s="9">
        <v>2</v>
      </c>
      <c r="N436" s="6">
        <v>39.409999999999997</v>
      </c>
      <c r="O436" s="7">
        <v>0.15</v>
      </c>
      <c r="P436" s="6">
        <v>14.91</v>
      </c>
      <c r="Q436" s="6">
        <f t="shared" si="24"/>
        <v>66.996999999999986</v>
      </c>
      <c r="R436" s="6">
        <f t="shared" si="25"/>
        <v>29.82</v>
      </c>
      <c r="S436" s="6">
        <f t="shared" si="26"/>
        <v>37.176999999999985</v>
      </c>
      <c r="T436" s="8">
        <f t="shared" si="27"/>
        <v>0.55490544352732207</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89</v>
      </c>
      <c r="B437" s="3">
        <v>46107</v>
      </c>
      <c r="C437" s="4">
        <f>YEAR(SalesDataTable[[#This Row],[Order Date]])</f>
        <v>2026</v>
      </c>
      <c r="D437" s="11" t="str">
        <f>"Q"&amp;ROUNDUP(MONTH(SalesDataTable[[#This Row],[Order Date]])/3,0)</f>
        <v>Q1</v>
      </c>
      <c r="E437" s="4">
        <f>MONTH(SalesDataTable[[#This Row],[Order Date]])</f>
        <v>3</v>
      </c>
      <c r="F437" s="4" t="str">
        <f>TEXT(SalesDataTable[[#This Row],[Order Date]],"MMM")</f>
        <v>Mar</v>
      </c>
      <c r="G437" s="4" t="s">
        <v>11</v>
      </c>
      <c r="H437" s="4" t="s">
        <v>39</v>
      </c>
      <c r="I437" s="4" t="s">
        <v>2</v>
      </c>
      <c r="J437" s="4" t="s">
        <v>3</v>
      </c>
      <c r="K437" s="4" t="s">
        <v>4</v>
      </c>
      <c r="L437" s="4" t="s">
        <v>26</v>
      </c>
      <c r="M437" s="9">
        <v>1</v>
      </c>
      <c r="N437" s="6">
        <v>40.82</v>
      </c>
      <c r="O437" s="7">
        <v>0.05</v>
      </c>
      <c r="P437" s="6">
        <v>16.940000000000001</v>
      </c>
      <c r="Q437" s="6">
        <f t="shared" si="24"/>
        <v>38.778999999999996</v>
      </c>
      <c r="R437" s="6">
        <f t="shared" si="25"/>
        <v>16.940000000000001</v>
      </c>
      <c r="S437" s="6">
        <f t="shared" si="26"/>
        <v>21.838999999999995</v>
      </c>
      <c r="T437" s="8">
        <f t="shared" si="27"/>
        <v>0.56316563088269411</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487</v>
      </c>
      <c r="B438" s="3">
        <v>46107</v>
      </c>
      <c r="C438" s="4">
        <f>YEAR(SalesDataTable[[#This Row],[Order Date]])</f>
        <v>2026</v>
      </c>
      <c r="D438" s="11" t="str">
        <f>"Q"&amp;ROUNDUP(MONTH(SalesDataTable[[#This Row],[Order Date]])/3,0)</f>
        <v>Q1</v>
      </c>
      <c r="E438" s="4">
        <f>MONTH(SalesDataTable[[#This Row],[Order Date]])</f>
        <v>3</v>
      </c>
      <c r="F438" s="4" t="str">
        <f>TEXT(SalesDataTable[[#This Row],[Order Date]],"MMM")</f>
        <v>Mar</v>
      </c>
      <c r="G438" s="4" t="s">
        <v>20</v>
      </c>
      <c r="H438" s="4" t="s">
        <v>33</v>
      </c>
      <c r="I438" s="4" t="s">
        <v>19</v>
      </c>
      <c r="J438" s="4" t="s">
        <v>16</v>
      </c>
      <c r="K438" s="4" t="s">
        <v>14</v>
      </c>
      <c r="L438" s="4" t="s">
        <v>15</v>
      </c>
      <c r="M438" s="9">
        <v>3</v>
      </c>
      <c r="N438" s="6">
        <v>36.979999999999997</v>
      </c>
      <c r="O438" s="7">
        <v>0.1</v>
      </c>
      <c r="P438" s="6">
        <v>13.65</v>
      </c>
      <c r="Q438" s="6">
        <f t="shared" si="24"/>
        <v>99.846000000000004</v>
      </c>
      <c r="R438" s="6">
        <f t="shared" si="25"/>
        <v>40.950000000000003</v>
      </c>
      <c r="S438" s="6">
        <f t="shared" si="26"/>
        <v>58.896000000000001</v>
      </c>
      <c r="T438" s="8">
        <f t="shared" si="27"/>
        <v>0.58986839733189111</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1476</v>
      </c>
      <c r="B439" s="3">
        <v>46107</v>
      </c>
      <c r="C439" s="4">
        <f>YEAR(SalesDataTable[[#This Row],[Order Date]])</f>
        <v>2026</v>
      </c>
      <c r="D439" s="11" t="str">
        <f>"Q"&amp;ROUNDUP(MONTH(SalesDataTable[[#This Row],[Order Date]])/3,0)</f>
        <v>Q1</v>
      </c>
      <c r="E439" s="4">
        <f>MONTH(SalesDataTable[[#This Row],[Order Date]])</f>
        <v>3</v>
      </c>
      <c r="F439" s="4" t="str">
        <f>TEXT(SalesDataTable[[#This Row],[Order Date]],"MMM")</f>
        <v>Mar</v>
      </c>
      <c r="G439" s="4" t="s">
        <v>6</v>
      </c>
      <c r="H439" s="4" t="s">
        <v>43</v>
      </c>
      <c r="I439" s="4" t="s">
        <v>28</v>
      </c>
      <c r="J439" s="4" t="s">
        <v>13</v>
      </c>
      <c r="K439" s="4" t="s">
        <v>14</v>
      </c>
      <c r="L439" s="4" t="s">
        <v>15</v>
      </c>
      <c r="M439" s="9">
        <v>1</v>
      </c>
      <c r="N439" s="6">
        <v>35.700000000000003</v>
      </c>
      <c r="O439" s="7">
        <v>0.05</v>
      </c>
      <c r="P439" s="6">
        <v>13.91</v>
      </c>
      <c r="Q439" s="6">
        <f t="shared" si="24"/>
        <v>33.914999999999999</v>
      </c>
      <c r="R439" s="6">
        <f t="shared" si="25"/>
        <v>13.91</v>
      </c>
      <c r="S439" s="6">
        <f t="shared" si="26"/>
        <v>20.004999999999999</v>
      </c>
      <c r="T439" s="8">
        <f t="shared" si="27"/>
        <v>0.58985699542975079</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2145</v>
      </c>
      <c r="B440" s="3">
        <v>46107</v>
      </c>
      <c r="C440" s="4">
        <f>YEAR(SalesDataTable[[#This Row],[Order Date]])</f>
        <v>2026</v>
      </c>
      <c r="D440" s="11" t="str">
        <f>"Q"&amp;ROUNDUP(MONTH(SalesDataTable[[#This Row],[Order Date]])/3,0)</f>
        <v>Q1</v>
      </c>
      <c r="E440" s="4">
        <f>MONTH(SalesDataTable[[#This Row],[Order Date]])</f>
        <v>3</v>
      </c>
      <c r="F440" s="4" t="str">
        <f>TEXT(SalesDataTable[[#This Row],[Order Date]],"MMM")</f>
        <v>Mar</v>
      </c>
      <c r="G440" s="4" t="s">
        <v>20</v>
      </c>
      <c r="H440" s="4" t="s">
        <v>33</v>
      </c>
      <c r="I440" s="4" t="s">
        <v>19</v>
      </c>
      <c r="J440" s="4" t="s">
        <v>3</v>
      </c>
      <c r="K440" s="4" t="s">
        <v>4</v>
      </c>
      <c r="L440" s="4" t="s">
        <v>26</v>
      </c>
      <c r="M440" s="9">
        <v>1</v>
      </c>
      <c r="N440" s="6">
        <v>39.53</v>
      </c>
      <c r="O440" s="7">
        <v>0.05</v>
      </c>
      <c r="P440" s="6">
        <v>17.170000000000002</v>
      </c>
      <c r="Q440" s="6">
        <f t="shared" si="24"/>
        <v>37.5535</v>
      </c>
      <c r="R440" s="6">
        <f t="shared" si="25"/>
        <v>17.170000000000002</v>
      </c>
      <c r="S440" s="6">
        <f t="shared" si="26"/>
        <v>20.383499999999998</v>
      </c>
      <c r="T440" s="8">
        <f t="shared" si="27"/>
        <v>0.54278562584046752</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2999</v>
      </c>
      <c r="B441" s="3">
        <v>46107</v>
      </c>
      <c r="C441" s="4">
        <f>YEAR(SalesDataTable[[#This Row],[Order Date]])</f>
        <v>2026</v>
      </c>
      <c r="D441" s="11" t="str">
        <f>"Q"&amp;ROUNDUP(MONTH(SalesDataTable[[#This Row],[Order Date]])/3,0)</f>
        <v>Q1</v>
      </c>
      <c r="E441" s="4">
        <f>MONTH(SalesDataTable[[#This Row],[Order Date]])</f>
        <v>3</v>
      </c>
      <c r="F441" s="4" t="str">
        <f>TEXT(SalesDataTable[[#This Row],[Order Date]],"MMM")</f>
        <v>Mar</v>
      </c>
      <c r="G441" s="4" t="s">
        <v>11</v>
      </c>
      <c r="H441" s="4" t="s">
        <v>18</v>
      </c>
      <c r="I441" s="4" t="s">
        <v>19</v>
      </c>
      <c r="J441" s="4" t="s">
        <v>3</v>
      </c>
      <c r="K441" s="4" t="s">
        <v>14</v>
      </c>
      <c r="L441" s="4" t="s">
        <v>15</v>
      </c>
      <c r="M441" s="9">
        <v>2</v>
      </c>
      <c r="N441" s="6">
        <v>35.75</v>
      </c>
      <c r="O441" s="7">
        <v>0</v>
      </c>
      <c r="P441" s="6">
        <v>13.28</v>
      </c>
      <c r="Q441" s="6">
        <f t="shared" si="24"/>
        <v>71.5</v>
      </c>
      <c r="R441" s="6">
        <f t="shared" si="25"/>
        <v>26.56</v>
      </c>
      <c r="S441" s="6">
        <f t="shared" si="26"/>
        <v>44.94</v>
      </c>
      <c r="T441" s="8">
        <f t="shared" si="27"/>
        <v>0.62853146853146846</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4464</v>
      </c>
      <c r="B442" s="3">
        <v>46107</v>
      </c>
      <c r="C442" s="4">
        <f>YEAR(SalesDataTable[[#This Row],[Order Date]])</f>
        <v>2026</v>
      </c>
      <c r="D442" s="11" t="str">
        <f>"Q"&amp;ROUNDUP(MONTH(SalesDataTable[[#This Row],[Order Date]])/3,0)</f>
        <v>Q1</v>
      </c>
      <c r="E442" s="4">
        <f>MONTH(SalesDataTable[[#This Row],[Order Date]])</f>
        <v>3</v>
      </c>
      <c r="F442" s="4" t="str">
        <f>TEXT(SalesDataTable[[#This Row],[Order Date]],"MMM")</f>
        <v>Mar</v>
      </c>
      <c r="G442" s="4" t="s">
        <v>11</v>
      </c>
      <c r="H442" s="4" t="s">
        <v>12</v>
      </c>
      <c r="I442" s="4" t="s">
        <v>2</v>
      </c>
      <c r="J442" s="4" t="s">
        <v>16</v>
      </c>
      <c r="K442" s="4" t="s">
        <v>34</v>
      </c>
      <c r="L442" s="4" t="s">
        <v>45</v>
      </c>
      <c r="M442" s="9">
        <v>2</v>
      </c>
      <c r="N442" s="6">
        <v>50.17</v>
      </c>
      <c r="O442" s="7">
        <v>0</v>
      </c>
      <c r="P442" s="6">
        <v>22.37</v>
      </c>
      <c r="Q442" s="6">
        <f t="shared" si="24"/>
        <v>100.34</v>
      </c>
      <c r="R442" s="6">
        <f t="shared" si="25"/>
        <v>44.74</v>
      </c>
      <c r="S442" s="6">
        <f t="shared" si="26"/>
        <v>55.6</v>
      </c>
      <c r="T442" s="8">
        <f t="shared" si="27"/>
        <v>0.55411600558102447</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4978</v>
      </c>
      <c r="B443" s="3">
        <v>46107</v>
      </c>
      <c r="C443" s="4">
        <f>YEAR(SalesDataTable[[#This Row],[Order Date]])</f>
        <v>2026</v>
      </c>
      <c r="D443" s="11" t="str">
        <f>"Q"&amp;ROUNDUP(MONTH(SalesDataTable[[#This Row],[Order Date]])/3,0)</f>
        <v>Q1</v>
      </c>
      <c r="E443" s="4">
        <f>MONTH(SalesDataTable[[#This Row],[Order Date]])</f>
        <v>3</v>
      </c>
      <c r="F443" s="4" t="str">
        <f>TEXT(SalesDataTable[[#This Row],[Order Date]],"MMM")</f>
        <v>Mar</v>
      </c>
      <c r="G443" s="4" t="s">
        <v>0</v>
      </c>
      <c r="H443" s="4" t="s">
        <v>36</v>
      </c>
      <c r="I443" s="4" t="s">
        <v>2</v>
      </c>
      <c r="J443" s="4" t="s">
        <v>13</v>
      </c>
      <c r="K443" s="4" t="s">
        <v>34</v>
      </c>
      <c r="L443" s="4" t="s">
        <v>35</v>
      </c>
      <c r="M443" s="9">
        <v>5</v>
      </c>
      <c r="N443" s="6">
        <v>41.32</v>
      </c>
      <c r="O443" s="7">
        <v>0</v>
      </c>
      <c r="P443" s="6">
        <v>15.09</v>
      </c>
      <c r="Q443" s="6">
        <f t="shared" si="24"/>
        <v>206.6</v>
      </c>
      <c r="R443" s="6">
        <f t="shared" si="25"/>
        <v>75.45</v>
      </c>
      <c r="S443" s="6">
        <f t="shared" si="26"/>
        <v>131.14999999999998</v>
      </c>
      <c r="T443" s="8">
        <f t="shared" si="27"/>
        <v>0.63480154888673757</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130</v>
      </c>
      <c r="B444" s="3">
        <v>46108</v>
      </c>
      <c r="C444" s="4">
        <f>YEAR(SalesDataTable[[#This Row],[Order Date]])</f>
        <v>2026</v>
      </c>
      <c r="D444" s="11" t="str">
        <f>"Q"&amp;ROUNDUP(MONTH(SalesDataTable[[#This Row],[Order Date]])/3,0)</f>
        <v>Q1</v>
      </c>
      <c r="E444" s="4">
        <f>MONTH(SalesDataTable[[#This Row],[Order Date]])</f>
        <v>3</v>
      </c>
      <c r="F444" s="4" t="str">
        <f>TEXT(SalesDataTable[[#This Row],[Order Date]],"MMM")</f>
        <v>Mar</v>
      </c>
      <c r="G444" s="4" t="s">
        <v>20</v>
      </c>
      <c r="H444" s="4" t="s">
        <v>31</v>
      </c>
      <c r="I444" s="4" t="s">
        <v>28</v>
      </c>
      <c r="J444" s="4" t="s">
        <v>13</v>
      </c>
      <c r="K444" s="4" t="s">
        <v>9</v>
      </c>
      <c r="L444" s="4" t="s">
        <v>37</v>
      </c>
      <c r="M444" s="9">
        <v>3</v>
      </c>
      <c r="N444" s="6">
        <v>152.4</v>
      </c>
      <c r="O444" s="7">
        <v>0.05</v>
      </c>
      <c r="P444" s="6">
        <v>79.97</v>
      </c>
      <c r="Q444" s="6">
        <f t="shared" si="24"/>
        <v>434.34000000000003</v>
      </c>
      <c r="R444" s="6">
        <f t="shared" si="25"/>
        <v>239.91</v>
      </c>
      <c r="S444" s="6">
        <f t="shared" si="26"/>
        <v>194.43000000000004</v>
      </c>
      <c r="T444" s="8">
        <f t="shared" si="27"/>
        <v>0.44764470230694853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848</v>
      </c>
      <c r="B445" s="3">
        <v>46108</v>
      </c>
      <c r="C445" s="4">
        <f>YEAR(SalesDataTable[[#This Row],[Order Date]])</f>
        <v>2026</v>
      </c>
      <c r="D445" s="11" t="str">
        <f>"Q"&amp;ROUNDUP(MONTH(SalesDataTable[[#This Row],[Order Date]])/3,0)</f>
        <v>Q1</v>
      </c>
      <c r="E445" s="4">
        <f>MONTH(SalesDataTable[[#This Row],[Order Date]])</f>
        <v>3</v>
      </c>
      <c r="F445" s="4" t="str">
        <f>TEXT(SalesDataTable[[#This Row],[Order Date]],"MMM")</f>
        <v>Mar</v>
      </c>
      <c r="G445" s="4" t="s">
        <v>0</v>
      </c>
      <c r="H445" s="4" t="s">
        <v>1</v>
      </c>
      <c r="I445" s="4" t="s">
        <v>2</v>
      </c>
      <c r="J445" s="4" t="s">
        <v>13</v>
      </c>
      <c r="K445" s="4" t="s">
        <v>34</v>
      </c>
      <c r="L445" s="4" t="s">
        <v>42</v>
      </c>
      <c r="M445" s="9">
        <v>1</v>
      </c>
      <c r="N445" s="6">
        <v>36.299999999999997</v>
      </c>
      <c r="O445" s="7">
        <v>0</v>
      </c>
      <c r="P445" s="6">
        <v>14.1</v>
      </c>
      <c r="Q445" s="6">
        <f t="shared" si="24"/>
        <v>36.299999999999997</v>
      </c>
      <c r="R445" s="6">
        <f t="shared" si="25"/>
        <v>14.1</v>
      </c>
      <c r="S445" s="6">
        <f t="shared" si="26"/>
        <v>22.199999999999996</v>
      </c>
      <c r="T445" s="8">
        <f t="shared" si="27"/>
        <v>0.61157024793388426</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1359</v>
      </c>
      <c r="B446" s="3">
        <v>46108</v>
      </c>
      <c r="C446" s="4">
        <f>YEAR(SalesDataTable[[#This Row],[Order Date]])</f>
        <v>2026</v>
      </c>
      <c r="D446" s="11" t="str">
        <f>"Q"&amp;ROUNDUP(MONTH(SalesDataTable[[#This Row],[Order Date]])/3,0)</f>
        <v>Q1</v>
      </c>
      <c r="E446" s="4">
        <f>MONTH(SalesDataTable[[#This Row],[Order Date]])</f>
        <v>3</v>
      </c>
      <c r="F446" s="4" t="str">
        <f>TEXT(SalesDataTable[[#This Row],[Order Date]],"MMM")</f>
        <v>Mar</v>
      </c>
      <c r="G446" s="4" t="s">
        <v>11</v>
      </c>
      <c r="H446" s="4" t="s">
        <v>25</v>
      </c>
      <c r="I446" s="4" t="s">
        <v>2</v>
      </c>
      <c r="J446" s="4" t="s">
        <v>3</v>
      </c>
      <c r="K446" s="4" t="s">
        <v>14</v>
      </c>
      <c r="L446" s="4" t="s">
        <v>32</v>
      </c>
      <c r="M446" s="9">
        <v>3</v>
      </c>
      <c r="N446" s="6">
        <v>46.24</v>
      </c>
      <c r="O446" s="7">
        <v>0.1</v>
      </c>
      <c r="P446" s="6">
        <v>18.2</v>
      </c>
      <c r="Q446" s="6">
        <f t="shared" si="24"/>
        <v>124.848</v>
      </c>
      <c r="R446" s="6">
        <f t="shared" si="25"/>
        <v>54.599999999999994</v>
      </c>
      <c r="S446" s="6">
        <f t="shared" si="26"/>
        <v>70.248000000000005</v>
      </c>
      <c r="T446" s="8">
        <f t="shared" si="27"/>
        <v>0.56266820453671673</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2379</v>
      </c>
      <c r="B447" s="3">
        <v>46108</v>
      </c>
      <c r="C447" s="4">
        <f>YEAR(SalesDataTable[[#This Row],[Order Date]])</f>
        <v>2026</v>
      </c>
      <c r="D447" s="11" t="str">
        <f>"Q"&amp;ROUNDUP(MONTH(SalesDataTable[[#This Row],[Order Date]])/3,0)</f>
        <v>Q1</v>
      </c>
      <c r="E447" s="4">
        <f>MONTH(SalesDataTable[[#This Row],[Order Date]])</f>
        <v>3</v>
      </c>
      <c r="F447" s="4" t="str">
        <f>TEXT(SalesDataTable[[#This Row],[Order Date]],"MMM")</f>
        <v>Mar</v>
      </c>
      <c r="G447" s="4" t="s">
        <v>0</v>
      </c>
      <c r="H447" s="4" t="s">
        <v>1</v>
      </c>
      <c r="I447" s="4" t="s">
        <v>19</v>
      </c>
      <c r="J447" s="4" t="s">
        <v>3</v>
      </c>
      <c r="K447" s="4" t="s">
        <v>14</v>
      </c>
      <c r="L447" s="4" t="s">
        <v>48</v>
      </c>
      <c r="M447" s="9">
        <v>2</v>
      </c>
      <c r="N447" s="6">
        <v>165.58</v>
      </c>
      <c r="O447" s="7">
        <v>0</v>
      </c>
      <c r="P447" s="6">
        <v>86.16</v>
      </c>
      <c r="Q447" s="6">
        <f t="shared" si="24"/>
        <v>331.16</v>
      </c>
      <c r="R447" s="6">
        <f t="shared" si="25"/>
        <v>172.32</v>
      </c>
      <c r="S447" s="6">
        <f t="shared" si="26"/>
        <v>158.84000000000003</v>
      </c>
      <c r="T447" s="8">
        <f t="shared" si="27"/>
        <v>0.47964730039859893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2987</v>
      </c>
      <c r="B448" s="3">
        <v>46108</v>
      </c>
      <c r="C448" s="4">
        <f>YEAR(SalesDataTable[[#This Row],[Order Date]])</f>
        <v>2026</v>
      </c>
      <c r="D448" s="11" t="str">
        <f>"Q"&amp;ROUNDUP(MONTH(SalesDataTable[[#This Row],[Order Date]])/3,0)</f>
        <v>Q1</v>
      </c>
      <c r="E448" s="4">
        <f>MONTH(SalesDataTable[[#This Row],[Order Date]])</f>
        <v>3</v>
      </c>
      <c r="F448" s="4" t="str">
        <f>TEXT(SalesDataTable[[#This Row],[Order Date]],"MMM")</f>
        <v>Mar</v>
      </c>
      <c r="G448" s="4" t="s">
        <v>0</v>
      </c>
      <c r="H448" s="4" t="s">
        <v>36</v>
      </c>
      <c r="I448" s="4" t="s">
        <v>2</v>
      </c>
      <c r="J448" s="4" t="s">
        <v>3</v>
      </c>
      <c r="K448" s="4" t="s">
        <v>23</v>
      </c>
      <c r="L448" s="4" t="s">
        <v>51</v>
      </c>
      <c r="M448" s="9">
        <v>4</v>
      </c>
      <c r="N448" s="6">
        <v>121.49</v>
      </c>
      <c r="O448" s="7">
        <v>0</v>
      </c>
      <c r="P448" s="6">
        <v>62.01</v>
      </c>
      <c r="Q448" s="6">
        <f t="shared" si="24"/>
        <v>485.96</v>
      </c>
      <c r="R448" s="6">
        <f t="shared" si="25"/>
        <v>248.04</v>
      </c>
      <c r="S448" s="6">
        <f t="shared" si="26"/>
        <v>237.92</v>
      </c>
      <c r="T448" s="8">
        <f t="shared" si="27"/>
        <v>0.4895876203802782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3121</v>
      </c>
      <c r="B449" s="3">
        <v>46108</v>
      </c>
      <c r="C449" s="4">
        <f>YEAR(SalesDataTable[[#This Row],[Order Date]])</f>
        <v>2026</v>
      </c>
      <c r="D449" s="11" t="str">
        <f>"Q"&amp;ROUNDUP(MONTH(SalesDataTable[[#This Row],[Order Date]])/3,0)</f>
        <v>Q1</v>
      </c>
      <c r="E449" s="4">
        <f>MONTH(SalesDataTable[[#This Row],[Order Date]])</f>
        <v>3</v>
      </c>
      <c r="F449" s="4" t="str">
        <f>TEXT(SalesDataTable[[#This Row],[Order Date]],"MMM")</f>
        <v>Mar</v>
      </c>
      <c r="G449" s="4" t="s">
        <v>6</v>
      </c>
      <c r="H449" s="4" t="s">
        <v>43</v>
      </c>
      <c r="I449" s="4" t="s">
        <v>19</v>
      </c>
      <c r="J449" s="4" t="s">
        <v>13</v>
      </c>
      <c r="K449" s="4" t="s">
        <v>4</v>
      </c>
      <c r="L449" s="4" t="s">
        <v>5</v>
      </c>
      <c r="M449" s="9">
        <v>5</v>
      </c>
      <c r="N449" s="6">
        <v>81.84</v>
      </c>
      <c r="O449" s="7">
        <v>0.1</v>
      </c>
      <c r="P449" s="6">
        <v>42.7</v>
      </c>
      <c r="Q449" s="6">
        <f t="shared" si="24"/>
        <v>368.28000000000003</v>
      </c>
      <c r="R449" s="6">
        <f t="shared" si="25"/>
        <v>213.5</v>
      </c>
      <c r="S449" s="6">
        <f t="shared" si="26"/>
        <v>154.78000000000003</v>
      </c>
      <c r="T449" s="8">
        <f t="shared" si="27"/>
        <v>0.42027804931030743</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4445</v>
      </c>
      <c r="B450" s="3">
        <v>46108</v>
      </c>
      <c r="C450" s="4">
        <f>YEAR(SalesDataTable[[#This Row],[Order Date]])</f>
        <v>2026</v>
      </c>
      <c r="D450" s="11" t="str">
        <f>"Q"&amp;ROUNDUP(MONTH(SalesDataTable[[#This Row],[Order Date]])/3,0)</f>
        <v>Q1</v>
      </c>
      <c r="E450" s="4">
        <f>MONTH(SalesDataTable[[#This Row],[Order Date]])</f>
        <v>3</v>
      </c>
      <c r="F450" s="4" t="str">
        <f>TEXT(SalesDataTable[[#This Row],[Order Date]],"MMM")</f>
        <v>Mar</v>
      </c>
      <c r="G450" s="4" t="s">
        <v>6</v>
      </c>
      <c r="H450" s="4" t="s">
        <v>41</v>
      </c>
      <c r="I450" s="4" t="s">
        <v>2</v>
      </c>
      <c r="J450" s="4" t="s">
        <v>13</v>
      </c>
      <c r="K450" s="4" t="s">
        <v>9</v>
      </c>
      <c r="L450" s="4" t="s">
        <v>37</v>
      </c>
      <c r="M450" s="9">
        <v>1</v>
      </c>
      <c r="N450" s="6">
        <v>151.47999999999999</v>
      </c>
      <c r="O450" s="7">
        <v>0</v>
      </c>
      <c r="P450" s="6">
        <v>79.41</v>
      </c>
      <c r="Q450" s="6">
        <f t="shared" si="24"/>
        <v>151.47999999999999</v>
      </c>
      <c r="R450" s="6">
        <f t="shared" si="25"/>
        <v>79.41</v>
      </c>
      <c r="S450" s="6">
        <f t="shared" si="26"/>
        <v>72.069999999999993</v>
      </c>
      <c r="T450" s="8">
        <f t="shared" si="27"/>
        <v>0.47577237919197252</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441</v>
      </c>
      <c r="B451" s="3">
        <v>46109</v>
      </c>
      <c r="C451" s="4">
        <f>YEAR(SalesDataTable[[#This Row],[Order Date]])</f>
        <v>2026</v>
      </c>
      <c r="D451" s="11" t="str">
        <f>"Q"&amp;ROUNDUP(MONTH(SalesDataTable[[#This Row],[Order Date]])/3,0)</f>
        <v>Q1</v>
      </c>
      <c r="E451" s="4">
        <f>MONTH(SalesDataTable[[#This Row],[Order Date]])</f>
        <v>3</v>
      </c>
      <c r="F451" s="4" t="str">
        <f>TEXT(SalesDataTable[[#This Row],[Order Date]],"MMM")</f>
        <v>Mar</v>
      </c>
      <c r="G451" s="4" t="s">
        <v>0</v>
      </c>
      <c r="H451" s="4" t="s">
        <v>50</v>
      </c>
      <c r="I451" s="4" t="s">
        <v>19</v>
      </c>
      <c r="J451" s="4" t="s">
        <v>13</v>
      </c>
      <c r="K451" s="4" t="s">
        <v>34</v>
      </c>
      <c r="L451" s="4" t="s">
        <v>45</v>
      </c>
      <c r="M451" s="9">
        <v>1</v>
      </c>
      <c r="N451" s="6">
        <v>51.02</v>
      </c>
      <c r="O451" s="7">
        <v>0.05</v>
      </c>
      <c r="P451" s="6">
        <v>21.94</v>
      </c>
      <c r="Q451" s="6">
        <f t="shared" si="24"/>
        <v>48.469000000000001</v>
      </c>
      <c r="R451" s="6">
        <f t="shared" si="25"/>
        <v>21.94</v>
      </c>
      <c r="S451" s="6">
        <f t="shared" si="26"/>
        <v>26.529</v>
      </c>
      <c r="T451" s="8">
        <f t="shared" si="27"/>
        <v>0.54733953661102974</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4608</v>
      </c>
      <c r="B452" s="3">
        <v>46109</v>
      </c>
      <c r="C452" s="4">
        <f>YEAR(SalesDataTable[[#This Row],[Order Date]])</f>
        <v>2026</v>
      </c>
      <c r="D452" s="11" t="str">
        <f>"Q"&amp;ROUNDUP(MONTH(SalesDataTable[[#This Row],[Order Date]])/3,0)</f>
        <v>Q1</v>
      </c>
      <c r="E452" s="4">
        <f>MONTH(SalesDataTable[[#This Row],[Order Date]])</f>
        <v>3</v>
      </c>
      <c r="F452" s="4" t="str">
        <f>TEXT(SalesDataTable[[#This Row],[Order Date]],"MMM")</f>
        <v>Mar</v>
      </c>
      <c r="G452" s="4" t="s">
        <v>11</v>
      </c>
      <c r="H452" s="4" t="s">
        <v>12</v>
      </c>
      <c r="I452" s="4" t="s">
        <v>8</v>
      </c>
      <c r="J452" s="4" t="s">
        <v>16</v>
      </c>
      <c r="K452" s="4" t="s">
        <v>4</v>
      </c>
      <c r="L452" s="4" t="s">
        <v>26</v>
      </c>
      <c r="M452" s="9">
        <v>8</v>
      </c>
      <c r="N452" s="6">
        <v>40.86</v>
      </c>
      <c r="O452" s="7">
        <v>0.1</v>
      </c>
      <c r="P452" s="6">
        <v>16.34</v>
      </c>
      <c r="Q452" s="6">
        <f t="shared" ref="Q452:Q515" si="28">M452*N452*(1-O452)</f>
        <v>294.19200000000001</v>
      </c>
      <c r="R452" s="6">
        <f t="shared" ref="R452:R515" si="29">M452*P452</f>
        <v>130.72</v>
      </c>
      <c r="S452" s="6">
        <f t="shared" ref="S452:S515" si="30">Q452-R452</f>
        <v>163.47200000000001</v>
      </c>
      <c r="T452" s="8">
        <f t="shared" ref="T452:T515" si="31">IFERROR(S452/Q452,0)</f>
        <v>0.55566432805786703</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4914</v>
      </c>
      <c r="B453" s="3">
        <v>46109</v>
      </c>
      <c r="C453" s="4">
        <f>YEAR(SalesDataTable[[#This Row],[Order Date]])</f>
        <v>2026</v>
      </c>
      <c r="D453" s="11" t="str">
        <f>"Q"&amp;ROUNDUP(MONTH(SalesDataTable[[#This Row],[Order Date]])/3,0)</f>
        <v>Q1</v>
      </c>
      <c r="E453" s="4">
        <f>MONTH(SalesDataTable[[#This Row],[Order Date]])</f>
        <v>3</v>
      </c>
      <c r="F453" s="4" t="str">
        <f>TEXT(SalesDataTable[[#This Row],[Order Date]],"MMM")</f>
        <v>Mar</v>
      </c>
      <c r="G453" s="4" t="s">
        <v>0</v>
      </c>
      <c r="H453" s="4" t="s">
        <v>36</v>
      </c>
      <c r="I453" s="4" t="s">
        <v>2</v>
      </c>
      <c r="J453" s="4" t="s">
        <v>13</v>
      </c>
      <c r="K453" s="4" t="s">
        <v>14</v>
      </c>
      <c r="L453" s="4" t="s">
        <v>48</v>
      </c>
      <c r="M453" s="9">
        <v>5</v>
      </c>
      <c r="N453" s="6">
        <v>163.33000000000001</v>
      </c>
      <c r="O453" s="7">
        <v>0</v>
      </c>
      <c r="P453" s="6">
        <v>87.05</v>
      </c>
      <c r="Q453" s="6">
        <f t="shared" si="28"/>
        <v>816.65000000000009</v>
      </c>
      <c r="R453" s="6">
        <f t="shared" si="29"/>
        <v>435.25</v>
      </c>
      <c r="S453" s="6">
        <f t="shared" si="30"/>
        <v>381.40000000000009</v>
      </c>
      <c r="T453" s="8">
        <f t="shared" si="31"/>
        <v>0.46702993938651816</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860</v>
      </c>
      <c r="B454" s="3">
        <v>46110</v>
      </c>
      <c r="C454" s="4">
        <f>YEAR(SalesDataTable[[#This Row],[Order Date]])</f>
        <v>2026</v>
      </c>
      <c r="D454" s="11" t="str">
        <f>"Q"&amp;ROUNDUP(MONTH(SalesDataTable[[#This Row],[Order Date]])/3,0)</f>
        <v>Q1</v>
      </c>
      <c r="E454" s="4">
        <f>MONTH(SalesDataTable[[#This Row],[Order Date]])</f>
        <v>3</v>
      </c>
      <c r="F454" s="4" t="str">
        <f>TEXT(SalesDataTable[[#This Row],[Order Date]],"MMM")</f>
        <v>Mar</v>
      </c>
      <c r="G454" s="4" t="s">
        <v>6</v>
      </c>
      <c r="H454" s="4" t="s">
        <v>49</v>
      </c>
      <c r="I454" s="4" t="s">
        <v>28</v>
      </c>
      <c r="J454" s="4" t="s">
        <v>13</v>
      </c>
      <c r="K454" s="4" t="s">
        <v>9</v>
      </c>
      <c r="L454" s="4" t="s">
        <v>10</v>
      </c>
      <c r="M454" s="9">
        <v>1</v>
      </c>
      <c r="N454" s="6">
        <v>90.27</v>
      </c>
      <c r="O454" s="7">
        <v>0</v>
      </c>
      <c r="P454" s="6">
        <v>46.38</v>
      </c>
      <c r="Q454" s="6">
        <f t="shared" si="28"/>
        <v>90.27</v>
      </c>
      <c r="R454" s="6">
        <f t="shared" si="29"/>
        <v>46.38</v>
      </c>
      <c r="S454" s="6">
        <f t="shared" si="30"/>
        <v>43.889999999999993</v>
      </c>
      <c r="T454" s="8">
        <f t="shared" si="31"/>
        <v>0.48620804253904948</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920</v>
      </c>
      <c r="B455" s="3">
        <v>46110</v>
      </c>
      <c r="C455" s="4">
        <f>YEAR(SalesDataTable[[#This Row],[Order Date]])</f>
        <v>2026</v>
      </c>
      <c r="D455" s="11" t="str">
        <f>"Q"&amp;ROUNDUP(MONTH(SalesDataTable[[#This Row],[Order Date]])/3,0)</f>
        <v>Q1</v>
      </c>
      <c r="E455" s="4">
        <f>MONTH(SalesDataTable[[#This Row],[Order Date]])</f>
        <v>3</v>
      </c>
      <c r="F455" s="4" t="str">
        <f>TEXT(SalesDataTable[[#This Row],[Order Date]],"MMM")</f>
        <v>Mar</v>
      </c>
      <c r="G455" s="4" t="s">
        <v>0</v>
      </c>
      <c r="H455" s="4" t="s">
        <v>36</v>
      </c>
      <c r="I455" s="4" t="s">
        <v>8</v>
      </c>
      <c r="J455" s="4" t="s">
        <v>16</v>
      </c>
      <c r="K455" s="4" t="s">
        <v>14</v>
      </c>
      <c r="L455" s="4" t="s">
        <v>44</v>
      </c>
      <c r="M455" s="9">
        <v>12</v>
      </c>
      <c r="N455" s="6">
        <v>131.31</v>
      </c>
      <c r="O455" s="7">
        <v>0.05</v>
      </c>
      <c r="P455" s="6">
        <v>68.459999999999994</v>
      </c>
      <c r="Q455" s="6">
        <f t="shared" si="28"/>
        <v>1496.934</v>
      </c>
      <c r="R455" s="6">
        <f t="shared" si="29"/>
        <v>821.52</v>
      </c>
      <c r="S455" s="6">
        <f t="shared" si="30"/>
        <v>675.41399999999999</v>
      </c>
      <c r="T455" s="8">
        <f t="shared" si="31"/>
        <v>0.45119824922140855</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1700</v>
      </c>
      <c r="B456" s="3">
        <v>46110</v>
      </c>
      <c r="C456" s="4">
        <f>YEAR(SalesDataTable[[#This Row],[Order Date]])</f>
        <v>2026</v>
      </c>
      <c r="D456" s="11" t="str">
        <f>"Q"&amp;ROUNDUP(MONTH(SalesDataTable[[#This Row],[Order Date]])/3,0)</f>
        <v>Q1</v>
      </c>
      <c r="E456" s="4">
        <f>MONTH(SalesDataTable[[#This Row],[Order Date]])</f>
        <v>3</v>
      </c>
      <c r="F456" s="4" t="str">
        <f>TEXT(SalesDataTable[[#This Row],[Order Date]],"MMM")</f>
        <v>Mar</v>
      </c>
      <c r="G456" s="4" t="s">
        <v>6</v>
      </c>
      <c r="H456" s="4" t="s">
        <v>43</v>
      </c>
      <c r="I456" s="4" t="s">
        <v>28</v>
      </c>
      <c r="J456" s="4" t="s">
        <v>13</v>
      </c>
      <c r="K456" s="4" t="s">
        <v>14</v>
      </c>
      <c r="L456" s="4" t="s">
        <v>48</v>
      </c>
      <c r="M456" s="9">
        <v>1</v>
      </c>
      <c r="N456" s="6">
        <v>167.27</v>
      </c>
      <c r="O456" s="7">
        <v>0.05</v>
      </c>
      <c r="P456" s="6">
        <v>88.19</v>
      </c>
      <c r="Q456" s="6">
        <f t="shared" si="28"/>
        <v>158.90649999999999</v>
      </c>
      <c r="R456" s="6">
        <f t="shared" si="29"/>
        <v>88.19</v>
      </c>
      <c r="S456" s="6">
        <f t="shared" si="30"/>
        <v>70.716499999999996</v>
      </c>
      <c r="T456" s="8">
        <f t="shared" si="31"/>
        <v>0.44501955552478972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1768</v>
      </c>
      <c r="B457" s="3">
        <v>46110</v>
      </c>
      <c r="C457" s="4">
        <f>YEAR(SalesDataTable[[#This Row],[Order Date]])</f>
        <v>2026</v>
      </c>
      <c r="D457" s="11" t="str">
        <f>"Q"&amp;ROUNDUP(MONTH(SalesDataTable[[#This Row],[Order Date]])/3,0)</f>
        <v>Q1</v>
      </c>
      <c r="E457" s="4">
        <f>MONTH(SalesDataTable[[#This Row],[Order Date]])</f>
        <v>3</v>
      </c>
      <c r="F457" s="4" t="str">
        <f>TEXT(SalesDataTable[[#This Row],[Order Date]],"MMM")</f>
        <v>Mar</v>
      </c>
      <c r="G457" s="4" t="s">
        <v>6</v>
      </c>
      <c r="H457" s="4" t="s">
        <v>43</v>
      </c>
      <c r="I457" s="4" t="s">
        <v>28</v>
      </c>
      <c r="J457" s="4" t="s">
        <v>3</v>
      </c>
      <c r="K457" s="4" t="s">
        <v>9</v>
      </c>
      <c r="L457" s="4" t="s">
        <v>46</v>
      </c>
      <c r="M457" s="9">
        <v>4</v>
      </c>
      <c r="N457" s="6">
        <v>70.510000000000005</v>
      </c>
      <c r="O457" s="7">
        <v>0</v>
      </c>
      <c r="P457" s="6">
        <v>31.93</v>
      </c>
      <c r="Q457" s="6">
        <f t="shared" si="28"/>
        <v>282.04000000000002</v>
      </c>
      <c r="R457" s="6">
        <f t="shared" si="29"/>
        <v>127.72</v>
      </c>
      <c r="S457" s="6">
        <f t="shared" si="30"/>
        <v>154.32000000000002</v>
      </c>
      <c r="T457" s="8">
        <f t="shared" si="31"/>
        <v>0.54715643171181394</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1876</v>
      </c>
      <c r="B458" s="3">
        <v>46110</v>
      </c>
      <c r="C458" s="4">
        <f>YEAR(SalesDataTable[[#This Row],[Order Date]])</f>
        <v>2026</v>
      </c>
      <c r="D458" s="11" t="str">
        <f>"Q"&amp;ROUNDUP(MONTH(SalesDataTable[[#This Row],[Order Date]])/3,0)</f>
        <v>Q1</v>
      </c>
      <c r="E458" s="4">
        <f>MONTH(SalesDataTable[[#This Row],[Order Date]])</f>
        <v>3</v>
      </c>
      <c r="F458" s="4" t="str">
        <f>TEXT(SalesDataTable[[#This Row],[Order Date]],"MMM")</f>
        <v>Mar</v>
      </c>
      <c r="G458" s="4" t="s">
        <v>6</v>
      </c>
      <c r="H458" s="4" t="s">
        <v>27</v>
      </c>
      <c r="I458" s="4" t="s">
        <v>8</v>
      </c>
      <c r="J458" s="4" t="s">
        <v>13</v>
      </c>
      <c r="K458" s="4" t="s">
        <v>4</v>
      </c>
      <c r="L458" s="4" t="s">
        <v>30</v>
      </c>
      <c r="M458" s="9">
        <v>12</v>
      </c>
      <c r="N458" s="6">
        <v>101.06</v>
      </c>
      <c r="O458" s="7">
        <v>0.1</v>
      </c>
      <c r="P458" s="6">
        <v>50.59</v>
      </c>
      <c r="Q458" s="6">
        <f t="shared" si="28"/>
        <v>1091.4480000000001</v>
      </c>
      <c r="R458" s="6">
        <f t="shared" si="29"/>
        <v>607.08000000000004</v>
      </c>
      <c r="S458" s="6">
        <f t="shared" si="30"/>
        <v>484.36800000000005</v>
      </c>
      <c r="T458" s="8">
        <f t="shared" si="31"/>
        <v>0.4437847703234602</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2453</v>
      </c>
      <c r="B459" s="3">
        <v>46110</v>
      </c>
      <c r="C459" s="4">
        <f>YEAR(SalesDataTable[[#This Row],[Order Date]])</f>
        <v>2026</v>
      </c>
      <c r="D459" s="11" t="str">
        <f>"Q"&amp;ROUNDUP(MONTH(SalesDataTable[[#This Row],[Order Date]])/3,0)</f>
        <v>Q1</v>
      </c>
      <c r="E459" s="4">
        <f>MONTH(SalesDataTable[[#This Row],[Order Date]])</f>
        <v>3</v>
      </c>
      <c r="F459" s="4" t="str">
        <f>TEXT(SalesDataTable[[#This Row],[Order Date]],"MMM")</f>
        <v>Mar</v>
      </c>
      <c r="G459" s="4" t="s">
        <v>20</v>
      </c>
      <c r="H459" s="4" t="s">
        <v>33</v>
      </c>
      <c r="I459" s="4" t="s">
        <v>2</v>
      </c>
      <c r="J459" s="4" t="s">
        <v>16</v>
      </c>
      <c r="K459" s="4" t="s">
        <v>4</v>
      </c>
      <c r="L459" s="4" t="s">
        <v>5</v>
      </c>
      <c r="M459" s="9">
        <v>2</v>
      </c>
      <c r="N459" s="6">
        <v>79.849999999999994</v>
      </c>
      <c r="O459" s="7">
        <v>0.05</v>
      </c>
      <c r="P459" s="6">
        <v>43.78</v>
      </c>
      <c r="Q459" s="6">
        <f t="shared" si="28"/>
        <v>151.71499999999997</v>
      </c>
      <c r="R459" s="6">
        <f t="shared" si="29"/>
        <v>87.56</v>
      </c>
      <c r="S459" s="6">
        <f t="shared" si="30"/>
        <v>64.154999999999973</v>
      </c>
      <c r="T459" s="8">
        <f t="shared" si="31"/>
        <v>0.42286524074745402</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2676</v>
      </c>
      <c r="B460" s="3">
        <v>46110</v>
      </c>
      <c r="C460" s="4">
        <f>YEAR(SalesDataTable[[#This Row],[Order Date]])</f>
        <v>2026</v>
      </c>
      <c r="D460" s="11" t="str">
        <f>"Q"&amp;ROUNDUP(MONTH(SalesDataTable[[#This Row],[Order Date]])/3,0)</f>
        <v>Q1</v>
      </c>
      <c r="E460" s="4">
        <f>MONTH(SalesDataTable[[#This Row],[Order Date]])</f>
        <v>3</v>
      </c>
      <c r="F460" s="4" t="str">
        <f>TEXT(SalesDataTable[[#This Row],[Order Date]],"MMM")</f>
        <v>Mar</v>
      </c>
      <c r="G460" s="4" t="s">
        <v>11</v>
      </c>
      <c r="H460" s="4" t="s">
        <v>25</v>
      </c>
      <c r="I460" s="4" t="s">
        <v>19</v>
      </c>
      <c r="J460" s="4" t="s">
        <v>13</v>
      </c>
      <c r="K460" s="4" t="s">
        <v>23</v>
      </c>
      <c r="L460" s="4" t="s">
        <v>29</v>
      </c>
      <c r="M460" s="9">
        <v>4</v>
      </c>
      <c r="N460" s="6">
        <v>191.99</v>
      </c>
      <c r="O460" s="7">
        <v>0</v>
      </c>
      <c r="P460" s="6">
        <v>104.44</v>
      </c>
      <c r="Q460" s="6">
        <f t="shared" si="28"/>
        <v>767.96</v>
      </c>
      <c r="R460" s="6">
        <f t="shared" si="29"/>
        <v>417.76</v>
      </c>
      <c r="S460" s="6">
        <f t="shared" si="30"/>
        <v>350.20000000000005</v>
      </c>
      <c r="T460" s="8">
        <f t="shared" si="31"/>
        <v>0.45601333402781397</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2800</v>
      </c>
      <c r="B461" s="3">
        <v>46110</v>
      </c>
      <c r="C461" s="4">
        <f>YEAR(SalesDataTable[[#This Row],[Order Date]])</f>
        <v>2026</v>
      </c>
      <c r="D461" s="11" t="str">
        <f>"Q"&amp;ROUNDUP(MONTH(SalesDataTable[[#This Row],[Order Date]])/3,0)</f>
        <v>Q1</v>
      </c>
      <c r="E461" s="4">
        <f>MONTH(SalesDataTable[[#This Row],[Order Date]])</f>
        <v>3</v>
      </c>
      <c r="F461" s="4" t="str">
        <f>TEXT(SalesDataTable[[#This Row],[Order Date]],"MMM")</f>
        <v>Mar</v>
      </c>
      <c r="G461" s="4" t="s">
        <v>6</v>
      </c>
      <c r="H461" s="4" t="s">
        <v>41</v>
      </c>
      <c r="I461" s="4" t="s">
        <v>2</v>
      </c>
      <c r="J461" s="4" t="s">
        <v>13</v>
      </c>
      <c r="K461" s="4" t="s">
        <v>4</v>
      </c>
      <c r="L461" s="4" t="s">
        <v>22</v>
      </c>
      <c r="M461" s="9">
        <v>1</v>
      </c>
      <c r="N461" s="6">
        <v>49.81</v>
      </c>
      <c r="O461" s="7">
        <v>0.05</v>
      </c>
      <c r="P461" s="6">
        <v>23.12</v>
      </c>
      <c r="Q461" s="6">
        <f t="shared" si="28"/>
        <v>47.319499999999998</v>
      </c>
      <c r="R461" s="6">
        <f t="shared" si="29"/>
        <v>23.12</v>
      </c>
      <c r="S461" s="6">
        <f t="shared" si="30"/>
        <v>24.199499999999997</v>
      </c>
      <c r="T461" s="8">
        <f t="shared" si="31"/>
        <v>0.51140650260463438</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2857</v>
      </c>
      <c r="B462" s="3">
        <v>46110</v>
      </c>
      <c r="C462" s="4">
        <f>YEAR(SalesDataTable[[#This Row],[Order Date]])</f>
        <v>2026</v>
      </c>
      <c r="D462" s="11" t="str">
        <f>"Q"&amp;ROUNDUP(MONTH(SalesDataTable[[#This Row],[Order Date]])/3,0)</f>
        <v>Q1</v>
      </c>
      <c r="E462" s="4">
        <f>MONTH(SalesDataTable[[#This Row],[Order Date]])</f>
        <v>3</v>
      </c>
      <c r="F462" s="4" t="str">
        <f>TEXT(SalesDataTable[[#This Row],[Order Date]],"MMM")</f>
        <v>Mar</v>
      </c>
      <c r="G462" s="4" t="s">
        <v>0</v>
      </c>
      <c r="H462" s="4" t="s">
        <v>50</v>
      </c>
      <c r="I462" s="4" t="s">
        <v>19</v>
      </c>
      <c r="J462" s="4" t="s">
        <v>13</v>
      </c>
      <c r="K462" s="4" t="s">
        <v>34</v>
      </c>
      <c r="L462" s="4" t="s">
        <v>35</v>
      </c>
      <c r="M462" s="9">
        <v>1</v>
      </c>
      <c r="N462" s="6">
        <v>40.39</v>
      </c>
      <c r="O462" s="7">
        <v>0.1</v>
      </c>
      <c r="P462" s="6">
        <v>14.97</v>
      </c>
      <c r="Q462" s="6">
        <f t="shared" si="28"/>
        <v>36.350999999999999</v>
      </c>
      <c r="R462" s="6">
        <f t="shared" si="29"/>
        <v>14.97</v>
      </c>
      <c r="S462" s="6">
        <f t="shared" si="30"/>
        <v>21.381</v>
      </c>
      <c r="T462" s="8">
        <f t="shared" si="31"/>
        <v>0.58818189320788972</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3584</v>
      </c>
      <c r="B463" s="3">
        <v>46110</v>
      </c>
      <c r="C463" s="4">
        <f>YEAR(SalesDataTable[[#This Row],[Order Date]])</f>
        <v>2026</v>
      </c>
      <c r="D463" s="11" t="str">
        <f>"Q"&amp;ROUNDUP(MONTH(SalesDataTable[[#This Row],[Order Date]])/3,0)</f>
        <v>Q1</v>
      </c>
      <c r="E463" s="4">
        <f>MONTH(SalesDataTable[[#This Row],[Order Date]])</f>
        <v>3</v>
      </c>
      <c r="F463" s="4" t="str">
        <f>TEXT(SalesDataTable[[#This Row],[Order Date]],"MMM")</f>
        <v>Mar</v>
      </c>
      <c r="G463" s="4" t="s">
        <v>0</v>
      </c>
      <c r="H463" s="4" t="s">
        <v>1</v>
      </c>
      <c r="I463" s="4" t="s">
        <v>2</v>
      </c>
      <c r="J463" s="4" t="s">
        <v>3</v>
      </c>
      <c r="K463" s="4" t="s">
        <v>14</v>
      </c>
      <c r="L463" s="4" t="s">
        <v>15</v>
      </c>
      <c r="M463" s="9">
        <v>1</v>
      </c>
      <c r="N463" s="6">
        <v>35.700000000000003</v>
      </c>
      <c r="O463" s="7">
        <v>0.05</v>
      </c>
      <c r="P463" s="6">
        <v>13.85</v>
      </c>
      <c r="Q463" s="6">
        <f t="shared" si="28"/>
        <v>33.914999999999999</v>
      </c>
      <c r="R463" s="6">
        <f t="shared" si="29"/>
        <v>13.85</v>
      </c>
      <c r="S463" s="6">
        <f t="shared" si="30"/>
        <v>20.064999999999998</v>
      </c>
      <c r="T463" s="8">
        <f t="shared" si="31"/>
        <v>0.59162612413386406</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3669</v>
      </c>
      <c r="B464" s="3">
        <v>46110</v>
      </c>
      <c r="C464" s="4">
        <f>YEAR(SalesDataTable[[#This Row],[Order Date]])</f>
        <v>2026</v>
      </c>
      <c r="D464" s="11" t="str">
        <f>"Q"&amp;ROUNDUP(MONTH(SalesDataTable[[#This Row],[Order Date]])/3,0)</f>
        <v>Q1</v>
      </c>
      <c r="E464" s="4">
        <f>MONTH(SalesDataTable[[#This Row],[Order Date]])</f>
        <v>3</v>
      </c>
      <c r="F464" s="4" t="str">
        <f>TEXT(SalesDataTable[[#This Row],[Order Date]],"MMM")</f>
        <v>Mar</v>
      </c>
      <c r="G464" s="4" t="s">
        <v>11</v>
      </c>
      <c r="H464" s="4" t="s">
        <v>39</v>
      </c>
      <c r="I464" s="4" t="s">
        <v>28</v>
      </c>
      <c r="J464" s="4" t="s">
        <v>3</v>
      </c>
      <c r="K464" s="4" t="s">
        <v>23</v>
      </c>
      <c r="L464" s="4" t="s">
        <v>40</v>
      </c>
      <c r="M464" s="9">
        <v>1</v>
      </c>
      <c r="N464" s="6">
        <v>80.09</v>
      </c>
      <c r="O464" s="7">
        <v>0</v>
      </c>
      <c r="P464" s="6">
        <v>40.61</v>
      </c>
      <c r="Q464" s="6">
        <f t="shared" si="28"/>
        <v>80.09</v>
      </c>
      <c r="R464" s="6">
        <f t="shared" si="29"/>
        <v>40.61</v>
      </c>
      <c r="S464" s="6">
        <f t="shared" si="30"/>
        <v>39.480000000000004</v>
      </c>
      <c r="T464" s="8">
        <f t="shared" si="31"/>
        <v>0.49294543638406796</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4787</v>
      </c>
      <c r="B465" s="3">
        <v>46110</v>
      </c>
      <c r="C465" s="4">
        <f>YEAR(SalesDataTable[[#This Row],[Order Date]])</f>
        <v>2026</v>
      </c>
      <c r="D465" s="11" t="str">
        <f>"Q"&amp;ROUNDUP(MONTH(SalesDataTable[[#This Row],[Order Date]])/3,0)</f>
        <v>Q1</v>
      </c>
      <c r="E465" s="4">
        <f>MONTH(SalesDataTable[[#This Row],[Order Date]])</f>
        <v>3</v>
      </c>
      <c r="F465" s="4" t="str">
        <f>TEXT(SalesDataTable[[#This Row],[Order Date]],"MMM")</f>
        <v>Mar</v>
      </c>
      <c r="G465" s="4" t="s">
        <v>20</v>
      </c>
      <c r="H465" s="4" t="s">
        <v>47</v>
      </c>
      <c r="I465" s="4" t="s">
        <v>28</v>
      </c>
      <c r="J465" s="4" t="s">
        <v>13</v>
      </c>
      <c r="K465" s="4" t="s">
        <v>9</v>
      </c>
      <c r="L465" s="4" t="s">
        <v>17</v>
      </c>
      <c r="M465" s="9">
        <v>1</v>
      </c>
      <c r="N465" s="6">
        <v>142.87</v>
      </c>
      <c r="O465" s="7">
        <v>0.1</v>
      </c>
      <c r="P465" s="6">
        <v>77.33</v>
      </c>
      <c r="Q465" s="6">
        <f t="shared" si="28"/>
        <v>128.583</v>
      </c>
      <c r="R465" s="6">
        <f t="shared" si="29"/>
        <v>77.33</v>
      </c>
      <c r="S465" s="6">
        <f t="shared" si="30"/>
        <v>51.253</v>
      </c>
      <c r="T465" s="8">
        <f t="shared" si="31"/>
        <v>0.39859857057309289</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769</v>
      </c>
      <c r="B466" s="3">
        <v>46111</v>
      </c>
      <c r="C466" s="4">
        <f>YEAR(SalesDataTable[[#This Row],[Order Date]])</f>
        <v>2026</v>
      </c>
      <c r="D466" s="11" t="str">
        <f>"Q"&amp;ROUNDUP(MONTH(SalesDataTable[[#This Row],[Order Date]])/3,0)</f>
        <v>Q1</v>
      </c>
      <c r="E466" s="4">
        <f>MONTH(SalesDataTable[[#This Row],[Order Date]])</f>
        <v>3</v>
      </c>
      <c r="F466" s="4" t="str">
        <f>TEXT(SalesDataTable[[#This Row],[Order Date]],"MMM")</f>
        <v>Mar</v>
      </c>
      <c r="G466" s="4" t="s">
        <v>20</v>
      </c>
      <c r="H466" s="4" t="s">
        <v>33</v>
      </c>
      <c r="I466" s="4" t="s">
        <v>2</v>
      </c>
      <c r="J466" s="4" t="s">
        <v>3</v>
      </c>
      <c r="K466" s="4" t="s">
        <v>34</v>
      </c>
      <c r="L466" s="4" t="s">
        <v>35</v>
      </c>
      <c r="M466" s="9">
        <v>1</v>
      </c>
      <c r="N466" s="6">
        <v>40.53</v>
      </c>
      <c r="O466" s="7">
        <v>0</v>
      </c>
      <c r="P466" s="6">
        <v>14.32</v>
      </c>
      <c r="Q466" s="6">
        <f t="shared" si="28"/>
        <v>40.53</v>
      </c>
      <c r="R466" s="6">
        <f t="shared" si="29"/>
        <v>14.32</v>
      </c>
      <c r="S466" s="6">
        <f t="shared" si="30"/>
        <v>26.21</v>
      </c>
      <c r="T466" s="8">
        <f t="shared" si="31"/>
        <v>0.64668147051566738</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1184</v>
      </c>
      <c r="B467" s="3">
        <v>46111</v>
      </c>
      <c r="C467" s="4">
        <f>YEAR(SalesDataTable[[#This Row],[Order Date]])</f>
        <v>2026</v>
      </c>
      <c r="D467" s="11" t="str">
        <f>"Q"&amp;ROUNDUP(MONTH(SalesDataTable[[#This Row],[Order Date]])/3,0)</f>
        <v>Q1</v>
      </c>
      <c r="E467" s="4">
        <f>MONTH(SalesDataTable[[#This Row],[Order Date]])</f>
        <v>3</v>
      </c>
      <c r="F467" s="4" t="str">
        <f>TEXT(SalesDataTable[[#This Row],[Order Date]],"MMM")</f>
        <v>Mar</v>
      </c>
      <c r="G467" s="4" t="s">
        <v>20</v>
      </c>
      <c r="H467" s="4" t="s">
        <v>33</v>
      </c>
      <c r="I467" s="4" t="s">
        <v>2</v>
      </c>
      <c r="J467" s="4" t="s">
        <v>3</v>
      </c>
      <c r="K467" s="4" t="s">
        <v>4</v>
      </c>
      <c r="L467" s="4" t="s">
        <v>22</v>
      </c>
      <c r="M467" s="9">
        <v>1</v>
      </c>
      <c r="N467" s="6">
        <v>49.46</v>
      </c>
      <c r="O467" s="7">
        <v>0</v>
      </c>
      <c r="P467" s="6">
        <v>23.04</v>
      </c>
      <c r="Q467" s="6">
        <f t="shared" si="28"/>
        <v>49.46</v>
      </c>
      <c r="R467" s="6">
        <f t="shared" si="29"/>
        <v>23.04</v>
      </c>
      <c r="S467" s="6">
        <f t="shared" si="30"/>
        <v>26.42</v>
      </c>
      <c r="T467" s="8">
        <f t="shared" si="31"/>
        <v>0.53416902547513145</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1498</v>
      </c>
      <c r="B468" s="3">
        <v>46111</v>
      </c>
      <c r="C468" s="4">
        <f>YEAR(SalesDataTable[[#This Row],[Order Date]])</f>
        <v>2026</v>
      </c>
      <c r="D468" s="11" t="str">
        <f>"Q"&amp;ROUNDUP(MONTH(SalesDataTable[[#This Row],[Order Date]])/3,0)</f>
        <v>Q1</v>
      </c>
      <c r="E468" s="4">
        <f>MONTH(SalesDataTable[[#This Row],[Order Date]])</f>
        <v>3</v>
      </c>
      <c r="F468" s="4" t="str">
        <f>TEXT(SalesDataTable[[#This Row],[Order Date]],"MMM")</f>
        <v>Mar</v>
      </c>
      <c r="G468" s="4" t="s">
        <v>6</v>
      </c>
      <c r="H468" s="4" t="s">
        <v>49</v>
      </c>
      <c r="I468" s="4" t="s">
        <v>28</v>
      </c>
      <c r="J468" s="4" t="s">
        <v>16</v>
      </c>
      <c r="K468" s="4" t="s">
        <v>9</v>
      </c>
      <c r="L468" s="4" t="s">
        <v>17</v>
      </c>
      <c r="M468" s="9">
        <v>3</v>
      </c>
      <c r="N468" s="6">
        <v>142.46</v>
      </c>
      <c r="O468" s="7">
        <v>0</v>
      </c>
      <c r="P468" s="6">
        <v>79.650000000000006</v>
      </c>
      <c r="Q468" s="6">
        <f t="shared" si="28"/>
        <v>427.38</v>
      </c>
      <c r="R468" s="6">
        <f t="shared" si="29"/>
        <v>238.95000000000002</v>
      </c>
      <c r="S468" s="6">
        <f t="shared" si="30"/>
        <v>188.42999999999998</v>
      </c>
      <c r="T468" s="8">
        <f t="shared" si="31"/>
        <v>0.44089569001825069</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2054</v>
      </c>
      <c r="B469" s="3">
        <v>46111</v>
      </c>
      <c r="C469" s="4">
        <f>YEAR(SalesDataTable[[#This Row],[Order Date]])</f>
        <v>2026</v>
      </c>
      <c r="D469" s="11" t="str">
        <f>"Q"&amp;ROUNDUP(MONTH(SalesDataTable[[#This Row],[Order Date]])/3,0)</f>
        <v>Q1</v>
      </c>
      <c r="E469" s="4">
        <f>MONTH(SalesDataTable[[#This Row],[Order Date]])</f>
        <v>3</v>
      </c>
      <c r="F469" s="4" t="str">
        <f>TEXT(SalesDataTable[[#This Row],[Order Date]],"MMM")</f>
        <v>Mar</v>
      </c>
      <c r="G469" s="4" t="s">
        <v>20</v>
      </c>
      <c r="H469" s="4" t="s">
        <v>47</v>
      </c>
      <c r="I469" s="4" t="s">
        <v>8</v>
      </c>
      <c r="J469" s="4" t="s">
        <v>16</v>
      </c>
      <c r="K469" s="4" t="s">
        <v>9</v>
      </c>
      <c r="L469" s="4" t="s">
        <v>17</v>
      </c>
      <c r="M469" s="9">
        <v>6</v>
      </c>
      <c r="N469" s="6">
        <v>142.18</v>
      </c>
      <c r="O469" s="7">
        <v>0.05</v>
      </c>
      <c r="P469" s="6">
        <v>80.94</v>
      </c>
      <c r="Q469" s="6">
        <f t="shared" si="28"/>
        <v>810.42600000000004</v>
      </c>
      <c r="R469" s="6">
        <f t="shared" si="29"/>
        <v>485.64</v>
      </c>
      <c r="S469" s="6">
        <f t="shared" si="30"/>
        <v>324.78600000000006</v>
      </c>
      <c r="T469" s="8">
        <f t="shared" si="31"/>
        <v>0.40075960050640036</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2294</v>
      </c>
      <c r="B470" s="3">
        <v>46111</v>
      </c>
      <c r="C470" s="4">
        <f>YEAR(SalesDataTable[[#This Row],[Order Date]])</f>
        <v>2026</v>
      </c>
      <c r="D470" s="11" t="str">
        <f>"Q"&amp;ROUNDUP(MONTH(SalesDataTable[[#This Row],[Order Date]])/3,0)</f>
        <v>Q1</v>
      </c>
      <c r="E470" s="4">
        <f>MONTH(SalesDataTable[[#This Row],[Order Date]])</f>
        <v>3</v>
      </c>
      <c r="F470" s="4" t="str">
        <f>TEXT(SalesDataTable[[#This Row],[Order Date]],"MMM")</f>
        <v>Mar</v>
      </c>
      <c r="G470" s="4" t="s">
        <v>6</v>
      </c>
      <c r="H470" s="4" t="s">
        <v>49</v>
      </c>
      <c r="I470" s="4" t="s">
        <v>2</v>
      </c>
      <c r="J470" s="4" t="s">
        <v>13</v>
      </c>
      <c r="K470" s="4" t="s">
        <v>34</v>
      </c>
      <c r="L470" s="4" t="s">
        <v>35</v>
      </c>
      <c r="M470" s="9">
        <v>2</v>
      </c>
      <c r="N470" s="6">
        <v>41.04</v>
      </c>
      <c r="O470" s="7">
        <v>0</v>
      </c>
      <c r="P470" s="6">
        <v>15.03</v>
      </c>
      <c r="Q470" s="6">
        <f t="shared" si="28"/>
        <v>82.08</v>
      </c>
      <c r="R470" s="6">
        <f t="shared" si="29"/>
        <v>30.06</v>
      </c>
      <c r="S470" s="6">
        <f t="shared" si="30"/>
        <v>52.019999999999996</v>
      </c>
      <c r="T470" s="8">
        <f t="shared" si="31"/>
        <v>0.63377192982456132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2892</v>
      </c>
      <c r="B471" s="3">
        <v>46111</v>
      </c>
      <c r="C471" s="4">
        <f>YEAR(SalesDataTable[[#This Row],[Order Date]])</f>
        <v>2026</v>
      </c>
      <c r="D471" s="11" t="str">
        <f>"Q"&amp;ROUNDUP(MONTH(SalesDataTable[[#This Row],[Order Date]])/3,0)</f>
        <v>Q1</v>
      </c>
      <c r="E471" s="4">
        <f>MONTH(SalesDataTable[[#This Row],[Order Date]])</f>
        <v>3</v>
      </c>
      <c r="F471" s="4" t="str">
        <f>TEXT(SalesDataTable[[#This Row],[Order Date]],"MMM")</f>
        <v>Mar</v>
      </c>
      <c r="G471" s="4" t="s">
        <v>6</v>
      </c>
      <c r="H471" s="4" t="s">
        <v>43</v>
      </c>
      <c r="I471" s="4" t="s">
        <v>2</v>
      </c>
      <c r="J471" s="4" t="s">
        <v>3</v>
      </c>
      <c r="K471" s="4" t="s">
        <v>9</v>
      </c>
      <c r="L471" s="4" t="s">
        <v>17</v>
      </c>
      <c r="M471" s="9">
        <v>2</v>
      </c>
      <c r="N471" s="6">
        <v>145.06</v>
      </c>
      <c r="O471" s="7">
        <v>0.15</v>
      </c>
      <c r="P471" s="6">
        <v>77.08</v>
      </c>
      <c r="Q471" s="6">
        <f t="shared" si="28"/>
        <v>246.602</v>
      </c>
      <c r="R471" s="6">
        <f t="shared" si="29"/>
        <v>154.16</v>
      </c>
      <c r="S471" s="6">
        <f t="shared" si="30"/>
        <v>92.442000000000007</v>
      </c>
      <c r="T471" s="8">
        <f t="shared" si="31"/>
        <v>0.37486313979610875</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3145</v>
      </c>
      <c r="B472" s="3">
        <v>46111</v>
      </c>
      <c r="C472" s="4">
        <f>YEAR(SalesDataTable[[#This Row],[Order Date]])</f>
        <v>2026</v>
      </c>
      <c r="D472" s="11" t="str">
        <f>"Q"&amp;ROUNDUP(MONTH(SalesDataTable[[#This Row],[Order Date]])/3,0)</f>
        <v>Q1</v>
      </c>
      <c r="E472" s="4">
        <f>MONTH(SalesDataTable[[#This Row],[Order Date]])</f>
        <v>3</v>
      </c>
      <c r="F472" s="4" t="str">
        <f>TEXT(SalesDataTable[[#This Row],[Order Date]],"MMM")</f>
        <v>Mar</v>
      </c>
      <c r="G472" s="4" t="s">
        <v>6</v>
      </c>
      <c r="H472" s="4" t="s">
        <v>41</v>
      </c>
      <c r="I472" s="4" t="s">
        <v>2</v>
      </c>
      <c r="J472" s="4" t="s">
        <v>3</v>
      </c>
      <c r="K472" s="4" t="s">
        <v>14</v>
      </c>
      <c r="L472" s="4" t="s">
        <v>44</v>
      </c>
      <c r="M472" s="9">
        <v>1</v>
      </c>
      <c r="N472" s="6">
        <v>130.72999999999999</v>
      </c>
      <c r="O472" s="7">
        <v>0</v>
      </c>
      <c r="P472" s="6">
        <v>66.17</v>
      </c>
      <c r="Q472" s="6">
        <f t="shared" si="28"/>
        <v>130.72999999999999</v>
      </c>
      <c r="R472" s="6">
        <f t="shared" si="29"/>
        <v>66.17</v>
      </c>
      <c r="S472" s="6">
        <f t="shared" si="30"/>
        <v>64.559999999999988</v>
      </c>
      <c r="T472" s="8">
        <f t="shared" si="31"/>
        <v>0.4938422703281572</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3925</v>
      </c>
      <c r="B473" s="3">
        <v>46111</v>
      </c>
      <c r="C473" s="4">
        <f>YEAR(SalesDataTable[[#This Row],[Order Date]])</f>
        <v>2026</v>
      </c>
      <c r="D473" s="11" t="str">
        <f>"Q"&amp;ROUNDUP(MONTH(SalesDataTable[[#This Row],[Order Date]])/3,0)</f>
        <v>Q1</v>
      </c>
      <c r="E473" s="4">
        <f>MONTH(SalesDataTable[[#This Row],[Order Date]])</f>
        <v>3</v>
      </c>
      <c r="F473" s="4" t="str">
        <f>TEXT(SalesDataTable[[#This Row],[Order Date]],"MMM")</f>
        <v>Mar</v>
      </c>
      <c r="G473" s="4" t="s">
        <v>20</v>
      </c>
      <c r="H473" s="4" t="s">
        <v>47</v>
      </c>
      <c r="I473" s="4" t="s">
        <v>2</v>
      </c>
      <c r="J473" s="4" t="s">
        <v>16</v>
      </c>
      <c r="K473" s="4" t="s">
        <v>34</v>
      </c>
      <c r="L473" s="4" t="s">
        <v>42</v>
      </c>
      <c r="M473" s="9">
        <v>2</v>
      </c>
      <c r="N473" s="6">
        <v>36.630000000000003</v>
      </c>
      <c r="O473" s="7">
        <v>0</v>
      </c>
      <c r="P473" s="6">
        <v>14.31</v>
      </c>
      <c r="Q473" s="6">
        <f t="shared" si="28"/>
        <v>73.260000000000005</v>
      </c>
      <c r="R473" s="6">
        <f t="shared" si="29"/>
        <v>28.62</v>
      </c>
      <c r="S473" s="6">
        <f t="shared" si="30"/>
        <v>44.64</v>
      </c>
      <c r="T473" s="8">
        <f t="shared" si="31"/>
        <v>0.60933660933660927</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2722</v>
      </c>
      <c r="B474" s="3">
        <v>46112</v>
      </c>
      <c r="C474" s="4">
        <f>YEAR(SalesDataTable[[#This Row],[Order Date]])</f>
        <v>2026</v>
      </c>
      <c r="D474" s="11" t="str">
        <f>"Q"&amp;ROUNDUP(MONTH(SalesDataTable[[#This Row],[Order Date]])/3,0)</f>
        <v>Q1</v>
      </c>
      <c r="E474" s="4">
        <f>MONTH(SalesDataTable[[#This Row],[Order Date]])</f>
        <v>3</v>
      </c>
      <c r="F474" s="4" t="str">
        <f>TEXT(SalesDataTable[[#This Row],[Order Date]],"MMM")</f>
        <v>Mar</v>
      </c>
      <c r="G474" s="4" t="s">
        <v>20</v>
      </c>
      <c r="H474" s="4" t="s">
        <v>47</v>
      </c>
      <c r="I474" s="4" t="s">
        <v>28</v>
      </c>
      <c r="J474" s="4" t="s">
        <v>13</v>
      </c>
      <c r="K474" s="4" t="s">
        <v>4</v>
      </c>
      <c r="L474" s="4" t="s">
        <v>22</v>
      </c>
      <c r="M474" s="9">
        <v>1</v>
      </c>
      <c r="N474" s="6">
        <v>50.99</v>
      </c>
      <c r="O474" s="7">
        <v>0.1</v>
      </c>
      <c r="P474" s="6">
        <v>21.86</v>
      </c>
      <c r="Q474" s="6">
        <f t="shared" si="28"/>
        <v>45.891000000000005</v>
      </c>
      <c r="R474" s="6">
        <f t="shared" si="29"/>
        <v>21.86</v>
      </c>
      <c r="S474" s="6">
        <f t="shared" si="30"/>
        <v>24.031000000000006</v>
      </c>
      <c r="T474" s="8">
        <f t="shared" si="31"/>
        <v>0.52365387548756848</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2767</v>
      </c>
      <c r="B475" s="3">
        <v>46112</v>
      </c>
      <c r="C475" s="4">
        <f>YEAR(SalesDataTable[[#This Row],[Order Date]])</f>
        <v>2026</v>
      </c>
      <c r="D475" s="11" t="str">
        <f>"Q"&amp;ROUNDUP(MONTH(SalesDataTable[[#This Row],[Order Date]])/3,0)</f>
        <v>Q1</v>
      </c>
      <c r="E475" s="4">
        <f>MONTH(SalesDataTable[[#This Row],[Order Date]])</f>
        <v>3</v>
      </c>
      <c r="F475" s="4" t="str">
        <f>TEXT(SalesDataTable[[#This Row],[Order Date]],"MMM")</f>
        <v>Mar</v>
      </c>
      <c r="G475" s="4" t="s">
        <v>6</v>
      </c>
      <c r="H475" s="4" t="s">
        <v>27</v>
      </c>
      <c r="I475" s="4" t="s">
        <v>2</v>
      </c>
      <c r="J475" s="4" t="s">
        <v>3</v>
      </c>
      <c r="K475" s="4" t="s">
        <v>14</v>
      </c>
      <c r="L475" s="4" t="s">
        <v>44</v>
      </c>
      <c r="M475" s="9">
        <v>4</v>
      </c>
      <c r="N475" s="6">
        <v>134.18</v>
      </c>
      <c r="O475" s="7">
        <v>0</v>
      </c>
      <c r="P475" s="6">
        <v>66.430000000000007</v>
      </c>
      <c r="Q475" s="6">
        <f t="shared" si="28"/>
        <v>536.72</v>
      </c>
      <c r="R475" s="6">
        <f t="shared" si="29"/>
        <v>265.72000000000003</v>
      </c>
      <c r="S475" s="6">
        <f t="shared" si="30"/>
        <v>271</v>
      </c>
      <c r="T475" s="8">
        <f t="shared" si="31"/>
        <v>0.5049187658369354</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3794</v>
      </c>
      <c r="B476" s="3">
        <v>46112</v>
      </c>
      <c r="C476" s="4">
        <f>YEAR(SalesDataTable[[#This Row],[Order Date]])</f>
        <v>2026</v>
      </c>
      <c r="D476" s="11" t="str">
        <f>"Q"&amp;ROUNDUP(MONTH(SalesDataTable[[#This Row],[Order Date]])/3,0)</f>
        <v>Q1</v>
      </c>
      <c r="E476" s="4">
        <f>MONTH(SalesDataTable[[#This Row],[Order Date]])</f>
        <v>3</v>
      </c>
      <c r="F476" s="4" t="str">
        <f>TEXT(SalesDataTable[[#This Row],[Order Date]],"MMM")</f>
        <v>Mar</v>
      </c>
      <c r="G476" s="4" t="s">
        <v>6</v>
      </c>
      <c r="H476" s="4" t="s">
        <v>43</v>
      </c>
      <c r="I476" s="4" t="s">
        <v>19</v>
      </c>
      <c r="J476" s="4" t="s">
        <v>16</v>
      </c>
      <c r="K476" s="4" t="s">
        <v>34</v>
      </c>
      <c r="L476" s="4" t="s">
        <v>45</v>
      </c>
      <c r="M476" s="9">
        <v>2</v>
      </c>
      <c r="N476" s="6">
        <v>50.86</v>
      </c>
      <c r="O476" s="7">
        <v>0.1</v>
      </c>
      <c r="P476" s="6">
        <v>21.76</v>
      </c>
      <c r="Q476" s="6">
        <f t="shared" si="28"/>
        <v>91.548000000000002</v>
      </c>
      <c r="R476" s="6">
        <f t="shared" si="29"/>
        <v>43.52</v>
      </c>
      <c r="S476" s="6">
        <f t="shared" si="30"/>
        <v>48.027999999999999</v>
      </c>
      <c r="T476" s="8">
        <f t="shared" si="31"/>
        <v>0.52462096386595003</v>
      </c>
      <c r="U476" s="5">
        <f>YEAR(SalesDataTable[[#This Row],[Order Date]])</f>
        <v>2026</v>
      </c>
      <c r="V476" s="8" t="str">
        <f>"Q"&amp;ROUNDUP(MONTH(SalesDataTable[[#This Row],[Order Date]])/3,0)</f>
        <v>Q1</v>
      </c>
      <c r="W476" s="9">
        <f>MONTH(SalesDataTable[[#This Row],[Order Date]])</f>
        <v>3</v>
      </c>
      <c r="X476" s="8" t="str">
        <f>TEXT(SalesDataTable[[#This Row],[Order Date]],"mmm")</f>
        <v>Mar</v>
      </c>
    </row>
    <row r="477" spans="1:24" ht="15.6">
      <c r="A477" s="2">
        <v>3880</v>
      </c>
      <c r="B477" s="3">
        <v>46112</v>
      </c>
      <c r="C477" s="4">
        <f>YEAR(SalesDataTable[[#This Row],[Order Date]])</f>
        <v>2026</v>
      </c>
      <c r="D477" s="11" t="str">
        <f>"Q"&amp;ROUNDUP(MONTH(SalesDataTable[[#This Row],[Order Date]])/3,0)</f>
        <v>Q1</v>
      </c>
      <c r="E477" s="4">
        <f>MONTH(SalesDataTable[[#This Row],[Order Date]])</f>
        <v>3</v>
      </c>
      <c r="F477" s="4" t="str">
        <f>TEXT(SalesDataTable[[#This Row],[Order Date]],"MMM")</f>
        <v>Mar</v>
      </c>
      <c r="G477" s="4" t="s">
        <v>6</v>
      </c>
      <c r="H477" s="4" t="s">
        <v>43</v>
      </c>
      <c r="I477" s="4" t="s">
        <v>8</v>
      </c>
      <c r="J477" s="4" t="s">
        <v>16</v>
      </c>
      <c r="K477" s="4" t="s">
        <v>23</v>
      </c>
      <c r="L477" s="4" t="s">
        <v>51</v>
      </c>
      <c r="M477" s="9">
        <v>12</v>
      </c>
      <c r="N477" s="6">
        <v>124.86</v>
      </c>
      <c r="O477" s="7">
        <v>0.1</v>
      </c>
      <c r="P477" s="6">
        <v>60.82</v>
      </c>
      <c r="Q477" s="6">
        <f t="shared" si="28"/>
        <v>1348.4880000000001</v>
      </c>
      <c r="R477" s="6">
        <f t="shared" si="29"/>
        <v>729.84</v>
      </c>
      <c r="S477" s="6">
        <f t="shared" si="30"/>
        <v>618.64800000000002</v>
      </c>
      <c r="T477" s="8">
        <f t="shared" si="31"/>
        <v>0.45877160197198641</v>
      </c>
      <c r="U477" s="5">
        <f>YEAR(SalesDataTable[[#This Row],[Order Date]])</f>
        <v>2026</v>
      </c>
      <c r="V477" s="8" t="str">
        <f>"Q"&amp;ROUNDUP(MONTH(SalesDataTable[[#This Row],[Order Date]])/3,0)</f>
        <v>Q1</v>
      </c>
      <c r="W477" s="9">
        <f>MONTH(SalesDataTable[[#This Row],[Order Date]])</f>
        <v>3</v>
      </c>
      <c r="X477" s="8" t="str">
        <f>TEXT(SalesDataTable[[#This Row],[Order Date]],"mmm")</f>
        <v>Mar</v>
      </c>
    </row>
    <row r="478" spans="1:24" ht="15.6">
      <c r="A478" s="2">
        <v>422</v>
      </c>
      <c r="B478" s="3">
        <v>46113</v>
      </c>
      <c r="C478" s="4">
        <f>YEAR(SalesDataTable[[#This Row],[Order Date]])</f>
        <v>2026</v>
      </c>
      <c r="D478" s="11" t="str">
        <f>"Q"&amp;ROUNDUP(MONTH(SalesDataTable[[#This Row],[Order Date]])/3,0)</f>
        <v>Q2</v>
      </c>
      <c r="E478" s="4">
        <f>MONTH(SalesDataTable[[#This Row],[Order Date]])</f>
        <v>4</v>
      </c>
      <c r="F478" s="4" t="str">
        <f>TEXT(SalesDataTable[[#This Row],[Order Date]],"MMM")</f>
        <v>Apr</v>
      </c>
      <c r="G478" s="4" t="s">
        <v>20</v>
      </c>
      <c r="H478" s="4" t="s">
        <v>21</v>
      </c>
      <c r="I478" s="4" t="s">
        <v>2</v>
      </c>
      <c r="J478" s="4" t="s">
        <v>16</v>
      </c>
      <c r="K478" s="4" t="s">
        <v>4</v>
      </c>
      <c r="L478" s="4" t="s">
        <v>5</v>
      </c>
      <c r="M478" s="9">
        <v>1</v>
      </c>
      <c r="N478" s="6">
        <v>81.760000000000005</v>
      </c>
      <c r="O478" s="7">
        <v>0.1</v>
      </c>
      <c r="P478" s="6">
        <v>42.78</v>
      </c>
      <c r="Q478" s="6">
        <f t="shared" si="28"/>
        <v>73.584000000000003</v>
      </c>
      <c r="R478" s="6">
        <f t="shared" si="29"/>
        <v>42.78</v>
      </c>
      <c r="S478" s="6">
        <f t="shared" si="30"/>
        <v>30.804000000000002</v>
      </c>
      <c r="T478" s="8">
        <f t="shared" si="31"/>
        <v>0.4186236138290933</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495</v>
      </c>
      <c r="B479" s="3">
        <v>46113</v>
      </c>
      <c r="C479" s="4">
        <f>YEAR(SalesDataTable[[#This Row],[Order Date]])</f>
        <v>2026</v>
      </c>
      <c r="D479" s="11" t="str">
        <f>"Q"&amp;ROUNDUP(MONTH(SalesDataTable[[#This Row],[Order Date]])/3,0)</f>
        <v>Q2</v>
      </c>
      <c r="E479" s="4">
        <f>MONTH(SalesDataTable[[#This Row],[Order Date]])</f>
        <v>4</v>
      </c>
      <c r="F479" s="4" t="str">
        <f>TEXT(SalesDataTable[[#This Row],[Order Date]],"MMM")</f>
        <v>Apr</v>
      </c>
      <c r="G479" s="4" t="s">
        <v>6</v>
      </c>
      <c r="H479" s="4" t="s">
        <v>49</v>
      </c>
      <c r="I479" s="4" t="s">
        <v>19</v>
      </c>
      <c r="J479" s="4" t="s">
        <v>16</v>
      </c>
      <c r="K479" s="4" t="s">
        <v>14</v>
      </c>
      <c r="L479" s="4" t="s">
        <v>44</v>
      </c>
      <c r="M479" s="9">
        <v>1</v>
      </c>
      <c r="N479" s="6">
        <v>134.65</v>
      </c>
      <c r="O479" s="7">
        <v>0</v>
      </c>
      <c r="P479" s="6">
        <v>68.19</v>
      </c>
      <c r="Q479" s="6">
        <f t="shared" si="28"/>
        <v>134.65</v>
      </c>
      <c r="R479" s="6">
        <f t="shared" si="29"/>
        <v>68.19</v>
      </c>
      <c r="S479" s="6">
        <f t="shared" si="30"/>
        <v>66.460000000000008</v>
      </c>
      <c r="T479" s="8">
        <f t="shared" si="31"/>
        <v>0.49357593761604163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1517</v>
      </c>
      <c r="B480" s="3">
        <v>46113</v>
      </c>
      <c r="C480" s="4">
        <f>YEAR(SalesDataTable[[#This Row],[Order Date]])</f>
        <v>2026</v>
      </c>
      <c r="D480" s="11" t="str">
        <f>"Q"&amp;ROUNDUP(MONTH(SalesDataTable[[#This Row],[Order Date]])/3,0)</f>
        <v>Q2</v>
      </c>
      <c r="E480" s="4">
        <f>MONTH(SalesDataTable[[#This Row],[Order Date]])</f>
        <v>4</v>
      </c>
      <c r="F480" s="4" t="str">
        <f>TEXT(SalesDataTable[[#This Row],[Order Date]],"MMM")</f>
        <v>Apr</v>
      </c>
      <c r="G480" s="4" t="s">
        <v>11</v>
      </c>
      <c r="H480" s="4" t="s">
        <v>52</v>
      </c>
      <c r="I480" s="4" t="s">
        <v>2</v>
      </c>
      <c r="J480" s="4" t="s">
        <v>16</v>
      </c>
      <c r="K480" s="4" t="s">
        <v>4</v>
      </c>
      <c r="L480" s="4" t="s">
        <v>26</v>
      </c>
      <c r="M480" s="9">
        <v>1</v>
      </c>
      <c r="N480" s="6">
        <v>41.21</v>
      </c>
      <c r="O480" s="7">
        <v>0</v>
      </c>
      <c r="P480" s="6">
        <v>16.34</v>
      </c>
      <c r="Q480" s="6">
        <f t="shared" si="28"/>
        <v>41.21</v>
      </c>
      <c r="R480" s="6">
        <f t="shared" si="29"/>
        <v>16.34</v>
      </c>
      <c r="S480" s="6">
        <f t="shared" si="30"/>
        <v>24.87</v>
      </c>
      <c r="T480" s="8">
        <f t="shared" si="31"/>
        <v>0.60349429750060668</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2391</v>
      </c>
      <c r="B481" s="3">
        <v>46113</v>
      </c>
      <c r="C481" s="4">
        <f>YEAR(SalesDataTable[[#This Row],[Order Date]])</f>
        <v>2026</v>
      </c>
      <c r="D481" s="11" t="str">
        <f>"Q"&amp;ROUNDUP(MONTH(SalesDataTable[[#This Row],[Order Date]])/3,0)</f>
        <v>Q2</v>
      </c>
      <c r="E481" s="4">
        <f>MONTH(SalesDataTable[[#This Row],[Order Date]])</f>
        <v>4</v>
      </c>
      <c r="F481" s="4" t="str">
        <f>TEXT(SalesDataTable[[#This Row],[Order Date]],"MMM")</f>
        <v>Apr</v>
      </c>
      <c r="G481" s="4" t="s">
        <v>6</v>
      </c>
      <c r="H481" s="4" t="s">
        <v>43</v>
      </c>
      <c r="I481" s="4" t="s">
        <v>2</v>
      </c>
      <c r="J481" s="4" t="s">
        <v>3</v>
      </c>
      <c r="K481" s="4" t="s">
        <v>34</v>
      </c>
      <c r="L481" s="4" t="s">
        <v>35</v>
      </c>
      <c r="M481" s="9">
        <v>2</v>
      </c>
      <c r="N481" s="6">
        <v>40.590000000000003</v>
      </c>
      <c r="O481" s="7">
        <v>0</v>
      </c>
      <c r="P481" s="6">
        <v>15.01</v>
      </c>
      <c r="Q481" s="6">
        <f t="shared" si="28"/>
        <v>81.180000000000007</v>
      </c>
      <c r="R481" s="6">
        <f t="shared" si="29"/>
        <v>30.02</v>
      </c>
      <c r="S481" s="6">
        <f t="shared" si="30"/>
        <v>51.160000000000011</v>
      </c>
      <c r="T481" s="8">
        <f t="shared" si="31"/>
        <v>0.63020448386302053</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3809</v>
      </c>
      <c r="B482" s="3">
        <v>46113</v>
      </c>
      <c r="C482" s="4">
        <f>YEAR(SalesDataTable[[#This Row],[Order Date]])</f>
        <v>2026</v>
      </c>
      <c r="D482" s="11" t="str">
        <f>"Q"&amp;ROUNDUP(MONTH(SalesDataTable[[#This Row],[Order Date]])/3,0)</f>
        <v>Q2</v>
      </c>
      <c r="E482" s="4">
        <f>MONTH(SalesDataTable[[#This Row],[Order Date]])</f>
        <v>4</v>
      </c>
      <c r="F482" s="4" t="str">
        <f>TEXT(SalesDataTable[[#This Row],[Order Date]],"MMM")</f>
        <v>Apr</v>
      </c>
      <c r="G482" s="4" t="s">
        <v>0</v>
      </c>
      <c r="H482" s="4" t="s">
        <v>50</v>
      </c>
      <c r="I482" s="4" t="s">
        <v>2</v>
      </c>
      <c r="J482" s="4" t="s">
        <v>13</v>
      </c>
      <c r="K482" s="4" t="s">
        <v>23</v>
      </c>
      <c r="L482" s="4" t="s">
        <v>51</v>
      </c>
      <c r="M482" s="9">
        <v>3</v>
      </c>
      <c r="N482" s="6">
        <v>124.08</v>
      </c>
      <c r="O482" s="7">
        <v>0.05</v>
      </c>
      <c r="P482" s="6">
        <v>62.41</v>
      </c>
      <c r="Q482" s="6">
        <f t="shared" si="28"/>
        <v>353.62799999999999</v>
      </c>
      <c r="R482" s="6">
        <f t="shared" si="29"/>
        <v>187.23</v>
      </c>
      <c r="S482" s="6">
        <f t="shared" si="30"/>
        <v>166.398</v>
      </c>
      <c r="T482" s="8">
        <f t="shared" si="31"/>
        <v>0.47054531880959655</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3958</v>
      </c>
      <c r="B483" s="3">
        <v>46113</v>
      </c>
      <c r="C483" s="4">
        <f>YEAR(SalesDataTable[[#This Row],[Order Date]])</f>
        <v>2026</v>
      </c>
      <c r="D483" s="11" t="str">
        <f>"Q"&amp;ROUNDUP(MONTH(SalesDataTable[[#This Row],[Order Date]])/3,0)</f>
        <v>Q2</v>
      </c>
      <c r="E483" s="4">
        <f>MONTH(SalesDataTable[[#This Row],[Order Date]])</f>
        <v>4</v>
      </c>
      <c r="F483" s="4" t="str">
        <f>TEXT(SalesDataTable[[#This Row],[Order Date]],"MMM")</f>
        <v>Apr</v>
      </c>
      <c r="G483" s="4" t="s">
        <v>6</v>
      </c>
      <c r="H483" s="4" t="s">
        <v>7</v>
      </c>
      <c r="I483" s="4" t="s">
        <v>2</v>
      </c>
      <c r="J483" s="4" t="s">
        <v>3</v>
      </c>
      <c r="K483" s="4" t="s">
        <v>23</v>
      </c>
      <c r="L483" s="4" t="s">
        <v>51</v>
      </c>
      <c r="M483" s="9">
        <v>2</v>
      </c>
      <c r="N483" s="6">
        <v>125.35</v>
      </c>
      <c r="O483" s="7">
        <v>0.15</v>
      </c>
      <c r="P483" s="6">
        <v>60.73</v>
      </c>
      <c r="Q483" s="6">
        <f t="shared" si="28"/>
        <v>213.095</v>
      </c>
      <c r="R483" s="6">
        <f t="shared" si="29"/>
        <v>121.46</v>
      </c>
      <c r="S483" s="6">
        <f t="shared" si="30"/>
        <v>91.635000000000005</v>
      </c>
      <c r="T483" s="8">
        <f t="shared" si="31"/>
        <v>0.43001947488209485</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4418</v>
      </c>
      <c r="B484" s="3">
        <v>46113</v>
      </c>
      <c r="C484" s="4">
        <f>YEAR(SalesDataTable[[#This Row],[Order Date]])</f>
        <v>2026</v>
      </c>
      <c r="D484" s="11" t="str">
        <f>"Q"&amp;ROUNDUP(MONTH(SalesDataTable[[#This Row],[Order Date]])/3,0)</f>
        <v>Q2</v>
      </c>
      <c r="E484" s="4">
        <f>MONTH(SalesDataTable[[#This Row],[Order Date]])</f>
        <v>4</v>
      </c>
      <c r="F484" s="4" t="str">
        <f>TEXT(SalesDataTable[[#This Row],[Order Date]],"MMM")</f>
        <v>Apr</v>
      </c>
      <c r="G484" s="4" t="s">
        <v>6</v>
      </c>
      <c r="H484" s="4" t="s">
        <v>49</v>
      </c>
      <c r="I484" s="4" t="s">
        <v>28</v>
      </c>
      <c r="J484" s="4" t="s">
        <v>13</v>
      </c>
      <c r="K484" s="4" t="s">
        <v>34</v>
      </c>
      <c r="L484" s="4" t="s">
        <v>42</v>
      </c>
      <c r="M484" s="9">
        <v>3</v>
      </c>
      <c r="N484" s="6">
        <v>36.090000000000003</v>
      </c>
      <c r="O484" s="7">
        <v>0</v>
      </c>
      <c r="P484" s="6">
        <v>14.03</v>
      </c>
      <c r="Q484" s="6">
        <f t="shared" si="28"/>
        <v>108.27000000000001</v>
      </c>
      <c r="R484" s="6">
        <f t="shared" si="29"/>
        <v>42.089999999999996</v>
      </c>
      <c r="S484" s="6">
        <f t="shared" si="30"/>
        <v>66.180000000000007</v>
      </c>
      <c r="T484" s="8">
        <f t="shared" si="31"/>
        <v>0.61124965364366857</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4693</v>
      </c>
      <c r="B485" s="3">
        <v>46113</v>
      </c>
      <c r="C485" s="4">
        <f>YEAR(SalesDataTable[[#This Row],[Order Date]])</f>
        <v>2026</v>
      </c>
      <c r="D485" s="11" t="str">
        <f>"Q"&amp;ROUNDUP(MONTH(SalesDataTable[[#This Row],[Order Date]])/3,0)</f>
        <v>Q2</v>
      </c>
      <c r="E485" s="4">
        <f>MONTH(SalesDataTable[[#This Row],[Order Date]])</f>
        <v>4</v>
      </c>
      <c r="F485" s="4" t="str">
        <f>TEXT(SalesDataTable[[#This Row],[Order Date]],"MMM")</f>
        <v>Apr</v>
      </c>
      <c r="G485" s="4" t="s">
        <v>6</v>
      </c>
      <c r="H485" s="4" t="s">
        <v>43</v>
      </c>
      <c r="I485" s="4" t="s">
        <v>8</v>
      </c>
      <c r="J485" s="4" t="s">
        <v>16</v>
      </c>
      <c r="K485" s="4" t="s">
        <v>9</v>
      </c>
      <c r="L485" s="4" t="s">
        <v>10</v>
      </c>
      <c r="M485" s="9">
        <v>15</v>
      </c>
      <c r="N485" s="6">
        <v>94.33</v>
      </c>
      <c r="O485" s="7">
        <v>0.1</v>
      </c>
      <c r="P485" s="6">
        <v>44.38</v>
      </c>
      <c r="Q485" s="6">
        <f t="shared" si="28"/>
        <v>1273.4550000000002</v>
      </c>
      <c r="R485" s="6">
        <f t="shared" si="29"/>
        <v>665.7</v>
      </c>
      <c r="S485" s="6">
        <f t="shared" si="30"/>
        <v>607.75500000000011</v>
      </c>
      <c r="T485" s="8">
        <f t="shared" si="31"/>
        <v>0.47724890161018652</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193</v>
      </c>
      <c r="B486" s="3">
        <v>46114</v>
      </c>
      <c r="C486" s="4">
        <f>YEAR(SalesDataTable[[#This Row],[Order Date]])</f>
        <v>2026</v>
      </c>
      <c r="D486" s="11" t="str">
        <f>"Q"&amp;ROUNDUP(MONTH(SalesDataTable[[#This Row],[Order Date]])/3,0)</f>
        <v>Q2</v>
      </c>
      <c r="E486" s="4">
        <f>MONTH(SalesDataTable[[#This Row],[Order Date]])</f>
        <v>4</v>
      </c>
      <c r="F486" s="4" t="str">
        <f>TEXT(SalesDataTable[[#This Row],[Order Date]],"MMM")</f>
        <v>Apr</v>
      </c>
      <c r="G486" s="4" t="s">
        <v>20</v>
      </c>
      <c r="H486" s="4" t="s">
        <v>21</v>
      </c>
      <c r="I486" s="4" t="s">
        <v>19</v>
      </c>
      <c r="J486" s="4" t="s">
        <v>3</v>
      </c>
      <c r="K486" s="4" t="s">
        <v>14</v>
      </c>
      <c r="L486" s="4" t="s">
        <v>15</v>
      </c>
      <c r="M486" s="9">
        <v>1</v>
      </c>
      <c r="N486" s="6">
        <v>35.6</v>
      </c>
      <c r="O486" s="7">
        <v>0.1</v>
      </c>
      <c r="P486" s="6">
        <v>13.39</v>
      </c>
      <c r="Q486" s="6">
        <f t="shared" si="28"/>
        <v>32.04</v>
      </c>
      <c r="R486" s="6">
        <f t="shared" si="29"/>
        <v>13.39</v>
      </c>
      <c r="S486" s="6">
        <f t="shared" si="30"/>
        <v>18.649999999999999</v>
      </c>
      <c r="T486" s="8">
        <f t="shared" si="31"/>
        <v>0.58208489388264661</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2246</v>
      </c>
      <c r="B487" s="3">
        <v>46114</v>
      </c>
      <c r="C487" s="4">
        <f>YEAR(SalesDataTable[[#This Row],[Order Date]])</f>
        <v>2026</v>
      </c>
      <c r="D487" s="11" t="str">
        <f>"Q"&amp;ROUNDUP(MONTH(SalesDataTable[[#This Row],[Order Date]])/3,0)</f>
        <v>Q2</v>
      </c>
      <c r="E487" s="4">
        <f>MONTH(SalesDataTable[[#This Row],[Order Date]])</f>
        <v>4</v>
      </c>
      <c r="F487" s="4" t="str">
        <f>TEXT(SalesDataTable[[#This Row],[Order Date]],"MMM")</f>
        <v>Apr</v>
      </c>
      <c r="G487" s="4" t="s">
        <v>6</v>
      </c>
      <c r="H487" s="4" t="s">
        <v>43</v>
      </c>
      <c r="I487" s="4" t="s">
        <v>28</v>
      </c>
      <c r="J487" s="4" t="s">
        <v>3</v>
      </c>
      <c r="K487" s="4" t="s">
        <v>4</v>
      </c>
      <c r="L487" s="4" t="s">
        <v>22</v>
      </c>
      <c r="M487" s="9">
        <v>1</v>
      </c>
      <c r="N487" s="6">
        <v>50.17</v>
      </c>
      <c r="O487" s="7">
        <v>0</v>
      </c>
      <c r="P487" s="6">
        <v>21.95</v>
      </c>
      <c r="Q487" s="6">
        <f t="shared" si="28"/>
        <v>50.17</v>
      </c>
      <c r="R487" s="6">
        <f t="shared" si="29"/>
        <v>21.95</v>
      </c>
      <c r="S487" s="6">
        <f t="shared" si="30"/>
        <v>28.220000000000002</v>
      </c>
      <c r="T487" s="8">
        <f t="shared" si="31"/>
        <v>0.56248754235598963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2556</v>
      </c>
      <c r="B488" s="3">
        <v>46114</v>
      </c>
      <c r="C488" s="4">
        <f>YEAR(SalesDataTable[[#This Row],[Order Date]])</f>
        <v>2026</v>
      </c>
      <c r="D488" s="11" t="str">
        <f>"Q"&amp;ROUNDUP(MONTH(SalesDataTable[[#This Row],[Order Date]])/3,0)</f>
        <v>Q2</v>
      </c>
      <c r="E488" s="4">
        <f>MONTH(SalesDataTable[[#This Row],[Order Date]])</f>
        <v>4</v>
      </c>
      <c r="F488" s="4" t="str">
        <f>TEXT(SalesDataTable[[#This Row],[Order Date]],"MMM")</f>
        <v>Apr</v>
      </c>
      <c r="G488" s="4" t="s">
        <v>20</v>
      </c>
      <c r="H488" s="4" t="s">
        <v>33</v>
      </c>
      <c r="I488" s="4" t="s">
        <v>2</v>
      </c>
      <c r="J488" s="4" t="s">
        <v>3</v>
      </c>
      <c r="K488" s="4" t="s">
        <v>9</v>
      </c>
      <c r="L488" s="4" t="s">
        <v>46</v>
      </c>
      <c r="M488" s="9">
        <v>2</v>
      </c>
      <c r="N488" s="6">
        <v>72.900000000000006</v>
      </c>
      <c r="O488" s="7">
        <v>0</v>
      </c>
      <c r="P488" s="6">
        <v>31.52</v>
      </c>
      <c r="Q488" s="6">
        <f t="shared" si="28"/>
        <v>145.80000000000001</v>
      </c>
      <c r="R488" s="6">
        <f t="shared" si="29"/>
        <v>63.04</v>
      </c>
      <c r="S488" s="6">
        <f t="shared" si="30"/>
        <v>82.760000000000019</v>
      </c>
      <c r="T488" s="8">
        <f t="shared" si="31"/>
        <v>0.5676268861454048</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169</v>
      </c>
      <c r="B489" s="3">
        <v>46115</v>
      </c>
      <c r="C489" s="4">
        <f>YEAR(SalesDataTable[[#This Row],[Order Date]])</f>
        <v>2026</v>
      </c>
      <c r="D489" s="11" t="str">
        <f>"Q"&amp;ROUNDUP(MONTH(SalesDataTable[[#This Row],[Order Date]])/3,0)</f>
        <v>Q2</v>
      </c>
      <c r="E489" s="4">
        <f>MONTH(SalesDataTable[[#This Row],[Order Date]])</f>
        <v>4</v>
      </c>
      <c r="F489" s="4" t="str">
        <f>TEXT(SalesDataTable[[#This Row],[Order Date]],"MMM")</f>
        <v>Apr</v>
      </c>
      <c r="G489" s="4" t="s">
        <v>11</v>
      </c>
      <c r="H489" s="4" t="s">
        <v>52</v>
      </c>
      <c r="I489" s="4" t="s">
        <v>2</v>
      </c>
      <c r="J489" s="4" t="s">
        <v>13</v>
      </c>
      <c r="K489" s="4" t="s">
        <v>9</v>
      </c>
      <c r="L489" s="4" t="s">
        <v>10</v>
      </c>
      <c r="M489" s="9">
        <v>2</v>
      </c>
      <c r="N489" s="6">
        <v>93.48</v>
      </c>
      <c r="O489" s="7">
        <v>0</v>
      </c>
      <c r="P489" s="6">
        <v>45.15</v>
      </c>
      <c r="Q489" s="6">
        <f t="shared" si="28"/>
        <v>186.96</v>
      </c>
      <c r="R489" s="6">
        <f t="shared" si="29"/>
        <v>90.3</v>
      </c>
      <c r="S489" s="6">
        <f t="shared" si="30"/>
        <v>96.660000000000011</v>
      </c>
      <c r="T489" s="8">
        <f t="shared" si="31"/>
        <v>0.51700898587933253</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877</v>
      </c>
      <c r="B490" s="3">
        <v>46115</v>
      </c>
      <c r="C490" s="4">
        <f>YEAR(SalesDataTable[[#This Row],[Order Date]])</f>
        <v>2026</v>
      </c>
      <c r="D490" s="11" t="str">
        <f>"Q"&amp;ROUNDUP(MONTH(SalesDataTable[[#This Row],[Order Date]])/3,0)</f>
        <v>Q2</v>
      </c>
      <c r="E490" s="4">
        <f>MONTH(SalesDataTable[[#This Row],[Order Date]])</f>
        <v>4</v>
      </c>
      <c r="F490" s="4" t="str">
        <f>TEXT(SalesDataTable[[#This Row],[Order Date]],"MMM")</f>
        <v>Apr</v>
      </c>
      <c r="G490" s="4" t="s">
        <v>6</v>
      </c>
      <c r="H490" s="4" t="s">
        <v>43</v>
      </c>
      <c r="I490" s="4" t="s">
        <v>2</v>
      </c>
      <c r="J490" s="4" t="s">
        <v>13</v>
      </c>
      <c r="K490" s="4" t="s">
        <v>23</v>
      </c>
      <c r="L490" s="4" t="s">
        <v>51</v>
      </c>
      <c r="M490" s="9">
        <v>1</v>
      </c>
      <c r="N490" s="6">
        <v>123.63</v>
      </c>
      <c r="O490" s="7">
        <v>0</v>
      </c>
      <c r="P490" s="6">
        <v>58.88</v>
      </c>
      <c r="Q490" s="6">
        <f t="shared" si="28"/>
        <v>123.63</v>
      </c>
      <c r="R490" s="6">
        <f t="shared" si="29"/>
        <v>58.88</v>
      </c>
      <c r="S490" s="6">
        <f t="shared" si="30"/>
        <v>64.75</v>
      </c>
      <c r="T490" s="8">
        <f t="shared" si="31"/>
        <v>0.52374019250990866</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2023</v>
      </c>
      <c r="B491" s="3">
        <v>46115</v>
      </c>
      <c r="C491" s="4">
        <f>YEAR(SalesDataTable[[#This Row],[Order Date]])</f>
        <v>2026</v>
      </c>
      <c r="D491" s="11" t="str">
        <f>"Q"&amp;ROUNDUP(MONTH(SalesDataTable[[#This Row],[Order Date]])/3,0)</f>
        <v>Q2</v>
      </c>
      <c r="E491" s="4">
        <f>MONTH(SalesDataTable[[#This Row],[Order Date]])</f>
        <v>4</v>
      </c>
      <c r="F491" s="4" t="str">
        <f>TEXT(SalesDataTable[[#This Row],[Order Date]],"MMM")</f>
        <v>Apr</v>
      </c>
      <c r="G491" s="4" t="s">
        <v>6</v>
      </c>
      <c r="H491" s="4" t="s">
        <v>43</v>
      </c>
      <c r="I491" s="4" t="s">
        <v>2</v>
      </c>
      <c r="J491" s="4" t="s">
        <v>13</v>
      </c>
      <c r="K491" s="4" t="s">
        <v>14</v>
      </c>
      <c r="L491" s="4" t="s">
        <v>48</v>
      </c>
      <c r="M491" s="9">
        <v>3</v>
      </c>
      <c r="N491" s="6">
        <v>168.37</v>
      </c>
      <c r="O491" s="7">
        <v>0</v>
      </c>
      <c r="P491" s="6">
        <v>87.15</v>
      </c>
      <c r="Q491" s="6">
        <f t="shared" si="28"/>
        <v>505.11</v>
      </c>
      <c r="R491" s="6">
        <f t="shared" si="29"/>
        <v>261.45000000000005</v>
      </c>
      <c r="S491" s="6">
        <f t="shared" si="30"/>
        <v>243.65999999999997</v>
      </c>
      <c r="T491" s="8">
        <f t="shared" si="31"/>
        <v>0.4823899744610084</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2548</v>
      </c>
      <c r="B492" s="3">
        <v>46115</v>
      </c>
      <c r="C492" s="4">
        <f>YEAR(SalesDataTable[[#This Row],[Order Date]])</f>
        <v>2026</v>
      </c>
      <c r="D492" s="11" t="str">
        <f>"Q"&amp;ROUNDUP(MONTH(SalesDataTable[[#This Row],[Order Date]])/3,0)</f>
        <v>Q2</v>
      </c>
      <c r="E492" s="4">
        <f>MONTH(SalesDataTable[[#This Row],[Order Date]])</f>
        <v>4</v>
      </c>
      <c r="F492" s="4" t="str">
        <f>TEXT(SalesDataTable[[#This Row],[Order Date]],"MMM")</f>
        <v>Apr</v>
      </c>
      <c r="G492" s="4" t="s">
        <v>0</v>
      </c>
      <c r="H492" s="4" t="s">
        <v>36</v>
      </c>
      <c r="I492" s="4" t="s">
        <v>28</v>
      </c>
      <c r="J492" s="4" t="s">
        <v>13</v>
      </c>
      <c r="K492" s="4" t="s">
        <v>4</v>
      </c>
      <c r="L492" s="4" t="s">
        <v>22</v>
      </c>
      <c r="M492" s="9">
        <v>4</v>
      </c>
      <c r="N492" s="6">
        <v>51.68</v>
      </c>
      <c r="O492" s="7">
        <v>0.05</v>
      </c>
      <c r="P492" s="6">
        <v>23.09</v>
      </c>
      <c r="Q492" s="6">
        <f t="shared" si="28"/>
        <v>196.38399999999999</v>
      </c>
      <c r="R492" s="6">
        <f t="shared" si="29"/>
        <v>92.36</v>
      </c>
      <c r="S492" s="6">
        <f t="shared" si="30"/>
        <v>104.02399999999999</v>
      </c>
      <c r="T492" s="8">
        <f t="shared" si="31"/>
        <v>0.52969692031937421</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2602</v>
      </c>
      <c r="B493" s="3">
        <v>46115</v>
      </c>
      <c r="C493" s="4">
        <f>YEAR(SalesDataTable[[#This Row],[Order Date]])</f>
        <v>2026</v>
      </c>
      <c r="D493" s="11" t="str">
        <f>"Q"&amp;ROUNDUP(MONTH(SalesDataTable[[#This Row],[Order Date]])/3,0)</f>
        <v>Q2</v>
      </c>
      <c r="E493" s="4">
        <f>MONTH(SalesDataTable[[#This Row],[Order Date]])</f>
        <v>4</v>
      </c>
      <c r="F493" s="4" t="str">
        <f>TEXT(SalesDataTable[[#This Row],[Order Date]],"MMM")</f>
        <v>Apr</v>
      </c>
      <c r="G493" s="4" t="s">
        <v>6</v>
      </c>
      <c r="H493" s="4" t="s">
        <v>43</v>
      </c>
      <c r="I493" s="4" t="s">
        <v>28</v>
      </c>
      <c r="J493" s="4" t="s">
        <v>13</v>
      </c>
      <c r="K493" s="4" t="s">
        <v>4</v>
      </c>
      <c r="L493" s="4" t="s">
        <v>26</v>
      </c>
      <c r="M493" s="9">
        <v>1</v>
      </c>
      <c r="N493" s="6">
        <v>40.159999999999997</v>
      </c>
      <c r="O493" s="7">
        <v>0</v>
      </c>
      <c r="P493" s="6">
        <v>16.77</v>
      </c>
      <c r="Q493" s="6">
        <f t="shared" si="28"/>
        <v>40.159999999999997</v>
      </c>
      <c r="R493" s="6">
        <f t="shared" si="29"/>
        <v>16.77</v>
      </c>
      <c r="S493" s="6">
        <f t="shared" si="30"/>
        <v>23.389999999999997</v>
      </c>
      <c r="T493" s="8">
        <f t="shared" si="31"/>
        <v>0.58242031872509958</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3229</v>
      </c>
      <c r="B494" s="3">
        <v>46115</v>
      </c>
      <c r="C494" s="4">
        <f>YEAR(SalesDataTable[[#This Row],[Order Date]])</f>
        <v>2026</v>
      </c>
      <c r="D494" s="11" t="str">
        <f>"Q"&amp;ROUNDUP(MONTH(SalesDataTable[[#This Row],[Order Date]])/3,0)</f>
        <v>Q2</v>
      </c>
      <c r="E494" s="4">
        <f>MONTH(SalesDataTable[[#This Row],[Order Date]])</f>
        <v>4</v>
      </c>
      <c r="F494" s="4" t="str">
        <f>TEXT(SalesDataTable[[#This Row],[Order Date]],"MMM")</f>
        <v>Apr</v>
      </c>
      <c r="G494" s="4" t="s">
        <v>20</v>
      </c>
      <c r="H494" s="4" t="s">
        <v>47</v>
      </c>
      <c r="I494" s="4" t="s">
        <v>19</v>
      </c>
      <c r="J494" s="4" t="s">
        <v>3</v>
      </c>
      <c r="K494" s="4" t="s">
        <v>14</v>
      </c>
      <c r="L494" s="4" t="s">
        <v>15</v>
      </c>
      <c r="M494" s="9">
        <v>3</v>
      </c>
      <c r="N494" s="6">
        <v>36.17</v>
      </c>
      <c r="O494" s="7">
        <v>0.1</v>
      </c>
      <c r="P494" s="6">
        <v>13.65</v>
      </c>
      <c r="Q494" s="6">
        <f t="shared" si="28"/>
        <v>97.659000000000006</v>
      </c>
      <c r="R494" s="6">
        <f t="shared" si="29"/>
        <v>40.950000000000003</v>
      </c>
      <c r="S494" s="6">
        <f t="shared" si="30"/>
        <v>56.709000000000003</v>
      </c>
      <c r="T494" s="8">
        <f t="shared" si="31"/>
        <v>0.58068380794396834</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3261</v>
      </c>
      <c r="B495" s="3">
        <v>46115</v>
      </c>
      <c r="C495" s="4">
        <f>YEAR(SalesDataTable[[#This Row],[Order Date]])</f>
        <v>2026</v>
      </c>
      <c r="D495" s="11" t="str">
        <f>"Q"&amp;ROUNDUP(MONTH(SalesDataTable[[#This Row],[Order Date]])/3,0)</f>
        <v>Q2</v>
      </c>
      <c r="E495" s="4">
        <f>MONTH(SalesDataTable[[#This Row],[Order Date]])</f>
        <v>4</v>
      </c>
      <c r="F495" s="4" t="str">
        <f>TEXT(SalesDataTable[[#This Row],[Order Date]],"MMM")</f>
        <v>Apr</v>
      </c>
      <c r="G495" s="4" t="s">
        <v>11</v>
      </c>
      <c r="H495" s="4" t="s">
        <v>39</v>
      </c>
      <c r="I495" s="4" t="s">
        <v>2</v>
      </c>
      <c r="J495" s="4" t="s">
        <v>13</v>
      </c>
      <c r="K495" s="4" t="s">
        <v>14</v>
      </c>
      <c r="L495" s="4" t="s">
        <v>44</v>
      </c>
      <c r="M495" s="9">
        <v>4</v>
      </c>
      <c r="N495" s="6">
        <v>130.55000000000001</v>
      </c>
      <c r="O495" s="7">
        <v>0</v>
      </c>
      <c r="P495" s="6">
        <v>67.66</v>
      </c>
      <c r="Q495" s="6">
        <f t="shared" si="28"/>
        <v>522.20000000000005</v>
      </c>
      <c r="R495" s="6">
        <f t="shared" si="29"/>
        <v>270.64</v>
      </c>
      <c r="S495" s="6">
        <f t="shared" si="30"/>
        <v>251.56000000000006</v>
      </c>
      <c r="T495" s="8">
        <f t="shared" si="31"/>
        <v>0.48173113749521262</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3621</v>
      </c>
      <c r="B496" s="3">
        <v>46115</v>
      </c>
      <c r="C496" s="4">
        <f>YEAR(SalesDataTable[[#This Row],[Order Date]])</f>
        <v>2026</v>
      </c>
      <c r="D496" s="11"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4</v>
      </c>
      <c r="L496" s="4" t="s">
        <v>30</v>
      </c>
      <c r="M496" s="9">
        <v>2</v>
      </c>
      <c r="N496" s="6">
        <v>102.63</v>
      </c>
      <c r="O496" s="7">
        <v>0</v>
      </c>
      <c r="P496" s="6">
        <v>50.19</v>
      </c>
      <c r="Q496" s="6">
        <f t="shared" si="28"/>
        <v>205.26</v>
      </c>
      <c r="R496" s="6">
        <f t="shared" si="29"/>
        <v>100.38</v>
      </c>
      <c r="S496" s="6">
        <f t="shared" si="30"/>
        <v>104.88</v>
      </c>
      <c r="T496" s="8">
        <f t="shared" si="31"/>
        <v>0.51096170710318622</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4681</v>
      </c>
      <c r="B497" s="3">
        <v>46115</v>
      </c>
      <c r="C497" s="4">
        <f>YEAR(SalesDataTable[[#This Row],[Order Date]])</f>
        <v>2026</v>
      </c>
      <c r="D497" s="11" t="str">
        <f>"Q"&amp;ROUNDUP(MONTH(SalesDataTable[[#This Row],[Order Date]])/3,0)</f>
        <v>Q2</v>
      </c>
      <c r="E497" s="4">
        <f>MONTH(SalesDataTable[[#This Row],[Order Date]])</f>
        <v>4</v>
      </c>
      <c r="F497" s="4" t="str">
        <f>TEXT(SalesDataTable[[#This Row],[Order Date]],"MMM")</f>
        <v>Apr</v>
      </c>
      <c r="G497" s="4" t="s">
        <v>20</v>
      </c>
      <c r="H497" s="4" t="s">
        <v>47</v>
      </c>
      <c r="I497" s="4" t="s">
        <v>28</v>
      </c>
      <c r="J497" s="4" t="s">
        <v>3</v>
      </c>
      <c r="K497" s="4" t="s">
        <v>4</v>
      </c>
      <c r="L497" s="4" t="s">
        <v>5</v>
      </c>
      <c r="M497" s="9">
        <v>6</v>
      </c>
      <c r="N497" s="6">
        <v>81.239999999999995</v>
      </c>
      <c r="O497" s="7">
        <v>0</v>
      </c>
      <c r="P497" s="6">
        <v>43.28</v>
      </c>
      <c r="Q497" s="6">
        <f t="shared" si="28"/>
        <v>487.43999999999994</v>
      </c>
      <c r="R497" s="6">
        <f t="shared" si="29"/>
        <v>259.68</v>
      </c>
      <c r="S497" s="6">
        <f t="shared" si="30"/>
        <v>227.75999999999993</v>
      </c>
      <c r="T497" s="8">
        <f t="shared" si="31"/>
        <v>0.46725750861644505</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4954</v>
      </c>
      <c r="B498" s="3">
        <v>46115</v>
      </c>
      <c r="C498" s="4">
        <f>YEAR(SalesDataTable[[#This Row],[Order Date]])</f>
        <v>2026</v>
      </c>
      <c r="D498" s="11" t="str">
        <f>"Q"&amp;ROUNDUP(MONTH(SalesDataTable[[#This Row],[Order Date]])/3,0)</f>
        <v>Q2</v>
      </c>
      <c r="E498" s="4">
        <f>MONTH(SalesDataTable[[#This Row],[Order Date]])</f>
        <v>4</v>
      </c>
      <c r="F498" s="4" t="str">
        <f>TEXT(SalesDataTable[[#This Row],[Order Date]],"MMM")</f>
        <v>Apr</v>
      </c>
      <c r="G498" s="4" t="s">
        <v>20</v>
      </c>
      <c r="H498" s="4" t="s">
        <v>33</v>
      </c>
      <c r="I498" s="4" t="s">
        <v>2</v>
      </c>
      <c r="J498" s="4" t="s">
        <v>13</v>
      </c>
      <c r="K498" s="4" t="s">
        <v>9</v>
      </c>
      <c r="L498" s="4" t="s">
        <v>46</v>
      </c>
      <c r="M498" s="9">
        <v>3</v>
      </c>
      <c r="N498" s="6">
        <v>72.11</v>
      </c>
      <c r="O498" s="7">
        <v>0.05</v>
      </c>
      <c r="P498" s="6">
        <v>31.63</v>
      </c>
      <c r="Q498" s="6">
        <f t="shared" si="28"/>
        <v>205.51349999999996</v>
      </c>
      <c r="R498" s="6">
        <f t="shared" si="29"/>
        <v>94.89</v>
      </c>
      <c r="S498" s="6">
        <f t="shared" si="30"/>
        <v>110.62349999999996</v>
      </c>
      <c r="T498" s="8">
        <f t="shared" si="31"/>
        <v>0.5382785072513484</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1153</v>
      </c>
      <c r="B499" s="3">
        <v>46116</v>
      </c>
      <c r="C499" s="4">
        <f>YEAR(SalesDataTable[[#This Row],[Order Date]])</f>
        <v>2026</v>
      </c>
      <c r="D499" s="11" t="str">
        <f>"Q"&amp;ROUNDUP(MONTH(SalesDataTable[[#This Row],[Order Date]])/3,0)</f>
        <v>Q2</v>
      </c>
      <c r="E499" s="4">
        <f>MONTH(SalesDataTable[[#This Row],[Order Date]])</f>
        <v>4</v>
      </c>
      <c r="F499" s="4" t="str">
        <f>TEXT(SalesDataTable[[#This Row],[Order Date]],"MMM")</f>
        <v>Apr</v>
      </c>
      <c r="G499" s="4" t="s">
        <v>11</v>
      </c>
      <c r="H499" s="4" t="s">
        <v>52</v>
      </c>
      <c r="I499" s="4" t="s">
        <v>19</v>
      </c>
      <c r="J499" s="4" t="s">
        <v>13</v>
      </c>
      <c r="K499" s="4" t="s">
        <v>9</v>
      </c>
      <c r="L499" s="4" t="s">
        <v>10</v>
      </c>
      <c r="M499" s="9">
        <v>4</v>
      </c>
      <c r="N499" s="6">
        <v>90.15</v>
      </c>
      <c r="O499" s="7">
        <v>0</v>
      </c>
      <c r="P499" s="6">
        <v>44.9</v>
      </c>
      <c r="Q499" s="6">
        <f t="shared" si="28"/>
        <v>360.6</v>
      </c>
      <c r="R499" s="6">
        <f t="shared" si="29"/>
        <v>179.6</v>
      </c>
      <c r="S499" s="6">
        <f t="shared" si="30"/>
        <v>181.00000000000003</v>
      </c>
      <c r="T499" s="8">
        <f t="shared" si="31"/>
        <v>0.50194120909595119</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1383</v>
      </c>
      <c r="B500" s="3">
        <v>46116</v>
      </c>
      <c r="C500" s="4">
        <f>YEAR(SalesDataTable[[#This Row],[Order Date]])</f>
        <v>2026</v>
      </c>
      <c r="D500" s="11" t="str">
        <f>"Q"&amp;ROUNDUP(MONTH(SalesDataTable[[#This Row],[Order Date]])/3,0)</f>
        <v>Q2</v>
      </c>
      <c r="E500" s="4">
        <f>MONTH(SalesDataTable[[#This Row],[Order Date]])</f>
        <v>4</v>
      </c>
      <c r="F500" s="4" t="str">
        <f>TEXT(SalesDataTable[[#This Row],[Order Date]],"MMM")</f>
        <v>Apr</v>
      </c>
      <c r="G500" s="4" t="s">
        <v>20</v>
      </c>
      <c r="H500" s="4" t="s">
        <v>21</v>
      </c>
      <c r="I500" s="4" t="s">
        <v>19</v>
      </c>
      <c r="J500" s="4" t="s">
        <v>3</v>
      </c>
      <c r="K500" s="4" t="s">
        <v>4</v>
      </c>
      <c r="L500" s="4" t="s">
        <v>22</v>
      </c>
      <c r="M500" s="9">
        <v>1</v>
      </c>
      <c r="N500" s="6">
        <v>50.7</v>
      </c>
      <c r="O500" s="7">
        <v>0.05</v>
      </c>
      <c r="P500" s="6">
        <v>21.85</v>
      </c>
      <c r="Q500" s="6">
        <f t="shared" si="28"/>
        <v>48.164999999999999</v>
      </c>
      <c r="R500" s="6">
        <f t="shared" si="29"/>
        <v>21.85</v>
      </c>
      <c r="S500" s="6">
        <f t="shared" si="30"/>
        <v>26.314999999999998</v>
      </c>
      <c r="T500" s="8">
        <f t="shared" si="31"/>
        <v>0.54635108481262329</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2583</v>
      </c>
      <c r="B501" s="3">
        <v>46116</v>
      </c>
      <c r="C501" s="4">
        <f>YEAR(SalesDataTable[[#This Row],[Order Date]])</f>
        <v>2026</v>
      </c>
      <c r="D501" s="11" t="str">
        <f>"Q"&amp;ROUNDUP(MONTH(SalesDataTable[[#This Row],[Order Date]])/3,0)</f>
        <v>Q2</v>
      </c>
      <c r="E501" s="4">
        <f>MONTH(SalesDataTable[[#This Row],[Order Date]])</f>
        <v>4</v>
      </c>
      <c r="F501" s="4" t="str">
        <f>TEXT(SalesDataTable[[#This Row],[Order Date]],"MMM")</f>
        <v>Apr</v>
      </c>
      <c r="G501" s="4" t="s">
        <v>0</v>
      </c>
      <c r="H501" s="4" t="s">
        <v>1</v>
      </c>
      <c r="I501" s="4" t="s">
        <v>2</v>
      </c>
      <c r="J501" s="4" t="s">
        <v>3</v>
      </c>
      <c r="K501" s="4" t="s">
        <v>34</v>
      </c>
      <c r="L501" s="4" t="s">
        <v>35</v>
      </c>
      <c r="M501" s="9">
        <v>1</v>
      </c>
      <c r="N501" s="6">
        <v>41.13</v>
      </c>
      <c r="O501" s="7">
        <v>0</v>
      </c>
      <c r="P501" s="6">
        <v>15.04</v>
      </c>
      <c r="Q501" s="6">
        <f t="shared" si="28"/>
        <v>41.13</v>
      </c>
      <c r="R501" s="6">
        <f t="shared" si="29"/>
        <v>15.04</v>
      </c>
      <c r="S501" s="6">
        <f t="shared" si="30"/>
        <v>26.090000000000003</v>
      </c>
      <c r="T501" s="8">
        <f t="shared" si="31"/>
        <v>0.63433017262338931</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4074</v>
      </c>
      <c r="B502" s="3">
        <v>46116</v>
      </c>
      <c r="C502" s="4">
        <f>YEAR(SalesDataTable[[#This Row],[Order Date]])</f>
        <v>2026</v>
      </c>
      <c r="D502" s="11" t="str">
        <f>"Q"&amp;ROUNDUP(MONTH(SalesDataTable[[#This Row],[Order Date]])/3,0)</f>
        <v>Q2</v>
      </c>
      <c r="E502" s="4">
        <f>MONTH(SalesDataTable[[#This Row],[Order Date]])</f>
        <v>4</v>
      </c>
      <c r="F502" s="4" t="str">
        <f>TEXT(SalesDataTable[[#This Row],[Order Date]],"MMM")</f>
        <v>Apr</v>
      </c>
      <c r="G502" s="4" t="s">
        <v>6</v>
      </c>
      <c r="H502" s="4" t="s">
        <v>7</v>
      </c>
      <c r="I502" s="4" t="s">
        <v>19</v>
      </c>
      <c r="J502" s="4" t="s">
        <v>3</v>
      </c>
      <c r="K502" s="4" t="s">
        <v>23</v>
      </c>
      <c r="L502" s="4" t="s">
        <v>51</v>
      </c>
      <c r="M502" s="9">
        <v>1</v>
      </c>
      <c r="N502" s="6">
        <v>121.66</v>
      </c>
      <c r="O502" s="7">
        <v>0</v>
      </c>
      <c r="P502" s="6">
        <v>61.37</v>
      </c>
      <c r="Q502" s="6">
        <f t="shared" si="28"/>
        <v>121.66</v>
      </c>
      <c r="R502" s="6">
        <f t="shared" si="29"/>
        <v>61.37</v>
      </c>
      <c r="S502" s="6">
        <f t="shared" si="30"/>
        <v>60.29</v>
      </c>
      <c r="T502" s="8">
        <f t="shared" si="31"/>
        <v>0.49556140062469178</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4301</v>
      </c>
      <c r="B503" s="3">
        <v>46116</v>
      </c>
      <c r="C503" s="4">
        <f>YEAR(SalesDataTable[[#This Row],[Order Date]])</f>
        <v>2026</v>
      </c>
      <c r="D503" s="11" t="str">
        <f>"Q"&amp;ROUNDUP(MONTH(SalesDataTable[[#This Row],[Order Date]])/3,0)</f>
        <v>Q2</v>
      </c>
      <c r="E503" s="4">
        <f>MONTH(SalesDataTable[[#This Row],[Order Date]])</f>
        <v>4</v>
      </c>
      <c r="F503" s="4" t="str">
        <f>TEXT(SalesDataTable[[#This Row],[Order Date]],"MMM")</f>
        <v>Apr</v>
      </c>
      <c r="G503" s="4" t="s">
        <v>11</v>
      </c>
      <c r="H503" s="4" t="s">
        <v>52</v>
      </c>
      <c r="I503" s="4" t="s">
        <v>19</v>
      </c>
      <c r="J503" s="4" t="s">
        <v>13</v>
      </c>
      <c r="K503" s="4" t="s">
        <v>34</v>
      </c>
      <c r="L503" s="4" t="s">
        <v>38</v>
      </c>
      <c r="M503" s="9">
        <v>1</v>
      </c>
      <c r="N503" s="6">
        <v>122.77</v>
      </c>
      <c r="O503" s="7">
        <v>0.1</v>
      </c>
      <c r="P503" s="6">
        <v>70.59</v>
      </c>
      <c r="Q503" s="6">
        <f t="shared" si="28"/>
        <v>110.49299999999999</v>
      </c>
      <c r="R503" s="6">
        <f t="shared" si="29"/>
        <v>70.59</v>
      </c>
      <c r="S503" s="6">
        <f t="shared" si="30"/>
        <v>39.902999999999992</v>
      </c>
      <c r="T503" s="8">
        <f t="shared" si="31"/>
        <v>0.36113599956558329</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4692</v>
      </c>
      <c r="B504" s="3">
        <v>46116</v>
      </c>
      <c r="C504" s="4">
        <f>YEAR(SalesDataTable[[#This Row],[Order Date]])</f>
        <v>2026</v>
      </c>
      <c r="D504" s="11" t="str">
        <f>"Q"&amp;ROUNDUP(MONTH(SalesDataTable[[#This Row],[Order Date]])/3,0)</f>
        <v>Q2</v>
      </c>
      <c r="E504" s="4">
        <f>MONTH(SalesDataTable[[#This Row],[Order Date]])</f>
        <v>4</v>
      </c>
      <c r="F504" s="4" t="str">
        <f>TEXT(SalesDataTable[[#This Row],[Order Date]],"MMM")</f>
        <v>Apr</v>
      </c>
      <c r="G504" s="4" t="s">
        <v>20</v>
      </c>
      <c r="H504" s="4" t="s">
        <v>47</v>
      </c>
      <c r="I504" s="4" t="s">
        <v>2</v>
      </c>
      <c r="J504" s="4" t="s">
        <v>3</v>
      </c>
      <c r="K504" s="4" t="s">
        <v>4</v>
      </c>
      <c r="L504" s="4" t="s">
        <v>22</v>
      </c>
      <c r="M504" s="9">
        <v>1</v>
      </c>
      <c r="N504" s="6">
        <v>49.96</v>
      </c>
      <c r="O504" s="7">
        <v>0</v>
      </c>
      <c r="P504" s="6">
        <v>22.13</v>
      </c>
      <c r="Q504" s="6">
        <f t="shared" si="28"/>
        <v>49.96</v>
      </c>
      <c r="R504" s="6">
        <f t="shared" si="29"/>
        <v>22.13</v>
      </c>
      <c r="S504" s="6">
        <f t="shared" si="30"/>
        <v>27.830000000000002</v>
      </c>
      <c r="T504" s="8">
        <f t="shared" si="31"/>
        <v>0.55704563650920735</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1951</v>
      </c>
      <c r="B505" s="3">
        <v>46117</v>
      </c>
      <c r="C505" s="4">
        <f>YEAR(SalesDataTable[[#This Row],[Order Date]])</f>
        <v>2026</v>
      </c>
      <c r="D505" s="11" t="str">
        <f>"Q"&amp;ROUNDUP(MONTH(SalesDataTable[[#This Row],[Order Date]])/3,0)</f>
        <v>Q2</v>
      </c>
      <c r="E505" s="4">
        <f>MONTH(SalesDataTable[[#This Row],[Order Date]])</f>
        <v>4</v>
      </c>
      <c r="F505" s="4" t="str">
        <f>TEXT(SalesDataTable[[#This Row],[Order Date]],"MMM")</f>
        <v>Apr</v>
      </c>
      <c r="G505" s="4" t="s">
        <v>20</v>
      </c>
      <c r="H505" s="4" t="s">
        <v>33</v>
      </c>
      <c r="I505" s="4" t="s">
        <v>28</v>
      </c>
      <c r="J505" s="4" t="s">
        <v>3</v>
      </c>
      <c r="K505" s="4" t="s">
        <v>9</v>
      </c>
      <c r="L505" s="4" t="s">
        <v>37</v>
      </c>
      <c r="M505" s="9">
        <v>2</v>
      </c>
      <c r="N505" s="6">
        <v>155.13</v>
      </c>
      <c r="O505" s="7">
        <v>0.15</v>
      </c>
      <c r="P505" s="6">
        <v>80.959999999999994</v>
      </c>
      <c r="Q505" s="6">
        <f t="shared" si="28"/>
        <v>263.721</v>
      </c>
      <c r="R505" s="6">
        <f t="shared" si="29"/>
        <v>161.91999999999999</v>
      </c>
      <c r="S505" s="6">
        <f t="shared" si="30"/>
        <v>101.80100000000002</v>
      </c>
      <c r="T505" s="8">
        <f t="shared" si="31"/>
        <v>0.38601779911345707</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2111</v>
      </c>
      <c r="B506" s="3">
        <v>46117</v>
      </c>
      <c r="C506" s="4">
        <f>YEAR(SalesDataTable[[#This Row],[Order Date]])</f>
        <v>2026</v>
      </c>
      <c r="D506" s="11" t="str">
        <f>"Q"&amp;ROUNDUP(MONTH(SalesDataTable[[#This Row],[Order Date]])/3,0)</f>
        <v>Q2</v>
      </c>
      <c r="E506" s="4">
        <f>MONTH(SalesDataTable[[#This Row],[Order Date]])</f>
        <v>4</v>
      </c>
      <c r="F506" s="4" t="str">
        <f>TEXT(SalesDataTable[[#This Row],[Order Date]],"MMM")</f>
        <v>Apr</v>
      </c>
      <c r="G506" s="4" t="s">
        <v>20</v>
      </c>
      <c r="H506" s="4" t="s">
        <v>47</v>
      </c>
      <c r="I506" s="4" t="s">
        <v>2</v>
      </c>
      <c r="J506" s="4" t="s">
        <v>13</v>
      </c>
      <c r="K506" s="4" t="s">
        <v>9</v>
      </c>
      <c r="L506" s="4" t="s">
        <v>46</v>
      </c>
      <c r="M506" s="9">
        <v>3</v>
      </c>
      <c r="N506" s="6">
        <v>69.83</v>
      </c>
      <c r="O506" s="7">
        <v>0.05</v>
      </c>
      <c r="P506" s="6">
        <v>31.53</v>
      </c>
      <c r="Q506" s="6">
        <f t="shared" si="28"/>
        <v>199.0155</v>
      </c>
      <c r="R506" s="6">
        <f t="shared" si="29"/>
        <v>94.59</v>
      </c>
      <c r="S506" s="6">
        <f t="shared" si="30"/>
        <v>104.4255</v>
      </c>
      <c r="T506" s="8">
        <f t="shared" si="31"/>
        <v>0.52471038687941396</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2933</v>
      </c>
      <c r="B507" s="3">
        <v>46117</v>
      </c>
      <c r="C507" s="4">
        <f>YEAR(SalesDataTable[[#This Row],[Order Date]])</f>
        <v>2026</v>
      </c>
      <c r="D507" s="11" t="str">
        <f>"Q"&amp;ROUNDUP(MONTH(SalesDataTable[[#This Row],[Order Date]])/3,0)</f>
        <v>Q2</v>
      </c>
      <c r="E507" s="4">
        <f>MONTH(SalesDataTable[[#This Row],[Order Date]])</f>
        <v>4</v>
      </c>
      <c r="F507" s="4" t="str">
        <f>TEXT(SalesDataTable[[#This Row],[Order Date]],"MMM")</f>
        <v>Apr</v>
      </c>
      <c r="G507" s="4" t="s">
        <v>6</v>
      </c>
      <c r="H507" s="4" t="s">
        <v>27</v>
      </c>
      <c r="I507" s="4" t="s">
        <v>19</v>
      </c>
      <c r="J507" s="4" t="s">
        <v>3</v>
      </c>
      <c r="K507" s="4" t="s">
        <v>14</v>
      </c>
      <c r="L507" s="4" t="s">
        <v>15</v>
      </c>
      <c r="M507" s="9">
        <v>1</v>
      </c>
      <c r="N507" s="6">
        <v>35.4</v>
      </c>
      <c r="O507" s="7">
        <v>0</v>
      </c>
      <c r="P507" s="6">
        <v>13.37</v>
      </c>
      <c r="Q507" s="6">
        <f t="shared" si="28"/>
        <v>35.4</v>
      </c>
      <c r="R507" s="6">
        <f t="shared" si="29"/>
        <v>13.37</v>
      </c>
      <c r="S507" s="6">
        <f t="shared" si="30"/>
        <v>22.03</v>
      </c>
      <c r="T507" s="8">
        <f t="shared" si="31"/>
        <v>0.62231638418079105</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3263</v>
      </c>
      <c r="B508" s="3">
        <v>46117</v>
      </c>
      <c r="C508" s="4">
        <f>YEAR(SalesDataTable[[#This Row],[Order Date]])</f>
        <v>2026</v>
      </c>
      <c r="D508" s="11" t="str">
        <f>"Q"&amp;ROUNDUP(MONTH(SalesDataTable[[#This Row],[Order Date]])/3,0)</f>
        <v>Q2</v>
      </c>
      <c r="E508" s="4">
        <f>MONTH(SalesDataTable[[#This Row],[Order Date]])</f>
        <v>4</v>
      </c>
      <c r="F508" s="4" t="str">
        <f>TEXT(SalesDataTable[[#This Row],[Order Date]],"MMM")</f>
        <v>Apr</v>
      </c>
      <c r="G508" s="4" t="s">
        <v>20</v>
      </c>
      <c r="H508" s="4" t="s">
        <v>31</v>
      </c>
      <c r="I508" s="4" t="s">
        <v>2</v>
      </c>
      <c r="J508" s="4" t="s">
        <v>13</v>
      </c>
      <c r="K508" s="4" t="s">
        <v>34</v>
      </c>
      <c r="L508" s="4" t="s">
        <v>45</v>
      </c>
      <c r="M508" s="9">
        <v>1</v>
      </c>
      <c r="N508" s="6">
        <v>51.75</v>
      </c>
      <c r="O508" s="7">
        <v>0.1</v>
      </c>
      <c r="P508" s="6">
        <v>22.1</v>
      </c>
      <c r="Q508" s="6">
        <f t="shared" si="28"/>
        <v>46.575000000000003</v>
      </c>
      <c r="R508" s="6">
        <f t="shared" si="29"/>
        <v>22.1</v>
      </c>
      <c r="S508" s="6">
        <f t="shared" si="30"/>
        <v>24.475000000000001</v>
      </c>
      <c r="T508" s="8">
        <f t="shared" si="31"/>
        <v>0.52549651100375738</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4764</v>
      </c>
      <c r="B509" s="3">
        <v>46117</v>
      </c>
      <c r="C509" s="4">
        <f>YEAR(SalesDataTable[[#This Row],[Order Date]])</f>
        <v>2026</v>
      </c>
      <c r="D509" s="11" t="str">
        <f>"Q"&amp;ROUNDUP(MONTH(SalesDataTable[[#This Row],[Order Date]])/3,0)</f>
        <v>Q2</v>
      </c>
      <c r="E509" s="4">
        <f>MONTH(SalesDataTable[[#This Row],[Order Date]])</f>
        <v>4</v>
      </c>
      <c r="F509" s="4" t="str">
        <f>TEXT(SalesDataTable[[#This Row],[Order Date]],"MMM")</f>
        <v>Apr</v>
      </c>
      <c r="G509" s="4" t="s">
        <v>20</v>
      </c>
      <c r="H509" s="4" t="s">
        <v>47</v>
      </c>
      <c r="I509" s="4" t="s">
        <v>28</v>
      </c>
      <c r="J509" s="4" t="s">
        <v>13</v>
      </c>
      <c r="K509" s="4" t="s">
        <v>4</v>
      </c>
      <c r="L509" s="4" t="s">
        <v>26</v>
      </c>
      <c r="M509" s="9">
        <v>6</v>
      </c>
      <c r="N509" s="6">
        <v>39.6</v>
      </c>
      <c r="O509" s="7">
        <v>0.15</v>
      </c>
      <c r="P509" s="6">
        <v>17.010000000000002</v>
      </c>
      <c r="Q509" s="6">
        <f t="shared" si="28"/>
        <v>201.96</v>
      </c>
      <c r="R509" s="6">
        <f t="shared" si="29"/>
        <v>102.06</v>
      </c>
      <c r="S509" s="6">
        <f t="shared" si="30"/>
        <v>99.9</v>
      </c>
      <c r="T509" s="8">
        <f t="shared" si="31"/>
        <v>0.49465240641711233</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28</v>
      </c>
      <c r="B510" s="3">
        <v>46118</v>
      </c>
      <c r="C510" s="4">
        <f>YEAR(SalesDataTable[[#This Row],[Order Date]])</f>
        <v>2026</v>
      </c>
      <c r="D510" s="11" t="str">
        <f>"Q"&amp;ROUNDUP(MONTH(SalesDataTable[[#This Row],[Order Date]])/3,0)</f>
        <v>Q2</v>
      </c>
      <c r="E510" s="4">
        <f>MONTH(SalesDataTable[[#This Row],[Order Date]])</f>
        <v>4</v>
      </c>
      <c r="F510" s="4" t="str">
        <f>TEXT(SalesDataTable[[#This Row],[Order Date]],"MMM")</f>
        <v>Apr</v>
      </c>
      <c r="G510" s="4" t="s">
        <v>6</v>
      </c>
      <c r="H510" s="4" t="s">
        <v>27</v>
      </c>
      <c r="I510" s="4" t="s">
        <v>19</v>
      </c>
      <c r="J510" s="4" t="s">
        <v>13</v>
      </c>
      <c r="K510" s="4" t="s">
        <v>34</v>
      </c>
      <c r="L510" s="4" t="s">
        <v>38</v>
      </c>
      <c r="M510" s="9">
        <v>2</v>
      </c>
      <c r="N510" s="6">
        <v>125.94</v>
      </c>
      <c r="O510" s="7">
        <v>0.05</v>
      </c>
      <c r="P510" s="6">
        <v>70.94</v>
      </c>
      <c r="Q510" s="6">
        <f t="shared" si="28"/>
        <v>239.28599999999997</v>
      </c>
      <c r="R510" s="6">
        <f t="shared" si="29"/>
        <v>141.88</v>
      </c>
      <c r="S510" s="6">
        <f t="shared" si="30"/>
        <v>97.405999999999977</v>
      </c>
      <c r="T510" s="8">
        <f t="shared" si="31"/>
        <v>0.40706936469329585</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581</v>
      </c>
      <c r="B511" s="3">
        <v>46118</v>
      </c>
      <c r="C511" s="4">
        <f>YEAR(SalesDataTable[[#This Row],[Order Date]])</f>
        <v>2026</v>
      </c>
      <c r="D511" s="11" t="str">
        <f>"Q"&amp;ROUNDUP(MONTH(SalesDataTable[[#This Row],[Order Date]])/3,0)</f>
        <v>Q2</v>
      </c>
      <c r="E511" s="4">
        <f>MONTH(SalesDataTable[[#This Row],[Order Date]])</f>
        <v>4</v>
      </c>
      <c r="F511" s="4" t="str">
        <f>TEXT(SalesDataTable[[#This Row],[Order Date]],"MMM")</f>
        <v>Apr</v>
      </c>
      <c r="G511" s="4" t="s">
        <v>6</v>
      </c>
      <c r="H511" s="4" t="s">
        <v>7</v>
      </c>
      <c r="I511" s="4" t="s">
        <v>2</v>
      </c>
      <c r="J511" s="4" t="s">
        <v>3</v>
      </c>
      <c r="K511" s="4" t="s">
        <v>23</v>
      </c>
      <c r="L511" s="4" t="s">
        <v>51</v>
      </c>
      <c r="M511" s="9">
        <v>3</v>
      </c>
      <c r="N511" s="6">
        <v>124.67</v>
      </c>
      <c r="O511" s="7">
        <v>0</v>
      </c>
      <c r="P511" s="6">
        <v>61.46</v>
      </c>
      <c r="Q511" s="6">
        <f t="shared" si="28"/>
        <v>374.01</v>
      </c>
      <c r="R511" s="6">
        <f t="shared" si="29"/>
        <v>184.38</v>
      </c>
      <c r="S511" s="6">
        <f t="shared" si="30"/>
        <v>189.63</v>
      </c>
      <c r="T511" s="8">
        <f t="shared" si="31"/>
        <v>0.50701852891633914</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643</v>
      </c>
      <c r="B512" s="3">
        <v>46118</v>
      </c>
      <c r="C512" s="4">
        <f>YEAR(SalesDataTable[[#This Row],[Order Date]])</f>
        <v>2026</v>
      </c>
      <c r="D512" s="11" t="str">
        <f>"Q"&amp;ROUNDUP(MONTH(SalesDataTable[[#This Row],[Order Date]])/3,0)</f>
        <v>Q2</v>
      </c>
      <c r="E512" s="4">
        <f>MONTH(SalesDataTable[[#This Row],[Order Date]])</f>
        <v>4</v>
      </c>
      <c r="F512" s="4" t="str">
        <f>TEXT(SalesDataTable[[#This Row],[Order Date]],"MMM")</f>
        <v>Apr</v>
      </c>
      <c r="G512" s="4" t="s">
        <v>20</v>
      </c>
      <c r="H512" s="4" t="s">
        <v>33</v>
      </c>
      <c r="I512" s="4" t="s">
        <v>2</v>
      </c>
      <c r="J512" s="4" t="s">
        <v>3</v>
      </c>
      <c r="K512" s="4" t="s">
        <v>9</v>
      </c>
      <c r="L512" s="4" t="s">
        <v>46</v>
      </c>
      <c r="M512" s="9">
        <v>2</v>
      </c>
      <c r="N512" s="6">
        <v>72.260000000000005</v>
      </c>
      <c r="O512" s="7">
        <v>0</v>
      </c>
      <c r="P512" s="6">
        <v>33.21</v>
      </c>
      <c r="Q512" s="6">
        <f t="shared" si="28"/>
        <v>144.52000000000001</v>
      </c>
      <c r="R512" s="6">
        <f t="shared" si="29"/>
        <v>66.42</v>
      </c>
      <c r="S512" s="6">
        <f t="shared" si="30"/>
        <v>78.100000000000009</v>
      </c>
      <c r="T512" s="8">
        <f t="shared" si="31"/>
        <v>0.54040963188486024</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1907</v>
      </c>
      <c r="B513" s="3">
        <v>46118</v>
      </c>
      <c r="C513" s="4">
        <f>YEAR(SalesDataTable[[#This Row],[Order Date]])</f>
        <v>2026</v>
      </c>
      <c r="D513" s="11" t="str">
        <f>"Q"&amp;ROUNDUP(MONTH(SalesDataTable[[#This Row],[Order Date]])/3,0)</f>
        <v>Q2</v>
      </c>
      <c r="E513" s="4">
        <f>MONTH(SalesDataTable[[#This Row],[Order Date]])</f>
        <v>4</v>
      </c>
      <c r="F513" s="4" t="str">
        <f>TEXT(SalesDataTable[[#This Row],[Order Date]],"MMM")</f>
        <v>Apr</v>
      </c>
      <c r="G513" s="4" t="s">
        <v>6</v>
      </c>
      <c r="H513" s="4" t="s">
        <v>43</v>
      </c>
      <c r="I513" s="4" t="s">
        <v>8</v>
      </c>
      <c r="J513" s="4" t="s">
        <v>16</v>
      </c>
      <c r="K513" s="4" t="s">
        <v>4</v>
      </c>
      <c r="L513" s="4" t="s">
        <v>22</v>
      </c>
      <c r="M513" s="9">
        <v>10</v>
      </c>
      <c r="N513" s="6">
        <v>50.64</v>
      </c>
      <c r="O513" s="7">
        <v>0.2</v>
      </c>
      <c r="P513" s="6">
        <v>22.99</v>
      </c>
      <c r="Q513" s="6">
        <f t="shared" si="28"/>
        <v>405.12</v>
      </c>
      <c r="R513" s="6">
        <f t="shared" si="29"/>
        <v>229.89999999999998</v>
      </c>
      <c r="S513" s="6">
        <f t="shared" si="30"/>
        <v>175.22000000000003</v>
      </c>
      <c r="T513" s="8">
        <f t="shared" si="31"/>
        <v>0.43251382306477099</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1950</v>
      </c>
      <c r="B514" s="3">
        <v>46118</v>
      </c>
      <c r="C514" s="4">
        <f>YEAR(SalesDataTable[[#This Row],[Order Date]])</f>
        <v>2026</v>
      </c>
      <c r="D514" s="11" t="str">
        <f>"Q"&amp;ROUNDUP(MONTH(SalesDataTable[[#This Row],[Order Date]])/3,0)</f>
        <v>Q2</v>
      </c>
      <c r="E514" s="4">
        <f>MONTH(SalesDataTable[[#This Row],[Order Date]])</f>
        <v>4</v>
      </c>
      <c r="F514" s="4" t="str">
        <f>TEXT(SalesDataTable[[#This Row],[Order Date]],"MMM")</f>
        <v>Apr</v>
      </c>
      <c r="G514" s="4" t="s">
        <v>0</v>
      </c>
      <c r="H514" s="4" t="s">
        <v>36</v>
      </c>
      <c r="I514" s="4" t="s">
        <v>2</v>
      </c>
      <c r="J514" s="4" t="s">
        <v>13</v>
      </c>
      <c r="K514" s="4" t="s">
        <v>9</v>
      </c>
      <c r="L514" s="4" t="s">
        <v>46</v>
      </c>
      <c r="M514" s="9">
        <v>1</v>
      </c>
      <c r="N514" s="6">
        <v>73</v>
      </c>
      <c r="O514" s="7">
        <v>0</v>
      </c>
      <c r="P514" s="6">
        <v>32.4</v>
      </c>
      <c r="Q514" s="6">
        <f t="shared" si="28"/>
        <v>73</v>
      </c>
      <c r="R514" s="6">
        <f t="shared" si="29"/>
        <v>32.4</v>
      </c>
      <c r="S514" s="6">
        <f t="shared" si="30"/>
        <v>40.6</v>
      </c>
      <c r="T514" s="8">
        <f t="shared" si="31"/>
        <v>0.55616438356164388</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2443</v>
      </c>
      <c r="B515" s="3">
        <v>46118</v>
      </c>
      <c r="C515" s="4">
        <f>YEAR(SalesDataTable[[#This Row],[Order Date]])</f>
        <v>2026</v>
      </c>
      <c r="D515" s="11" t="str">
        <f>"Q"&amp;ROUNDUP(MONTH(SalesDataTable[[#This Row],[Order Date]])/3,0)</f>
        <v>Q2</v>
      </c>
      <c r="E515" s="4">
        <f>MONTH(SalesDataTable[[#This Row],[Order Date]])</f>
        <v>4</v>
      </c>
      <c r="F515" s="4" t="str">
        <f>TEXT(SalesDataTable[[#This Row],[Order Date]],"MMM")</f>
        <v>Apr</v>
      </c>
      <c r="G515" s="4" t="s">
        <v>0</v>
      </c>
      <c r="H515" s="4" t="s">
        <v>50</v>
      </c>
      <c r="I515" s="4" t="s">
        <v>2</v>
      </c>
      <c r="J515" s="4" t="s">
        <v>3</v>
      </c>
      <c r="K515" s="4" t="s">
        <v>14</v>
      </c>
      <c r="L515" s="4" t="s">
        <v>15</v>
      </c>
      <c r="M515" s="9">
        <v>1</v>
      </c>
      <c r="N515" s="6">
        <v>35.700000000000003</v>
      </c>
      <c r="O515" s="7">
        <v>0</v>
      </c>
      <c r="P515" s="6">
        <v>13.8</v>
      </c>
      <c r="Q515" s="6">
        <f t="shared" si="28"/>
        <v>35.700000000000003</v>
      </c>
      <c r="R515" s="6">
        <f t="shared" si="29"/>
        <v>13.8</v>
      </c>
      <c r="S515" s="6">
        <f t="shared" si="30"/>
        <v>21.900000000000002</v>
      </c>
      <c r="T515" s="8">
        <f t="shared" si="31"/>
        <v>0.61344537815126055</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2480</v>
      </c>
      <c r="B516" s="3">
        <v>46118</v>
      </c>
      <c r="C516" s="4">
        <f>YEAR(SalesDataTable[[#This Row],[Order Date]])</f>
        <v>2026</v>
      </c>
      <c r="D516" s="11" t="str">
        <f>"Q"&amp;ROUNDUP(MONTH(SalesDataTable[[#This Row],[Order Date]])/3,0)</f>
        <v>Q2</v>
      </c>
      <c r="E516" s="4">
        <f>MONTH(SalesDataTable[[#This Row],[Order Date]])</f>
        <v>4</v>
      </c>
      <c r="F516" s="4" t="str">
        <f>TEXT(SalesDataTable[[#This Row],[Order Date]],"MMM")</f>
        <v>Apr</v>
      </c>
      <c r="G516" s="4" t="s">
        <v>11</v>
      </c>
      <c r="H516" s="4" t="s">
        <v>52</v>
      </c>
      <c r="I516" s="4" t="s">
        <v>8</v>
      </c>
      <c r="J516" s="4" t="s">
        <v>13</v>
      </c>
      <c r="K516" s="4" t="s">
        <v>9</v>
      </c>
      <c r="L516" s="4" t="s">
        <v>37</v>
      </c>
      <c r="M516" s="9">
        <v>8</v>
      </c>
      <c r="N516" s="6">
        <v>152.41999999999999</v>
      </c>
      <c r="O516" s="7">
        <v>0.05</v>
      </c>
      <c r="P516" s="6">
        <v>80.11</v>
      </c>
      <c r="Q516" s="6">
        <f t="shared" ref="Q516:Q579" si="32">M516*N516*(1-O516)</f>
        <v>1158.3919999999998</v>
      </c>
      <c r="R516" s="6">
        <f t="shared" ref="R516:R579" si="33">M516*P516</f>
        <v>640.88</v>
      </c>
      <c r="S516" s="6">
        <f t="shared" ref="S516:S579" si="34">Q516-R516</f>
        <v>517.51199999999983</v>
      </c>
      <c r="T516" s="8">
        <f t="shared" ref="T516:T579" si="35">IFERROR(S516/Q516,0)</f>
        <v>0.44675032286134564</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2515</v>
      </c>
      <c r="B517" s="3">
        <v>46118</v>
      </c>
      <c r="C517" s="4">
        <f>YEAR(SalesDataTable[[#This Row],[Order Date]])</f>
        <v>2026</v>
      </c>
      <c r="D517" s="11" t="str">
        <f>"Q"&amp;ROUNDUP(MONTH(SalesDataTable[[#This Row],[Order Date]])/3,0)</f>
        <v>Q2</v>
      </c>
      <c r="E517" s="4">
        <f>MONTH(SalesDataTable[[#This Row],[Order Date]])</f>
        <v>4</v>
      </c>
      <c r="F517" s="4" t="str">
        <f>TEXT(SalesDataTable[[#This Row],[Order Date]],"MMM")</f>
        <v>Apr</v>
      </c>
      <c r="G517" s="4" t="s">
        <v>20</v>
      </c>
      <c r="H517" s="4" t="s">
        <v>33</v>
      </c>
      <c r="I517" s="4" t="s">
        <v>2</v>
      </c>
      <c r="J517" s="4" t="s">
        <v>3</v>
      </c>
      <c r="K517" s="4" t="s">
        <v>4</v>
      </c>
      <c r="L517" s="4" t="s">
        <v>5</v>
      </c>
      <c r="M517" s="9">
        <v>1</v>
      </c>
      <c r="N517" s="6">
        <v>81.78</v>
      </c>
      <c r="O517" s="7">
        <v>0</v>
      </c>
      <c r="P517" s="6">
        <v>42.82</v>
      </c>
      <c r="Q517" s="6">
        <f t="shared" si="32"/>
        <v>81.78</v>
      </c>
      <c r="R517" s="6">
        <f t="shared" si="33"/>
        <v>42.82</v>
      </c>
      <c r="S517" s="6">
        <f t="shared" si="34"/>
        <v>38.96</v>
      </c>
      <c r="T517" s="8">
        <f t="shared" si="35"/>
        <v>0.47640009782342874</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2829</v>
      </c>
      <c r="B518" s="3">
        <v>46118</v>
      </c>
      <c r="C518" s="4">
        <f>YEAR(SalesDataTable[[#This Row],[Order Date]])</f>
        <v>2026</v>
      </c>
      <c r="D518" s="11" t="str">
        <f>"Q"&amp;ROUNDUP(MONTH(SalesDataTable[[#This Row],[Order Date]])/3,0)</f>
        <v>Q2</v>
      </c>
      <c r="E518" s="4">
        <f>MONTH(SalesDataTable[[#This Row],[Order Date]])</f>
        <v>4</v>
      </c>
      <c r="F518" s="4" t="str">
        <f>TEXT(SalesDataTable[[#This Row],[Order Date]],"MMM")</f>
        <v>Apr</v>
      </c>
      <c r="G518" s="4" t="s">
        <v>6</v>
      </c>
      <c r="H518" s="4" t="s">
        <v>27</v>
      </c>
      <c r="I518" s="4" t="s">
        <v>2</v>
      </c>
      <c r="J518" s="4" t="s">
        <v>16</v>
      </c>
      <c r="K518" s="4" t="s">
        <v>4</v>
      </c>
      <c r="L518" s="4" t="s">
        <v>30</v>
      </c>
      <c r="M518" s="9">
        <v>6</v>
      </c>
      <c r="N518" s="6">
        <v>102.59</v>
      </c>
      <c r="O518" s="7">
        <v>0.1</v>
      </c>
      <c r="P518" s="6">
        <v>49.6</v>
      </c>
      <c r="Q518" s="6">
        <f t="shared" si="32"/>
        <v>553.98599999999999</v>
      </c>
      <c r="R518" s="6">
        <f t="shared" si="33"/>
        <v>297.60000000000002</v>
      </c>
      <c r="S518" s="6">
        <f t="shared" si="34"/>
        <v>256.38599999999997</v>
      </c>
      <c r="T518" s="8">
        <f t="shared" si="35"/>
        <v>0.46280230908362302</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4086</v>
      </c>
      <c r="B519" s="3">
        <v>46118</v>
      </c>
      <c r="C519" s="4">
        <f>YEAR(SalesDataTable[[#This Row],[Order Date]])</f>
        <v>2026</v>
      </c>
      <c r="D519" s="11" t="str">
        <f>"Q"&amp;ROUNDUP(MONTH(SalesDataTable[[#This Row],[Order Date]])/3,0)</f>
        <v>Q2</v>
      </c>
      <c r="E519" s="4">
        <f>MONTH(SalesDataTable[[#This Row],[Order Date]])</f>
        <v>4</v>
      </c>
      <c r="F519" s="4" t="str">
        <f>TEXT(SalesDataTable[[#This Row],[Order Date]],"MMM")</f>
        <v>Apr</v>
      </c>
      <c r="G519" s="4" t="s">
        <v>20</v>
      </c>
      <c r="H519" s="4" t="s">
        <v>33</v>
      </c>
      <c r="I519" s="4" t="s">
        <v>19</v>
      </c>
      <c r="J519" s="4" t="s">
        <v>3</v>
      </c>
      <c r="K519" s="4" t="s">
        <v>9</v>
      </c>
      <c r="L519" s="4" t="s">
        <v>37</v>
      </c>
      <c r="M519" s="9">
        <v>2</v>
      </c>
      <c r="N519" s="6">
        <v>152.44</v>
      </c>
      <c r="O519" s="7">
        <v>0.15</v>
      </c>
      <c r="P519" s="6">
        <v>76.680000000000007</v>
      </c>
      <c r="Q519" s="6">
        <f t="shared" si="32"/>
        <v>259.14799999999997</v>
      </c>
      <c r="R519" s="6">
        <f t="shared" si="33"/>
        <v>153.36000000000001</v>
      </c>
      <c r="S519" s="6">
        <f t="shared" si="34"/>
        <v>105.78799999999995</v>
      </c>
      <c r="T519" s="8">
        <f t="shared" si="35"/>
        <v>0.4082146109559015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4512</v>
      </c>
      <c r="B520" s="3">
        <v>46118</v>
      </c>
      <c r="C520" s="4">
        <f>YEAR(SalesDataTable[[#This Row],[Order Date]])</f>
        <v>2026</v>
      </c>
      <c r="D520" s="11" t="str">
        <f>"Q"&amp;ROUNDUP(MONTH(SalesDataTable[[#This Row],[Order Date]])/3,0)</f>
        <v>Q2</v>
      </c>
      <c r="E520" s="4">
        <f>MONTH(SalesDataTable[[#This Row],[Order Date]])</f>
        <v>4</v>
      </c>
      <c r="F520" s="4" t="str">
        <f>TEXT(SalesDataTable[[#This Row],[Order Date]],"MMM")</f>
        <v>Apr</v>
      </c>
      <c r="G520" s="4" t="s">
        <v>6</v>
      </c>
      <c r="H520" s="4" t="s">
        <v>7</v>
      </c>
      <c r="I520" s="4" t="s">
        <v>2</v>
      </c>
      <c r="J520" s="4" t="s">
        <v>13</v>
      </c>
      <c r="K520" s="4" t="s">
        <v>14</v>
      </c>
      <c r="L520" s="4" t="s">
        <v>44</v>
      </c>
      <c r="M520" s="9">
        <v>6</v>
      </c>
      <c r="N520" s="6">
        <v>136.29</v>
      </c>
      <c r="O520" s="7">
        <v>0</v>
      </c>
      <c r="P520" s="6">
        <v>68.209999999999994</v>
      </c>
      <c r="Q520" s="6">
        <f t="shared" si="32"/>
        <v>817.74</v>
      </c>
      <c r="R520" s="6">
        <f t="shared" si="33"/>
        <v>409.26</v>
      </c>
      <c r="S520" s="6">
        <f t="shared" si="34"/>
        <v>408.48</v>
      </c>
      <c r="T520" s="8">
        <f t="shared" si="35"/>
        <v>0.49952307579426225</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4837</v>
      </c>
      <c r="B521" s="3">
        <v>46118</v>
      </c>
      <c r="C521" s="4">
        <f>YEAR(SalesDataTable[[#This Row],[Order Date]])</f>
        <v>2026</v>
      </c>
      <c r="D521" s="11" t="str">
        <f>"Q"&amp;ROUNDUP(MONTH(SalesDataTable[[#This Row],[Order Date]])/3,0)</f>
        <v>Q2</v>
      </c>
      <c r="E521" s="4">
        <f>MONTH(SalesDataTable[[#This Row],[Order Date]])</f>
        <v>4</v>
      </c>
      <c r="F521" s="4" t="str">
        <f>TEXT(SalesDataTable[[#This Row],[Order Date]],"MMM")</f>
        <v>Apr</v>
      </c>
      <c r="G521" s="4" t="s">
        <v>0</v>
      </c>
      <c r="H521" s="4" t="s">
        <v>36</v>
      </c>
      <c r="I521" s="4" t="s">
        <v>8</v>
      </c>
      <c r="J521" s="4" t="s">
        <v>16</v>
      </c>
      <c r="K521" s="4" t="s">
        <v>9</v>
      </c>
      <c r="L521" s="4" t="s">
        <v>37</v>
      </c>
      <c r="M521" s="9">
        <v>4</v>
      </c>
      <c r="N521" s="6">
        <v>157.51</v>
      </c>
      <c r="O521" s="7">
        <v>0.2</v>
      </c>
      <c r="P521" s="6">
        <v>79.209999999999994</v>
      </c>
      <c r="Q521" s="6">
        <f t="shared" si="32"/>
        <v>504.03199999999998</v>
      </c>
      <c r="R521" s="6">
        <f t="shared" si="33"/>
        <v>316.83999999999997</v>
      </c>
      <c r="S521" s="6">
        <f t="shared" si="34"/>
        <v>187.19200000000001</v>
      </c>
      <c r="T521" s="8">
        <f t="shared" si="35"/>
        <v>0.37138911815122855</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1580</v>
      </c>
      <c r="B522" s="3">
        <v>46119</v>
      </c>
      <c r="C522" s="4">
        <f>YEAR(SalesDataTable[[#This Row],[Order Date]])</f>
        <v>2026</v>
      </c>
      <c r="D522" s="11" t="str">
        <f>"Q"&amp;ROUNDUP(MONTH(SalesDataTable[[#This Row],[Order Date]])/3,0)</f>
        <v>Q2</v>
      </c>
      <c r="E522" s="4">
        <f>MONTH(SalesDataTable[[#This Row],[Order Date]])</f>
        <v>4</v>
      </c>
      <c r="F522" s="4" t="str">
        <f>TEXT(SalesDataTable[[#This Row],[Order Date]],"MMM")</f>
        <v>Apr</v>
      </c>
      <c r="G522" s="4" t="s">
        <v>11</v>
      </c>
      <c r="H522" s="4" t="s">
        <v>18</v>
      </c>
      <c r="I522" s="4" t="s">
        <v>2</v>
      </c>
      <c r="J522" s="4" t="s">
        <v>13</v>
      </c>
      <c r="K522" s="4" t="s">
        <v>23</v>
      </c>
      <c r="L522" s="4" t="s">
        <v>51</v>
      </c>
      <c r="M522" s="9">
        <v>2</v>
      </c>
      <c r="N522" s="6">
        <v>120.5</v>
      </c>
      <c r="O522" s="7">
        <v>0</v>
      </c>
      <c r="P522" s="6">
        <v>61.42</v>
      </c>
      <c r="Q522" s="6">
        <f t="shared" si="32"/>
        <v>241</v>
      </c>
      <c r="R522" s="6">
        <f t="shared" si="33"/>
        <v>122.84</v>
      </c>
      <c r="S522" s="6">
        <f t="shared" si="34"/>
        <v>118.16</v>
      </c>
      <c r="T522" s="8">
        <f t="shared" si="35"/>
        <v>0.49029045643153524</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1962</v>
      </c>
      <c r="B523" s="3">
        <v>46119</v>
      </c>
      <c r="C523" s="4">
        <f>YEAR(SalesDataTable[[#This Row],[Order Date]])</f>
        <v>2026</v>
      </c>
      <c r="D523" s="11" t="str">
        <f>"Q"&amp;ROUNDUP(MONTH(SalesDataTable[[#This Row],[Order Date]])/3,0)</f>
        <v>Q2</v>
      </c>
      <c r="E523" s="4">
        <f>MONTH(SalesDataTable[[#This Row],[Order Date]])</f>
        <v>4</v>
      </c>
      <c r="F523" s="4" t="str">
        <f>TEXT(SalesDataTable[[#This Row],[Order Date]],"MMM")</f>
        <v>Apr</v>
      </c>
      <c r="G523" s="4" t="s">
        <v>0</v>
      </c>
      <c r="H523" s="4" t="s">
        <v>1</v>
      </c>
      <c r="I523" s="4" t="s">
        <v>2</v>
      </c>
      <c r="J523" s="4" t="s">
        <v>3</v>
      </c>
      <c r="K523" s="4" t="s">
        <v>9</v>
      </c>
      <c r="L523" s="4" t="s">
        <v>37</v>
      </c>
      <c r="M523" s="9">
        <v>3</v>
      </c>
      <c r="N523" s="6">
        <v>152.62</v>
      </c>
      <c r="O523" s="7">
        <v>0.05</v>
      </c>
      <c r="P523" s="6">
        <v>77.75</v>
      </c>
      <c r="Q523" s="6">
        <f t="shared" si="32"/>
        <v>434.96699999999998</v>
      </c>
      <c r="R523" s="6">
        <f t="shared" si="33"/>
        <v>233.25</v>
      </c>
      <c r="S523" s="6">
        <f t="shared" si="34"/>
        <v>201.71699999999998</v>
      </c>
      <c r="T523" s="8">
        <f t="shared" si="35"/>
        <v>0.46375242259757637</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2381</v>
      </c>
      <c r="B524" s="3">
        <v>46119</v>
      </c>
      <c r="C524" s="4">
        <f>YEAR(SalesDataTable[[#This Row],[Order Date]])</f>
        <v>2026</v>
      </c>
      <c r="D524" s="11" t="str">
        <f>"Q"&amp;ROUNDUP(MONTH(SalesDataTable[[#This Row],[Order Date]])/3,0)</f>
        <v>Q2</v>
      </c>
      <c r="E524" s="4">
        <f>MONTH(SalesDataTable[[#This Row],[Order Date]])</f>
        <v>4</v>
      </c>
      <c r="F524" s="4" t="str">
        <f>TEXT(SalesDataTable[[#This Row],[Order Date]],"MMM")</f>
        <v>Apr</v>
      </c>
      <c r="G524" s="4" t="s">
        <v>6</v>
      </c>
      <c r="H524" s="4" t="s">
        <v>41</v>
      </c>
      <c r="I524" s="4" t="s">
        <v>2</v>
      </c>
      <c r="J524" s="4" t="s">
        <v>3</v>
      </c>
      <c r="K524" s="4" t="s">
        <v>14</v>
      </c>
      <c r="L524" s="4" t="s">
        <v>44</v>
      </c>
      <c r="M524" s="9">
        <v>2</v>
      </c>
      <c r="N524" s="6">
        <v>134.16</v>
      </c>
      <c r="O524" s="7">
        <v>0.05</v>
      </c>
      <c r="P524" s="6">
        <v>67.08</v>
      </c>
      <c r="Q524" s="6">
        <f t="shared" si="32"/>
        <v>254.90399999999997</v>
      </c>
      <c r="R524" s="6">
        <f t="shared" si="33"/>
        <v>134.16</v>
      </c>
      <c r="S524" s="6">
        <f t="shared" si="34"/>
        <v>120.74399999999997</v>
      </c>
      <c r="T524" s="8">
        <f t="shared" si="35"/>
        <v>0.47368421052631576</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2655</v>
      </c>
      <c r="B525" s="3">
        <v>46119</v>
      </c>
      <c r="C525" s="4">
        <f>YEAR(SalesDataTable[[#This Row],[Order Date]])</f>
        <v>2026</v>
      </c>
      <c r="D525" s="11" t="str">
        <f>"Q"&amp;ROUNDUP(MONTH(SalesDataTable[[#This Row],[Order Date]])/3,0)</f>
        <v>Q2</v>
      </c>
      <c r="E525" s="4">
        <f>MONTH(SalesDataTable[[#This Row],[Order Date]])</f>
        <v>4</v>
      </c>
      <c r="F525" s="4" t="str">
        <f>TEXT(SalesDataTable[[#This Row],[Order Date]],"MMM")</f>
        <v>Apr</v>
      </c>
      <c r="G525" s="4" t="s">
        <v>20</v>
      </c>
      <c r="H525" s="4" t="s">
        <v>47</v>
      </c>
      <c r="I525" s="4" t="s">
        <v>19</v>
      </c>
      <c r="J525" s="4" t="s">
        <v>16</v>
      </c>
      <c r="K525" s="4" t="s">
        <v>4</v>
      </c>
      <c r="L525" s="4" t="s">
        <v>30</v>
      </c>
      <c r="M525" s="9">
        <v>1</v>
      </c>
      <c r="N525" s="6">
        <v>101.13</v>
      </c>
      <c r="O525" s="7">
        <v>0</v>
      </c>
      <c r="P525" s="6">
        <v>50.8</v>
      </c>
      <c r="Q525" s="6">
        <f t="shared" si="32"/>
        <v>101.13</v>
      </c>
      <c r="R525" s="6">
        <f t="shared" si="33"/>
        <v>50.8</v>
      </c>
      <c r="S525" s="6">
        <f t="shared" si="34"/>
        <v>50.33</v>
      </c>
      <c r="T525" s="8">
        <f t="shared" si="35"/>
        <v>0.49767625828141998</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2944</v>
      </c>
      <c r="B526" s="3">
        <v>46119</v>
      </c>
      <c r="C526" s="4">
        <f>YEAR(SalesDataTable[[#This Row],[Order Date]])</f>
        <v>2026</v>
      </c>
      <c r="D526" s="11" t="str">
        <f>"Q"&amp;ROUNDUP(MONTH(SalesDataTable[[#This Row],[Order Date]])/3,0)</f>
        <v>Q2</v>
      </c>
      <c r="E526" s="4">
        <f>MONTH(SalesDataTable[[#This Row],[Order Date]])</f>
        <v>4</v>
      </c>
      <c r="F526" s="4" t="str">
        <f>TEXT(SalesDataTable[[#This Row],[Order Date]],"MMM")</f>
        <v>Apr</v>
      </c>
      <c r="G526" s="4" t="s">
        <v>6</v>
      </c>
      <c r="H526" s="4" t="s">
        <v>49</v>
      </c>
      <c r="I526" s="4" t="s">
        <v>19</v>
      </c>
      <c r="J526" s="4" t="s">
        <v>13</v>
      </c>
      <c r="K526" s="4" t="s">
        <v>34</v>
      </c>
      <c r="L526" s="4" t="s">
        <v>45</v>
      </c>
      <c r="M526" s="9">
        <v>1</v>
      </c>
      <c r="N526" s="6">
        <v>51.36</v>
      </c>
      <c r="O526" s="7">
        <v>0</v>
      </c>
      <c r="P526" s="6">
        <v>22.21</v>
      </c>
      <c r="Q526" s="6">
        <f t="shared" si="32"/>
        <v>51.36</v>
      </c>
      <c r="R526" s="6">
        <f t="shared" si="33"/>
        <v>22.21</v>
      </c>
      <c r="S526" s="6">
        <f t="shared" si="34"/>
        <v>29.15</v>
      </c>
      <c r="T526" s="8">
        <f t="shared" si="35"/>
        <v>0.56756230529595009</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4756</v>
      </c>
      <c r="B527" s="3">
        <v>46119</v>
      </c>
      <c r="C527" s="4">
        <f>YEAR(SalesDataTable[[#This Row],[Order Date]])</f>
        <v>2026</v>
      </c>
      <c r="D527" s="11" t="str">
        <f>"Q"&amp;ROUNDUP(MONTH(SalesDataTable[[#This Row],[Order Date]])/3,0)</f>
        <v>Q2</v>
      </c>
      <c r="E527" s="4">
        <f>MONTH(SalesDataTable[[#This Row],[Order Date]])</f>
        <v>4</v>
      </c>
      <c r="F527" s="4" t="str">
        <f>TEXT(SalesDataTable[[#This Row],[Order Date]],"MMM")</f>
        <v>Apr</v>
      </c>
      <c r="G527" s="4" t="s">
        <v>11</v>
      </c>
      <c r="H527" s="4" t="s">
        <v>52</v>
      </c>
      <c r="I527" s="4" t="s">
        <v>2</v>
      </c>
      <c r="J527" s="4" t="s">
        <v>16</v>
      </c>
      <c r="K527" s="4" t="s">
        <v>9</v>
      </c>
      <c r="L527" s="4" t="s">
        <v>37</v>
      </c>
      <c r="M527" s="9">
        <v>5</v>
      </c>
      <c r="N527" s="6">
        <v>151.88</v>
      </c>
      <c r="O527" s="7">
        <v>0</v>
      </c>
      <c r="P527" s="6">
        <v>80.56</v>
      </c>
      <c r="Q527" s="6">
        <f t="shared" si="32"/>
        <v>759.4</v>
      </c>
      <c r="R527" s="6">
        <f t="shared" si="33"/>
        <v>402.8</v>
      </c>
      <c r="S527" s="6">
        <f t="shared" si="34"/>
        <v>356.59999999999997</v>
      </c>
      <c r="T527" s="8">
        <f t="shared" si="35"/>
        <v>0.46958124835396364</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52</v>
      </c>
      <c r="B528" s="3">
        <v>46120</v>
      </c>
      <c r="C528" s="4">
        <f>YEAR(SalesDataTable[[#This Row],[Order Date]])</f>
        <v>2026</v>
      </c>
      <c r="D528" s="11" t="str">
        <f>"Q"&amp;ROUNDUP(MONTH(SalesDataTable[[#This Row],[Order Date]])/3,0)</f>
        <v>Q2</v>
      </c>
      <c r="E528" s="4">
        <f>MONTH(SalesDataTable[[#This Row],[Order Date]])</f>
        <v>4</v>
      </c>
      <c r="F528" s="4" t="str">
        <f>TEXT(SalesDataTable[[#This Row],[Order Date]],"MMM")</f>
        <v>Apr</v>
      </c>
      <c r="G528" s="4" t="s">
        <v>6</v>
      </c>
      <c r="H528" s="4" t="s">
        <v>43</v>
      </c>
      <c r="I528" s="4" t="s">
        <v>2</v>
      </c>
      <c r="J528" s="4" t="s">
        <v>13</v>
      </c>
      <c r="K528" s="4" t="s">
        <v>14</v>
      </c>
      <c r="L528" s="4" t="s">
        <v>44</v>
      </c>
      <c r="M528" s="9">
        <v>2</v>
      </c>
      <c r="N528" s="6">
        <v>133.59</v>
      </c>
      <c r="O528" s="7">
        <v>0</v>
      </c>
      <c r="P528" s="6">
        <v>66.83</v>
      </c>
      <c r="Q528" s="6">
        <f t="shared" si="32"/>
        <v>267.18</v>
      </c>
      <c r="R528" s="6">
        <f t="shared" si="33"/>
        <v>133.66</v>
      </c>
      <c r="S528" s="6">
        <f t="shared" si="34"/>
        <v>133.52000000000001</v>
      </c>
      <c r="T528" s="8">
        <f t="shared" si="35"/>
        <v>0.49973800434164234</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556</v>
      </c>
      <c r="B529" s="3">
        <v>46120</v>
      </c>
      <c r="C529" s="4">
        <f>YEAR(SalesDataTable[[#This Row],[Order Date]])</f>
        <v>2026</v>
      </c>
      <c r="D529" s="11" t="str">
        <f>"Q"&amp;ROUNDUP(MONTH(SalesDataTable[[#This Row],[Order Date]])/3,0)</f>
        <v>Q2</v>
      </c>
      <c r="E529" s="4">
        <f>MONTH(SalesDataTable[[#This Row],[Order Date]])</f>
        <v>4</v>
      </c>
      <c r="F529" s="4" t="str">
        <f>TEXT(SalesDataTable[[#This Row],[Order Date]],"MMM")</f>
        <v>Apr</v>
      </c>
      <c r="G529" s="4" t="s">
        <v>20</v>
      </c>
      <c r="H529" s="4" t="s">
        <v>33</v>
      </c>
      <c r="I529" s="4" t="s">
        <v>2</v>
      </c>
      <c r="J529" s="4" t="s">
        <v>13</v>
      </c>
      <c r="K529" s="4" t="s">
        <v>23</v>
      </c>
      <c r="L529" s="4" t="s">
        <v>51</v>
      </c>
      <c r="M529" s="9">
        <v>2</v>
      </c>
      <c r="N529" s="6">
        <v>124.39</v>
      </c>
      <c r="O529" s="7">
        <v>0</v>
      </c>
      <c r="P529" s="6">
        <v>61.27</v>
      </c>
      <c r="Q529" s="6">
        <f t="shared" si="32"/>
        <v>248.78</v>
      </c>
      <c r="R529" s="6">
        <f t="shared" si="33"/>
        <v>122.54</v>
      </c>
      <c r="S529" s="6">
        <f t="shared" si="34"/>
        <v>126.24</v>
      </c>
      <c r="T529" s="8">
        <f t="shared" si="35"/>
        <v>0.50743628909076288</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1233</v>
      </c>
      <c r="B530" s="3">
        <v>46120</v>
      </c>
      <c r="C530" s="4">
        <f>YEAR(SalesDataTable[[#This Row],[Order Date]])</f>
        <v>2026</v>
      </c>
      <c r="D530" s="11" t="str">
        <f>"Q"&amp;ROUNDUP(MONTH(SalesDataTable[[#This Row],[Order Date]])/3,0)</f>
        <v>Q2</v>
      </c>
      <c r="E530" s="4">
        <f>MONTH(SalesDataTable[[#This Row],[Order Date]])</f>
        <v>4</v>
      </c>
      <c r="F530" s="4" t="str">
        <f>TEXT(SalesDataTable[[#This Row],[Order Date]],"MMM")</f>
        <v>Apr</v>
      </c>
      <c r="G530" s="4" t="s">
        <v>0</v>
      </c>
      <c r="H530" s="4" t="s">
        <v>50</v>
      </c>
      <c r="I530" s="4" t="s">
        <v>2</v>
      </c>
      <c r="J530" s="4" t="s">
        <v>13</v>
      </c>
      <c r="K530" s="4" t="s">
        <v>4</v>
      </c>
      <c r="L530" s="4" t="s">
        <v>22</v>
      </c>
      <c r="M530" s="9">
        <v>5</v>
      </c>
      <c r="N530" s="6">
        <v>50.22</v>
      </c>
      <c r="O530" s="7">
        <v>0.1</v>
      </c>
      <c r="P530" s="6">
        <v>22.31</v>
      </c>
      <c r="Q530" s="6">
        <f t="shared" si="32"/>
        <v>225.99</v>
      </c>
      <c r="R530" s="6">
        <f t="shared" si="33"/>
        <v>111.55</v>
      </c>
      <c r="S530" s="6">
        <f t="shared" si="34"/>
        <v>114.44000000000001</v>
      </c>
      <c r="T530" s="8">
        <f t="shared" si="35"/>
        <v>0.50639408823399268</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1492</v>
      </c>
      <c r="B531" s="3">
        <v>46120</v>
      </c>
      <c r="C531" s="4">
        <f>YEAR(SalesDataTable[[#This Row],[Order Date]])</f>
        <v>2026</v>
      </c>
      <c r="D531" s="11" t="str">
        <f>"Q"&amp;ROUNDUP(MONTH(SalesDataTable[[#This Row],[Order Date]])/3,0)</f>
        <v>Q2</v>
      </c>
      <c r="E531" s="4">
        <f>MONTH(SalesDataTable[[#This Row],[Order Date]])</f>
        <v>4</v>
      </c>
      <c r="F531" s="4" t="str">
        <f>TEXT(SalesDataTable[[#This Row],[Order Date]],"MMM")</f>
        <v>Apr</v>
      </c>
      <c r="G531" s="4" t="s">
        <v>6</v>
      </c>
      <c r="H531" s="4" t="s">
        <v>49</v>
      </c>
      <c r="I531" s="4" t="s">
        <v>2</v>
      </c>
      <c r="J531" s="4" t="s">
        <v>3</v>
      </c>
      <c r="K531" s="4" t="s">
        <v>4</v>
      </c>
      <c r="L531" s="4" t="s">
        <v>26</v>
      </c>
      <c r="M531" s="9">
        <v>2</v>
      </c>
      <c r="N531" s="6">
        <v>41.08</v>
      </c>
      <c r="O531" s="7">
        <v>0</v>
      </c>
      <c r="P531" s="6">
        <v>16.79</v>
      </c>
      <c r="Q531" s="6">
        <f t="shared" si="32"/>
        <v>82.16</v>
      </c>
      <c r="R531" s="6">
        <f t="shared" si="33"/>
        <v>33.58</v>
      </c>
      <c r="S531" s="6">
        <f t="shared" si="34"/>
        <v>48.58</v>
      </c>
      <c r="T531" s="8">
        <f t="shared" si="35"/>
        <v>0.59128529698149956</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1619</v>
      </c>
      <c r="B532" s="3">
        <v>46120</v>
      </c>
      <c r="C532" s="4">
        <f>YEAR(SalesDataTable[[#This Row],[Order Date]])</f>
        <v>2026</v>
      </c>
      <c r="D532" s="11" t="str">
        <f>"Q"&amp;ROUNDUP(MONTH(SalesDataTable[[#This Row],[Order Date]])/3,0)</f>
        <v>Q2</v>
      </c>
      <c r="E532" s="4">
        <f>MONTH(SalesDataTable[[#This Row],[Order Date]])</f>
        <v>4</v>
      </c>
      <c r="F532" s="4" t="str">
        <f>TEXT(SalesDataTable[[#This Row],[Order Date]],"MMM")</f>
        <v>Apr</v>
      </c>
      <c r="G532" s="4" t="s">
        <v>20</v>
      </c>
      <c r="H532" s="4" t="s">
        <v>33</v>
      </c>
      <c r="I532" s="4" t="s">
        <v>19</v>
      </c>
      <c r="J532" s="4" t="s">
        <v>13</v>
      </c>
      <c r="K532" s="4" t="s">
        <v>14</v>
      </c>
      <c r="L532" s="4" t="s">
        <v>32</v>
      </c>
      <c r="M532" s="9">
        <v>5</v>
      </c>
      <c r="N532" s="6">
        <v>46.11</v>
      </c>
      <c r="O532" s="7">
        <v>0</v>
      </c>
      <c r="P532" s="6">
        <v>18.88</v>
      </c>
      <c r="Q532" s="6">
        <f t="shared" si="32"/>
        <v>230.55</v>
      </c>
      <c r="R532" s="6">
        <f t="shared" si="33"/>
        <v>94.399999999999991</v>
      </c>
      <c r="S532" s="6">
        <f t="shared" si="34"/>
        <v>136.15000000000003</v>
      </c>
      <c r="T532" s="8">
        <f t="shared" si="35"/>
        <v>0.5905443504662764</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1631</v>
      </c>
      <c r="B533" s="3">
        <v>46120</v>
      </c>
      <c r="C533" s="4">
        <f>YEAR(SalesDataTable[[#This Row],[Order Date]])</f>
        <v>2026</v>
      </c>
      <c r="D533" s="11" t="str">
        <f>"Q"&amp;ROUNDUP(MONTH(SalesDataTable[[#This Row],[Order Date]])/3,0)</f>
        <v>Q2</v>
      </c>
      <c r="E533" s="4">
        <f>MONTH(SalesDataTable[[#This Row],[Order Date]])</f>
        <v>4</v>
      </c>
      <c r="F533" s="4" t="str">
        <f>TEXT(SalesDataTable[[#This Row],[Order Date]],"MMM")</f>
        <v>Apr</v>
      </c>
      <c r="G533" s="4" t="s">
        <v>20</v>
      </c>
      <c r="H533" s="4" t="s">
        <v>33</v>
      </c>
      <c r="I533" s="4" t="s">
        <v>2</v>
      </c>
      <c r="J533" s="4" t="s">
        <v>3</v>
      </c>
      <c r="K533" s="4" t="s">
        <v>14</v>
      </c>
      <c r="L533" s="4" t="s">
        <v>32</v>
      </c>
      <c r="M533" s="9">
        <v>1</v>
      </c>
      <c r="N533" s="6">
        <v>45.54</v>
      </c>
      <c r="O533" s="7">
        <v>0</v>
      </c>
      <c r="P533" s="6">
        <v>18.36</v>
      </c>
      <c r="Q533" s="6">
        <f t="shared" si="32"/>
        <v>45.54</v>
      </c>
      <c r="R533" s="6">
        <f t="shared" si="33"/>
        <v>18.36</v>
      </c>
      <c r="S533" s="6">
        <f t="shared" si="34"/>
        <v>27.18</v>
      </c>
      <c r="T533" s="8">
        <f t="shared" si="35"/>
        <v>0.59683794466403162</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1844</v>
      </c>
      <c r="B534" s="3">
        <v>46120</v>
      </c>
      <c r="C534" s="4">
        <f>YEAR(SalesDataTable[[#This Row],[Order Date]])</f>
        <v>2026</v>
      </c>
      <c r="D534" s="11" t="str">
        <f>"Q"&amp;ROUNDUP(MONTH(SalesDataTable[[#This Row],[Order Date]])/3,0)</f>
        <v>Q2</v>
      </c>
      <c r="E534" s="4">
        <f>MONTH(SalesDataTable[[#This Row],[Order Date]])</f>
        <v>4</v>
      </c>
      <c r="F534" s="4" t="str">
        <f>TEXT(SalesDataTable[[#This Row],[Order Date]],"MMM")</f>
        <v>Apr</v>
      </c>
      <c r="G534" s="4" t="s">
        <v>6</v>
      </c>
      <c r="H534" s="4" t="s">
        <v>49</v>
      </c>
      <c r="I534" s="4" t="s">
        <v>19</v>
      </c>
      <c r="J534" s="4" t="s">
        <v>13</v>
      </c>
      <c r="K534" s="4" t="s">
        <v>34</v>
      </c>
      <c r="L534" s="4" t="s">
        <v>42</v>
      </c>
      <c r="M534" s="9">
        <v>2</v>
      </c>
      <c r="N534" s="6">
        <v>37.1</v>
      </c>
      <c r="O534" s="7">
        <v>0.1</v>
      </c>
      <c r="P534" s="6">
        <v>14.17</v>
      </c>
      <c r="Q534" s="6">
        <f t="shared" si="32"/>
        <v>66.78</v>
      </c>
      <c r="R534" s="6">
        <f t="shared" si="33"/>
        <v>28.34</v>
      </c>
      <c r="S534" s="6">
        <f t="shared" si="34"/>
        <v>38.44</v>
      </c>
      <c r="T534" s="8">
        <f t="shared" si="35"/>
        <v>0.57562144354597178</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4246</v>
      </c>
      <c r="B535" s="3">
        <v>46120</v>
      </c>
      <c r="C535" s="4">
        <f>YEAR(SalesDataTable[[#This Row],[Order Date]])</f>
        <v>2026</v>
      </c>
      <c r="D535" s="11" t="str">
        <f>"Q"&amp;ROUNDUP(MONTH(SalesDataTable[[#This Row],[Order Date]])/3,0)</f>
        <v>Q2</v>
      </c>
      <c r="E535" s="4">
        <f>MONTH(SalesDataTable[[#This Row],[Order Date]])</f>
        <v>4</v>
      </c>
      <c r="F535" s="4" t="str">
        <f>TEXT(SalesDataTable[[#This Row],[Order Date]],"MMM")</f>
        <v>Apr</v>
      </c>
      <c r="G535" s="4" t="s">
        <v>20</v>
      </c>
      <c r="H535" s="4" t="s">
        <v>33</v>
      </c>
      <c r="I535" s="4" t="s">
        <v>8</v>
      </c>
      <c r="J535" s="4" t="s">
        <v>16</v>
      </c>
      <c r="K535" s="4" t="s">
        <v>9</v>
      </c>
      <c r="L535" s="4" t="s">
        <v>37</v>
      </c>
      <c r="M535" s="9">
        <v>5</v>
      </c>
      <c r="N535" s="6">
        <v>156.57</v>
      </c>
      <c r="O535" s="7">
        <v>0.15</v>
      </c>
      <c r="P535" s="6">
        <v>80.849999999999994</v>
      </c>
      <c r="Q535" s="6">
        <f t="shared" si="32"/>
        <v>665.4224999999999</v>
      </c>
      <c r="R535" s="6">
        <f t="shared" si="33"/>
        <v>404.25</v>
      </c>
      <c r="S535" s="6">
        <f t="shared" si="34"/>
        <v>261.1724999999999</v>
      </c>
      <c r="T535" s="8">
        <f t="shared" si="35"/>
        <v>0.39249123677062309</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5139</v>
      </c>
      <c r="B536" s="3">
        <v>46120</v>
      </c>
      <c r="C536" s="4">
        <f>YEAR(SalesDataTable[[#This Row],[Order Date]])</f>
        <v>2026</v>
      </c>
      <c r="D536" s="11" t="str">
        <f>"Q"&amp;ROUNDUP(MONTH(SalesDataTable[[#This Row],[Order Date]])/3,0)</f>
        <v>Q2</v>
      </c>
      <c r="E536" s="4">
        <f>MONTH(SalesDataTable[[#This Row],[Order Date]])</f>
        <v>4</v>
      </c>
      <c r="F536" s="4" t="str">
        <f>TEXT(SalesDataTable[[#This Row],[Order Date]],"MMM")</f>
        <v>Apr</v>
      </c>
      <c r="G536" s="4" t="s">
        <v>0</v>
      </c>
      <c r="H536" s="4" t="s">
        <v>50</v>
      </c>
      <c r="I536" s="4" t="s">
        <v>2</v>
      </c>
      <c r="J536" s="4" t="s">
        <v>3</v>
      </c>
      <c r="K536" s="4" t="s">
        <v>34</v>
      </c>
      <c r="L536" s="4" t="s">
        <v>45</v>
      </c>
      <c r="M536" s="9">
        <v>2</v>
      </c>
      <c r="N536" s="6">
        <v>51.4</v>
      </c>
      <c r="O536" s="7">
        <v>0</v>
      </c>
      <c r="P536" s="6">
        <v>21.99</v>
      </c>
      <c r="Q536" s="6">
        <f t="shared" si="32"/>
        <v>102.8</v>
      </c>
      <c r="R536" s="6">
        <f t="shared" si="33"/>
        <v>43.98</v>
      </c>
      <c r="S536" s="6">
        <f t="shared" si="34"/>
        <v>58.82</v>
      </c>
      <c r="T536" s="8">
        <f t="shared" si="35"/>
        <v>0.57217898832684821</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186</v>
      </c>
      <c r="B537" s="3">
        <v>46121</v>
      </c>
      <c r="C537" s="4">
        <f>YEAR(SalesDataTable[[#This Row],[Order Date]])</f>
        <v>2026</v>
      </c>
      <c r="D537" s="11" t="str">
        <f>"Q"&amp;ROUNDUP(MONTH(SalesDataTable[[#This Row],[Order Date]])/3,0)</f>
        <v>Q2</v>
      </c>
      <c r="E537" s="4">
        <f>MONTH(SalesDataTable[[#This Row],[Order Date]])</f>
        <v>4</v>
      </c>
      <c r="F537" s="4" t="str">
        <f>TEXT(SalesDataTable[[#This Row],[Order Date]],"MMM")</f>
        <v>Apr</v>
      </c>
      <c r="G537" s="4" t="s">
        <v>0</v>
      </c>
      <c r="H537" s="4" t="s">
        <v>1</v>
      </c>
      <c r="I537" s="4" t="s">
        <v>2</v>
      </c>
      <c r="J537" s="4" t="s">
        <v>13</v>
      </c>
      <c r="K537" s="4" t="s">
        <v>14</v>
      </c>
      <c r="L537" s="4" t="s">
        <v>32</v>
      </c>
      <c r="M537" s="9">
        <v>2</v>
      </c>
      <c r="N537" s="6">
        <v>46.42</v>
      </c>
      <c r="O537" s="7">
        <v>0.1</v>
      </c>
      <c r="P537" s="6">
        <v>18.73</v>
      </c>
      <c r="Q537" s="6">
        <f t="shared" si="32"/>
        <v>83.556000000000012</v>
      </c>
      <c r="R537" s="6">
        <f t="shared" si="33"/>
        <v>37.46</v>
      </c>
      <c r="S537" s="6">
        <f t="shared" si="34"/>
        <v>46.096000000000011</v>
      </c>
      <c r="T537" s="8">
        <f t="shared" si="35"/>
        <v>0.55167791660682663</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1742</v>
      </c>
      <c r="B538" s="3">
        <v>46121</v>
      </c>
      <c r="C538" s="4">
        <f>YEAR(SalesDataTable[[#This Row],[Order Date]])</f>
        <v>2026</v>
      </c>
      <c r="D538" s="11" t="str">
        <f>"Q"&amp;ROUNDUP(MONTH(SalesDataTable[[#This Row],[Order Date]])/3,0)</f>
        <v>Q2</v>
      </c>
      <c r="E538" s="4">
        <f>MONTH(SalesDataTable[[#This Row],[Order Date]])</f>
        <v>4</v>
      </c>
      <c r="F538" s="4" t="str">
        <f>TEXT(SalesDataTable[[#This Row],[Order Date]],"MMM")</f>
        <v>Apr</v>
      </c>
      <c r="G538" s="4" t="s">
        <v>20</v>
      </c>
      <c r="H538" s="4" t="s">
        <v>21</v>
      </c>
      <c r="I538" s="4" t="s">
        <v>28</v>
      </c>
      <c r="J538" s="4" t="s">
        <v>3</v>
      </c>
      <c r="K538" s="4" t="s">
        <v>23</v>
      </c>
      <c r="L538" s="4" t="s">
        <v>51</v>
      </c>
      <c r="M538" s="9">
        <v>2</v>
      </c>
      <c r="N538" s="6">
        <v>120.75</v>
      </c>
      <c r="O538" s="7">
        <v>0.05</v>
      </c>
      <c r="P538" s="6">
        <v>60.31</v>
      </c>
      <c r="Q538" s="6">
        <f t="shared" si="32"/>
        <v>229.42499999999998</v>
      </c>
      <c r="R538" s="6">
        <f t="shared" si="33"/>
        <v>120.62</v>
      </c>
      <c r="S538" s="6">
        <f t="shared" si="34"/>
        <v>108.80499999999998</v>
      </c>
      <c r="T538" s="8">
        <f t="shared" si="35"/>
        <v>0.47425084450256066</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3189</v>
      </c>
      <c r="B539" s="3">
        <v>46121</v>
      </c>
      <c r="C539" s="4">
        <f>YEAR(SalesDataTable[[#This Row],[Order Date]])</f>
        <v>2026</v>
      </c>
      <c r="D539" s="11" t="str">
        <f>"Q"&amp;ROUNDUP(MONTH(SalesDataTable[[#This Row],[Order Date]])/3,0)</f>
        <v>Q2</v>
      </c>
      <c r="E539" s="4">
        <f>MONTH(SalesDataTable[[#This Row],[Order Date]])</f>
        <v>4</v>
      </c>
      <c r="F539" s="4" t="str">
        <f>TEXT(SalesDataTable[[#This Row],[Order Date]],"MMM")</f>
        <v>Apr</v>
      </c>
      <c r="G539" s="4" t="s">
        <v>6</v>
      </c>
      <c r="H539" s="4" t="s">
        <v>41</v>
      </c>
      <c r="I539" s="4" t="s">
        <v>8</v>
      </c>
      <c r="J539" s="4" t="s">
        <v>16</v>
      </c>
      <c r="K539" s="4" t="s">
        <v>9</v>
      </c>
      <c r="L539" s="4" t="s">
        <v>37</v>
      </c>
      <c r="M539" s="9">
        <v>6</v>
      </c>
      <c r="N539" s="6">
        <v>157.38999999999999</v>
      </c>
      <c r="O539" s="7">
        <v>0.05</v>
      </c>
      <c r="P539" s="6">
        <v>79.239999999999995</v>
      </c>
      <c r="Q539" s="6">
        <f t="shared" si="32"/>
        <v>897.12299999999993</v>
      </c>
      <c r="R539" s="6">
        <f t="shared" si="33"/>
        <v>475.43999999999994</v>
      </c>
      <c r="S539" s="6">
        <f t="shared" si="34"/>
        <v>421.68299999999999</v>
      </c>
      <c r="T539" s="8">
        <f t="shared" si="35"/>
        <v>0.47003922539049831</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3747</v>
      </c>
      <c r="B540" s="3">
        <v>46121</v>
      </c>
      <c r="C540" s="4">
        <f>YEAR(SalesDataTable[[#This Row],[Order Date]])</f>
        <v>2026</v>
      </c>
      <c r="D540" s="11" t="str">
        <f>"Q"&amp;ROUNDUP(MONTH(SalesDataTable[[#This Row],[Order Date]])/3,0)</f>
        <v>Q2</v>
      </c>
      <c r="E540" s="4">
        <f>MONTH(SalesDataTable[[#This Row],[Order Date]])</f>
        <v>4</v>
      </c>
      <c r="F540" s="4" t="str">
        <f>TEXT(SalesDataTable[[#This Row],[Order Date]],"MMM")</f>
        <v>Apr</v>
      </c>
      <c r="G540" s="4" t="s">
        <v>20</v>
      </c>
      <c r="H540" s="4" t="s">
        <v>31</v>
      </c>
      <c r="I540" s="4" t="s">
        <v>19</v>
      </c>
      <c r="J540" s="4" t="s">
        <v>3</v>
      </c>
      <c r="K540" s="4" t="s">
        <v>23</v>
      </c>
      <c r="L540" s="4" t="s">
        <v>51</v>
      </c>
      <c r="M540" s="9">
        <v>2</v>
      </c>
      <c r="N540" s="6">
        <v>122.36</v>
      </c>
      <c r="O540" s="7">
        <v>0.05</v>
      </c>
      <c r="P540" s="6">
        <v>59.06</v>
      </c>
      <c r="Q540" s="6">
        <f t="shared" si="32"/>
        <v>232.48399999999998</v>
      </c>
      <c r="R540" s="6">
        <f t="shared" si="33"/>
        <v>118.12</v>
      </c>
      <c r="S540" s="6">
        <f t="shared" si="34"/>
        <v>114.36399999999998</v>
      </c>
      <c r="T540" s="8">
        <f t="shared" si="35"/>
        <v>0.49192202474148755</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3782</v>
      </c>
      <c r="B541" s="3">
        <v>46121</v>
      </c>
      <c r="C541" s="4">
        <f>YEAR(SalesDataTable[[#This Row],[Order Date]])</f>
        <v>2026</v>
      </c>
      <c r="D541" s="11" t="str">
        <f>"Q"&amp;ROUNDUP(MONTH(SalesDataTable[[#This Row],[Order Date]])/3,0)</f>
        <v>Q2</v>
      </c>
      <c r="E541" s="4">
        <f>MONTH(SalesDataTable[[#This Row],[Order Date]])</f>
        <v>4</v>
      </c>
      <c r="F541" s="4" t="str">
        <f>TEXT(SalesDataTable[[#This Row],[Order Date]],"MMM")</f>
        <v>Apr</v>
      </c>
      <c r="G541" s="4" t="s">
        <v>0</v>
      </c>
      <c r="H541" s="4" t="s">
        <v>1</v>
      </c>
      <c r="I541" s="4" t="s">
        <v>19</v>
      </c>
      <c r="J541" s="4" t="s">
        <v>3</v>
      </c>
      <c r="K541" s="4" t="s">
        <v>34</v>
      </c>
      <c r="L541" s="4" t="s">
        <v>35</v>
      </c>
      <c r="M541" s="9">
        <v>2</v>
      </c>
      <c r="N541" s="6">
        <v>39.68</v>
      </c>
      <c r="O541" s="7">
        <v>0.05</v>
      </c>
      <c r="P541" s="6">
        <v>14.98</v>
      </c>
      <c r="Q541" s="6">
        <f t="shared" si="32"/>
        <v>75.391999999999996</v>
      </c>
      <c r="R541" s="6">
        <f t="shared" si="33"/>
        <v>29.96</v>
      </c>
      <c r="S541" s="6">
        <f t="shared" si="34"/>
        <v>45.431999999999995</v>
      </c>
      <c r="T541" s="8">
        <f t="shared" si="35"/>
        <v>0.60261035653650252</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4344</v>
      </c>
      <c r="B542" s="3">
        <v>46121</v>
      </c>
      <c r="C542" s="4">
        <f>YEAR(SalesDataTable[[#This Row],[Order Date]])</f>
        <v>2026</v>
      </c>
      <c r="D542" s="11" t="str">
        <f>"Q"&amp;ROUNDUP(MONTH(SalesDataTable[[#This Row],[Order Date]])/3,0)</f>
        <v>Q2</v>
      </c>
      <c r="E542" s="4">
        <f>MONTH(SalesDataTable[[#This Row],[Order Date]])</f>
        <v>4</v>
      </c>
      <c r="F542" s="4" t="str">
        <f>TEXT(SalesDataTable[[#This Row],[Order Date]],"MMM")</f>
        <v>Apr</v>
      </c>
      <c r="G542" s="4" t="s">
        <v>11</v>
      </c>
      <c r="H542" s="4" t="s">
        <v>25</v>
      </c>
      <c r="I542" s="4" t="s">
        <v>19</v>
      </c>
      <c r="J542" s="4" t="s">
        <v>16</v>
      </c>
      <c r="K542" s="4" t="s">
        <v>23</v>
      </c>
      <c r="L542" s="4" t="s">
        <v>51</v>
      </c>
      <c r="M542" s="9">
        <v>3</v>
      </c>
      <c r="N542" s="6">
        <v>121.56</v>
      </c>
      <c r="O542" s="7">
        <v>0.15</v>
      </c>
      <c r="P542" s="6">
        <v>61.31</v>
      </c>
      <c r="Q542" s="6">
        <f t="shared" si="32"/>
        <v>309.97800000000001</v>
      </c>
      <c r="R542" s="6">
        <f t="shared" si="33"/>
        <v>183.93</v>
      </c>
      <c r="S542" s="6">
        <f t="shared" si="34"/>
        <v>126.048</v>
      </c>
      <c r="T542" s="8">
        <f t="shared" si="35"/>
        <v>0.40663530960261696</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4901</v>
      </c>
      <c r="B543" s="3">
        <v>46121</v>
      </c>
      <c r="C543" s="4">
        <f>YEAR(SalesDataTable[[#This Row],[Order Date]])</f>
        <v>2026</v>
      </c>
      <c r="D543" s="11" t="str">
        <f>"Q"&amp;ROUNDUP(MONTH(SalesDataTable[[#This Row],[Order Date]])/3,0)</f>
        <v>Q2</v>
      </c>
      <c r="E543" s="4">
        <f>MONTH(SalesDataTable[[#This Row],[Order Date]])</f>
        <v>4</v>
      </c>
      <c r="F543" s="4" t="str">
        <f>TEXT(SalesDataTable[[#This Row],[Order Date]],"MMM")</f>
        <v>Apr</v>
      </c>
      <c r="G543" s="4" t="s">
        <v>0</v>
      </c>
      <c r="H543" s="4" t="s">
        <v>1</v>
      </c>
      <c r="I543" s="4" t="s">
        <v>28</v>
      </c>
      <c r="J543" s="4" t="s">
        <v>13</v>
      </c>
      <c r="K543" s="4" t="s">
        <v>4</v>
      </c>
      <c r="L543" s="4" t="s">
        <v>5</v>
      </c>
      <c r="M543" s="9">
        <v>1</v>
      </c>
      <c r="N543" s="6">
        <v>80.19</v>
      </c>
      <c r="O543" s="7">
        <v>0.1</v>
      </c>
      <c r="P543" s="6">
        <v>42.15</v>
      </c>
      <c r="Q543" s="6">
        <f t="shared" si="32"/>
        <v>72.171000000000006</v>
      </c>
      <c r="R543" s="6">
        <f t="shared" si="33"/>
        <v>42.15</v>
      </c>
      <c r="S543" s="6">
        <f t="shared" si="34"/>
        <v>30.021000000000008</v>
      </c>
      <c r="T543" s="8">
        <f t="shared" si="35"/>
        <v>0.4159704036247247</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4969</v>
      </c>
      <c r="B544" s="3">
        <v>46121</v>
      </c>
      <c r="C544" s="4">
        <f>YEAR(SalesDataTable[[#This Row],[Order Date]])</f>
        <v>2026</v>
      </c>
      <c r="D544" s="11" t="str">
        <f>"Q"&amp;ROUNDUP(MONTH(SalesDataTable[[#This Row],[Order Date]])/3,0)</f>
        <v>Q2</v>
      </c>
      <c r="E544" s="4">
        <f>MONTH(SalesDataTable[[#This Row],[Order Date]])</f>
        <v>4</v>
      </c>
      <c r="F544" s="4" t="str">
        <f>TEXT(SalesDataTable[[#This Row],[Order Date]],"MMM")</f>
        <v>Apr</v>
      </c>
      <c r="G544" s="4" t="s">
        <v>20</v>
      </c>
      <c r="H544" s="4" t="s">
        <v>31</v>
      </c>
      <c r="I544" s="4" t="s">
        <v>28</v>
      </c>
      <c r="J544" s="4" t="s">
        <v>16</v>
      </c>
      <c r="K544" s="4" t="s">
        <v>4</v>
      </c>
      <c r="L544" s="4" t="s">
        <v>5</v>
      </c>
      <c r="M544" s="9">
        <v>2</v>
      </c>
      <c r="N544" s="6">
        <v>81.14</v>
      </c>
      <c r="O544" s="7">
        <v>0</v>
      </c>
      <c r="P544" s="6">
        <v>43.43</v>
      </c>
      <c r="Q544" s="6">
        <f t="shared" si="32"/>
        <v>162.28</v>
      </c>
      <c r="R544" s="6">
        <f t="shared" si="33"/>
        <v>86.86</v>
      </c>
      <c r="S544" s="6">
        <f t="shared" si="34"/>
        <v>75.42</v>
      </c>
      <c r="T544" s="8">
        <f t="shared" si="35"/>
        <v>0.46475228000985952</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673</v>
      </c>
      <c r="B545" s="3">
        <v>46122</v>
      </c>
      <c r="C545" s="4">
        <f>YEAR(SalesDataTable[[#This Row],[Order Date]])</f>
        <v>2026</v>
      </c>
      <c r="D545" s="11" t="str">
        <f>"Q"&amp;ROUNDUP(MONTH(SalesDataTable[[#This Row],[Order Date]])/3,0)</f>
        <v>Q2</v>
      </c>
      <c r="E545" s="4">
        <f>MONTH(SalesDataTable[[#This Row],[Order Date]])</f>
        <v>4</v>
      </c>
      <c r="F545" s="4" t="str">
        <f>TEXT(SalesDataTable[[#This Row],[Order Date]],"MMM")</f>
        <v>Apr</v>
      </c>
      <c r="G545" s="4" t="s">
        <v>20</v>
      </c>
      <c r="H545" s="4" t="s">
        <v>33</v>
      </c>
      <c r="I545" s="4" t="s">
        <v>19</v>
      </c>
      <c r="J545" s="4" t="s">
        <v>13</v>
      </c>
      <c r="K545" s="4" t="s">
        <v>23</v>
      </c>
      <c r="L545" s="4" t="s">
        <v>29</v>
      </c>
      <c r="M545" s="9">
        <v>2</v>
      </c>
      <c r="N545" s="6">
        <v>191.11</v>
      </c>
      <c r="O545" s="7">
        <v>0</v>
      </c>
      <c r="P545" s="6">
        <v>103.58</v>
      </c>
      <c r="Q545" s="6">
        <f t="shared" si="32"/>
        <v>382.22</v>
      </c>
      <c r="R545" s="6">
        <f t="shared" si="33"/>
        <v>207.16</v>
      </c>
      <c r="S545" s="6">
        <f t="shared" si="34"/>
        <v>175.06000000000003</v>
      </c>
      <c r="T545" s="8">
        <f t="shared" si="35"/>
        <v>0.45800847679346979</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888</v>
      </c>
      <c r="B546" s="3">
        <v>46122</v>
      </c>
      <c r="C546" s="4">
        <f>YEAR(SalesDataTable[[#This Row],[Order Date]])</f>
        <v>2026</v>
      </c>
      <c r="D546" s="11" t="str">
        <f>"Q"&amp;ROUNDUP(MONTH(SalesDataTable[[#This Row],[Order Date]])/3,0)</f>
        <v>Q2</v>
      </c>
      <c r="E546" s="4">
        <f>MONTH(SalesDataTable[[#This Row],[Order Date]])</f>
        <v>4</v>
      </c>
      <c r="F546" s="4" t="str">
        <f>TEXT(SalesDataTable[[#This Row],[Order Date]],"MMM")</f>
        <v>Apr</v>
      </c>
      <c r="G546" s="4" t="s">
        <v>20</v>
      </c>
      <c r="H546" s="4" t="s">
        <v>31</v>
      </c>
      <c r="I546" s="4" t="s">
        <v>19</v>
      </c>
      <c r="J546" s="4" t="s">
        <v>13</v>
      </c>
      <c r="K546" s="4" t="s">
        <v>4</v>
      </c>
      <c r="L546" s="4" t="s">
        <v>26</v>
      </c>
      <c r="M546" s="9">
        <v>2</v>
      </c>
      <c r="N546" s="6">
        <v>40.58</v>
      </c>
      <c r="O546" s="7">
        <v>0.05</v>
      </c>
      <c r="P546" s="6">
        <v>17.149999999999999</v>
      </c>
      <c r="Q546" s="6">
        <f t="shared" si="32"/>
        <v>77.10199999999999</v>
      </c>
      <c r="R546" s="6">
        <f t="shared" si="33"/>
        <v>34.299999999999997</v>
      </c>
      <c r="S546" s="6">
        <f t="shared" si="34"/>
        <v>42.801999999999992</v>
      </c>
      <c r="T546" s="8">
        <f t="shared" si="35"/>
        <v>0.55513475655625011</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1541</v>
      </c>
      <c r="B547" s="3">
        <v>46122</v>
      </c>
      <c r="C547" s="4">
        <f>YEAR(SalesDataTable[[#This Row],[Order Date]])</f>
        <v>2026</v>
      </c>
      <c r="D547" s="11" t="str">
        <f>"Q"&amp;ROUNDUP(MONTH(SalesDataTable[[#This Row],[Order Date]])/3,0)</f>
        <v>Q2</v>
      </c>
      <c r="E547" s="4">
        <f>MONTH(SalesDataTable[[#This Row],[Order Date]])</f>
        <v>4</v>
      </c>
      <c r="F547" s="4" t="str">
        <f>TEXT(SalesDataTable[[#This Row],[Order Date]],"MMM")</f>
        <v>Apr</v>
      </c>
      <c r="G547" s="4" t="s">
        <v>0</v>
      </c>
      <c r="H547" s="4" t="s">
        <v>50</v>
      </c>
      <c r="I547" s="4" t="s">
        <v>28</v>
      </c>
      <c r="J547" s="4" t="s">
        <v>3</v>
      </c>
      <c r="K547" s="4" t="s">
        <v>23</v>
      </c>
      <c r="L547" s="4" t="s">
        <v>40</v>
      </c>
      <c r="M547" s="9">
        <v>1</v>
      </c>
      <c r="N547" s="6">
        <v>83.44</v>
      </c>
      <c r="O547" s="7">
        <v>0</v>
      </c>
      <c r="P547" s="6">
        <v>40.299999999999997</v>
      </c>
      <c r="Q547" s="6">
        <f t="shared" si="32"/>
        <v>83.44</v>
      </c>
      <c r="R547" s="6">
        <f t="shared" si="33"/>
        <v>40.299999999999997</v>
      </c>
      <c r="S547" s="6">
        <f t="shared" si="34"/>
        <v>43.14</v>
      </c>
      <c r="T547" s="8">
        <f t="shared" si="35"/>
        <v>0.51701821668264625</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1881</v>
      </c>
      <c r="B548" s="3">
        <v>46122</v>
      </c>
      <c r="C548" s="4">
        <f>YEAR(SalesDataTable[[#This Row],[Order Date]])</f>
        <v>2026</v>
      </c>
      <c r="D548" s="11" t="str">
        <f>"Q"&amp;ROUNDUP(MONTH(SalesDataTable[[#This Row],[Order Date]])/3,0)</f>
        <v>Q2</v>
      </c>
      <c r="E548" s="4">
        <f>MONTH(SalesDataTable[[#This Row],[Order Date]])</f>
        <v>4</v>
      </c>
      <c r="F548" s="4" t="str">
        <f>TEXT(SalesDataTable[[#This Row],[Order Date]],"MMM")</f>
        <v>Apr</v>
      </c>
      <c r="G548" s="4" t="s">
        <v>20</v>
      </c>
      <c r="H548" s="4" t="s">
        <v>31</v>
      </c>
      <c r="I548" s="4" t="s">
        <v>28</v>
      </c>
      <c r="J548" s="4" t="s">
        <v>13</v>
      </c>
      <c r="K548" s="4" t="s">
        <v>34</v>
      </c>
      <c r="L548" s="4" t="s">
        <v>45</v>
      </c>
      <c r="M548" s="9">
        <v>1</v>
      </c>
      <c r="N548" s="6">
        <v>49.61</v>
      </c>
      <c r="O548" s="7">
        <v>0</v>
      </c>
      <c r="P548" s="6">
        <v>21.92</v>
      </c>
      <c r="Q548" s="6">
        <f t="shared" si="32"/>
        <v>49.61</v>
      </c>
      <c r="R548" s="6">
        <f t="shared" si="33"/>
        <v>21.92</v>
      </c>
      <c r="S548" s="6">
        <f t="shared" si="34"/>
        <v>27.689999999999998</v>
      </c>
      <c r="T548" s="8">
        <f t="shared" si="35"/>
        <v>0.55815359806490628</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2007</v>
      </c>
      <c r="B549" s="3">
        <v>46122</v>
      </c>
      <c r="C549" s="4">
        <f>YEAR(SalesDataTable[[#This Row],[Order Date]])</f>
        <v>2026</v>
      </c>
      <c r="D549" s="11" t="str">
        <f>"Q"&amp;ROUNDUP(MONTH(SalesDataTable[[#This Row],[Order Date]])/3,0)</f>
        <v>Q2</v>
      </c>
      <c r="E549" s="4">
        <f>MONTH(SalesDataTable[[#This Row],[Order Date]])</f>
        <v>4</v>
      </c>
      <c r="F549" s="4" t="str">
        <f>TEXT(SalesDataTable[[#This Row],[Order Date]],"MMM")</f>
        <v>Apr</v>
      </c>
      <c r="G549" s="4" t="s">
        <v>20</v>
      </c>
      <c r="H549" s="4" t="s">
        <v>33</v>
      </c>
      <c r="I549" s="4" t="s">
        <v>2</v>
      </c>
      <c r="J549" s="4" t="s">
        <v>3</v>
      </c>
      <c r="K549" s="4" t="s">
        <v>34</v>
      </c>
      <c r="L549" s="4" t="s">
        <v>38</v>
      </c>
      <c r="M549" s="9">
        <v>2</v>
      </c>
      <c r="N549" s="6">
        <v>123.31</v>
      </c>
      <c r="O549" s="7">
        <v>0</v>
      </c>
      <c r="P549" s="6">
        <v>69.239999999999995</v>
      </c>
      <c r="Q549" s="6">
        <f t="shared" si="32"/>
        <v>246.62</v>
      </c>
      <c r="R549" s="6">
        <f t="shared" si="33"/>
        <v>138.47999999999999</v>
      </c>
      <c r="S549" s="6">
        <f t="shared" si="34"/>
        <v>108.14000000000001</v>
      </c>
      <c r="T549" s="8">
        <f t="shared" si="35"/>
        <v>0.43848836266320662</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2312</v>
      </c>
      <c r="B550" s="3">
        <v>46122</v>
      </c>
      <c r="C550" s="4">
        <f>YEAR(SalesDataTable[[#This Row],[Order Date]])</f>
        <v>2026</v>
      </c>
      <c r="D550" s="11" t="str">
        <f>"Q"&amp;ROUNDUP(MONTH(SalesDataTable[[#This Row],[Order Date]])/3,0)</f>
        <v>Q2</v>
      </c>
      <c r="E550" s="4">
        <f>MONTH(SalesDataTable[[#This Row],[Order Date]])</f>
        <v>4</v>
      </c>
      <c r="F550" s="4" t="str">
        <f>TEXT(SalesDataTable[[#This Row],[Order Date]],"MMM")</f>
        <v>Apr</v>
      </c>
      <c r="G550" s="4" t="s">
        <v>0</v>
      </c>
      <c r="H550" s="4" t="s">
        <v>50</v>
      </c>
      <c r="I550" s="4" t="s">
        <v>19</v>
      </c>
      <c r="J550" s="4" t="s">
        <v>13</v>
      </c>
      <c r="K550" s="4" t="s">
        <v>9</v>
      </c>
      <c r="L550" s="4" t="s">
        <v>10</v>
      </c>
      <c r="M550" s="9">
        <v>1</v>
      </c>
      <c r="N550" s="6">
        <v>93.35</v>
      </c>
      <c r="O550" s="7">
        <v>0.1</v>
      </c>
      <c r="P550" s="6">
        <v>45.54</v>
      </c>
      <c r="Q550" s="6">
        <f t="shared" si="32"/>
        <v>84.015000000000001</v>
      </c>
      <c r="R550" s="6">
        <f t="shared" si="33"/>
        <v>45.54</v>
      </c>
      <c r="S550" s="6">
        <f t="shared" si="34"/>
        <v>38.475000000000001</v>
      </c>
      <c r="T550" s="8">
        <f t="shared" si="35"/>
        <v>0.45795393679700053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4493</v>
      </c>
      <c r="B551" s="3">
        <v>46122</v>
      </c>
      <c r="C551" s="4">
        <f>YEAR(SalesDataTable[[#This Row],[Order Date]])</f>
        <v>2026</v>
      </c>
      <c r="D551" s="11" t="str">
        <f>"Q"&amp;ROUNDUP(MONTH(SalesDataTable[[#This Row],[Order Date]])/3,0)</f>
        <v>Q2</v>
      </c>
      <c r="E551" s="4">
        <f>MONTH(SalesDataTable[[#This Row],[Order Date]])</f>
        <v>4</v>
      </c>
      <c r="F551" s="4" t="str">
        <f>TEXT(SalesDataTable[[#This Row],[Order Date]],"MMM")</f>
        <v>Apr</v>
      </c>
      <c r="G551" s="4" t="s">
        <v>0</v>
      </c>
      <c r="H551" s="4" t="s">
        <v>1</v>
      </c>
      <c r="I551" s="4" t="s">
        <v>8</v>
      </c>
      <c r="J551" s="4" t="s">
        <v>16</v>
      </c>
      <c r="K551" s="4" t="s">
        <v>9</v>
      </c>
      <c r="L551" s="4" t="s">
        <v>10</v>
      </c>
      <c r="M551" s="9">
        <v>5</v>
      </c>
      <c r="N551" s="6">
        <v>92.63</v>
      </c>
      <c r="O551" s="7">
        <v>0.15</v>
      </c>
      <c r="P551" s="6">
        <v>46.33</v>
      </c>
      <c r="Q551" s="6">
        <f t="shared" si="32"/>
        <v>393.67749999999995</v>
      </c>
      <c r="R551" s="6">
        <f t="shared" si="33"/>
        <v>231.64999999999998</v>
      </c>
      <c r="S551" s="6">
        <f t="shared" si="34"/>
        <v>162.02749999999997</v>
      </c>
      <c r="T551" s="8">
        <f t="shared" si="35"/>
        <v>0.41157419461361139</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2072</v>
      </c>
      <c r="B552" s="3">
        <v>46123</v>
      </c>
      <c r="C552" s="4">
        <f>YEAR(SalesDataTable[[#This Row],[Order Date]])</f>
        <v>2026</v>
      </c>
      <c r="D552" s="11" t="str">
        <f>"Q"&amp;ROUNDUP(MONTH(SalesDataTable[[#This Row],[Order Date]])/3,0)</f>
        <v>Q2</v>
      </c>
      <c r="E552" s="4">
        <f>MONTH(SalesDataTable[[#This Row],[Order Date]])</f>
        <v>4</v>
      </c>
      <c r="F552" s="4" t="str">
        <f>TEXT(SalesDataTable[[#This Row],[Order Date]],"MMM")</f>
        <v>Apr</v>
      </c>
      <c r="G552" s="4" t="s">
        <v>0</v>
      </c>
      <c r="H552" s="4" t="s">
        <v>36</v>
      </c>
      <c r="I552" s="4" t="s">
        <v>2</v>
      </c>
      <c r="J552" s="4" t="s">
        <v>13</v>
      </c>
      <c r="K552" s="4" t="s">
        <v>23</v>
      </c>
      <c r="L552" s="4" t="s">
        <v>51</v>
      </c>
      <c r="M552" s="9">
        <v>4</v>
      </c>
      <c r="N552" s="6">
        <v>124.87</v>
      </c>
      <c r="O552" s="7">
        <v>0.1</v>
      </c>
      <c r="P552" s="6">
        <v>62.03</v>
      </c>
      <c r="Q552" s="6">
        <f t="shared" si="32"/>
        <v>449.53200000000004</v>
      </c>
      <c r="R552" s="6">
        <f t="shared" si="33"/>
        <v>248.12</v>
      </c>
      <c r="S552" s="6">
        <f t="shared" si="34"/>
        <v>201.41200000000003</v>
      </c>
      <c r="T552" s="8">
        <f t="shared" si="35"/>
        <v>0.44804819234225823</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2142</v>
      </c>
      <c r="B553" s="3">
        <v>46123</v>
      </c>
      <c r="C553" s="4">
        <f>YEAR(SalesDataTable[[#This Row],[Order Date]])</f>
        <v>2026</v>
      </c>
      <c r="D553" s="11" t="str">
        <f>"Q"&amp;ROUNDUP(MONTH(SalesDataTable[[#This Row],[Order Date]])/3,0)</f>
        <v>Q2</v>
      </c>
      <c r="E553" s="4">
        <f>MONTH(SalesDataTable[[#This Row],[Order Date]])</f>
        <v>4</v>
      </c>
      <c r="F553" s="4" t="str">
        <f>TEXT(SalesDataTable[[#This Row],[Order Date]],"MMM")</f>
        <v>Apr</v>
      </c>
      <c r="G553" s="4" t="s">
        <v>20</v>
      </c>
      <c r="H553" s="4" t="s">
        <v>21</v>
      </c>
      <c r="I553" s="4" t="s">
        <v>28</v>
      </c>
      <c r="J553" s="4" t="s">
        <v>13</v>
      </c>
      <c r="K553" s="4" t="s">
        <v>23</v>
      </c>
      <c r="L553" s="4" t="s">
        <v>24</v>
      </c>
      <c r="M553" s="9">
        <v>1</v>
      </c>
      <c r="N553" s="6">
        <v>339.64</v>
      </c>
      <c r="O553" s="7">
        <v>0.1</v>
      </c>
      <c r="P553" s="6">
        <v>195.81</v>
      </c>
      <c r="Q553" s="6">
        <f t="shared" si="32"/>
        <v>305.67599999999999</v>
      </c>
      <c r="R553" s="6">
        <f t="shared" si="33"/>
        <v>195.81</v>
      </c>
      <c r="S553" s="6">
        <f t="shared" si="34"/>
        <v>109.86599999999999</v>
      </c>
      <c r="T553" s="8">
        <f t="shared" si="35"/>
        <v>0.35941977780394924</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2911</v>
      </c>
      <c r="B554" s="3">
        <v>46123</v>
      </c>
      <c r="C554" s="4">
        <f>YEAR(SalesDataTable[[#This Row],[Order Date]])</f>
        <v>2026</v>
      </c>
      <c r="D554" s="11" t="str">
        <f>"Q"&amp;ROUNDUP(MONTH(SalesDataTable[[#This Row],[Order Date]])/3,0)</f>
        <v>Q2</v>
      </c>
      <c r="E554" s="4">
        <f>MONTH(SalesDataTable[[#This Row],[Order Date]])</f>
        <v>4</v>
      </c>
      <c r="F554" s="4" t="str">
        <f>TEXT(SalesDataTable[[#This Row],[Order Date]],"MMM")</f>
        <v>Apr</v>
      </c>
      <c r="G554" s="4" t="s">
        <v>11</v>
      </c>
      <c r="H554" s="4" t="s">
        <v>12</v>
      </c>
      <c r="I554" s="4" t="s">
        <v>19</v>
      </c>
      <c r="J554" s="4" t="s">
        <v>13</v>
      </c>
      <c r="K554" s="4" t="s">
        <v>4</v>
      </c>
      <c r="L554" s="4" t="s">
        <v>22</v>
      </c>
      <c r="M554" s="9">
        <v>1</v>
      </c>
      <c r="N554" s="6">
        <v>50.86</v>
      </c>
      <c r="O554" s="7">
        <v>0.05</v>
      </c>
      <c r="P554" s="6">
        <v>22.1</v>
      </c>
      <c r="Q554" s="6">
        <f t="shared" si="32"/>
        <v>48.317</v>
      </c>
      <c r="R554" s="6">
        <f t="shared" si="33"/>
        <v>22.1</v>
      </c>
      <c r="S554" s="6">
        <f t="shared" si="34"/>
        <v>26.216999999999999</v>
      </c>
      <c r="T554" s="8">
        <f t="shared" si="35"/>
        <v>0.54260405240391574</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4276</v>
      </c>
      <c r="B555" s="3">
        <v>46123</v>
      </c>
      <c r="C555" s="4">
        <f>YEAR(SalesDataTable[[#This Row],[Order Date]])</f>
        <v>2026</v>
      </c>
      <c r="D555" s="11" t="str">
        <f>"Q"&amp;ROUNDUP(MONTH(SalesDataTable[[#This Row],[Order Date]])/3,0)</f>
        <v>Q2</v>
      </c>
      <c r="E555" s="4">
        <f>MONTH(SalesDataTable[[#This Row],[Order Date]])</f>
        <v>4</v>
      </c>
      <c r="F555" s="4" t="str">
        <f>TEXT(SalesDataTable[[#This Row],[Order Date]],"MMM")</f>
        <v>Apr</v>
      </c>
      <c r="G555" s="4" t="s">
        <v>20</v>
      </c>
      <c r="H555" s="4" t="s">
        <v>33</v>
      </c>
      <c r="I555" s="4" t="s">
        <v>2</v>
      </c>
      <c r="J555" s="4" t="s">
        <v>13</v>
      </c>
      <c r="K555" s="4" t="s">
        <v>14</v>
      </c>
      <c r="L555" s="4" t="s">
        <v>48</v>
      </c>
      <c r="M555" s="9">
        <v>2</v>
      </c>
      <c r="N555" s="6">
        <v>167.01</v>
      </c>
      <c r="O555" s="7">
        <v>0</v>
      </c>
      <c r="P555" s="6">
        <v>89.8</v>
      </c>
      <c r="Q555" s="6">
        <f t="shared" si="32"/>
        <v>334.02</v>
      </c>
      <c r="R555" s="6">
        <f t="shared" si="33"/>
        <v>179.6</v>
      </c>
      <c r="S555" s="6">
        <f t="shared" si="34"/>
        <v>154.41999999999999</v>
      </c>
      <c r="T555" s="8">
        <f t="shared" si="35"/>
        <v>0.46230764624872761</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5077</v>
      </c>
      <c r="B556" s="3">
        <v>46123</v>
      </c>
      <c r="C556" s="4">
        <f>YEAR(SalesDataTable[[#This Row],[Order Date]])</f>
        <v>2026</v>
      </c>
      <c r="D556" s="11" t="str">
        <f>"Q"&amp;ROUNDUP(MONTH(SalesDataTable[[#This Row],[Order Date]])/3,0)</f>
        <v>Q2</v>
      </c>
      <c r="E556" s="4">
        <f>MONTH(SalesDataTable[[#This Row],[Order Date]])</f>
        <v>4</v>
      </c>
      <c r="F556" s="4" t="str">
        <f>TEXT(SalesDataTable[[#This Row],[Order Date]],"MMM")</f>
        <v>Apr</v>
      </c>
      <c r="G556" s="4" t="s">
        <v>20</v>
      </c>
      <c r="H556" s="4" t="s">
        <v>33</v>
      </c>
      <c r="I556" s="4" t="s">
        <v>28</v>
      </c>
      <c r="J556" s="4" t="s">
        <v>3</v>
      </c>
      <c r="K556" s="4" t="s">
        <v>9</v>
      </c>
      <c r="L556" s="4" t="s">
        <v>10</v>
      </c>
      <c r="M556" s="9">
        <v>2</v>
      </c>
      <c r="N556" s="6">
        <v>92.63</v>
      </c>
      <c r="O556" s="7">
        <v>0.15</v>
      </c>
      <c r="P556" s="6">
        <v>44.96</v>
      </c>
      <c r="Q556" s="6">
        <f t="shared" si="32"/>
        <v>157.47099999999998</v>
      </c>
      <c r="R556" s="6">
        <f t="shared" si="33"/>
        <v>89.92</v>
      </c>
      <c r="S556" s="6">
        <f t="shared" si="34"/>
        <v>67.550999999999974</v>
      </c>
      <c r="T556" s="8">
        <f t="shared" si="35"/>
        <v>0.42897422382533917</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1259</v>
      </c>
      <c r="B557" s="3">
        <v>46124</v>
      </c>
      <c r="C557" s="4">
        <f>YEAR(SalesDataTable[[#This Row],[Order Date]])</f>
        <v>2026</v>
      </c>
      <c r="D557" s="11" t="str">
        <f>"Q"&amp;ROUNDUP(MONTH(SalesDataTable[[#This Row],[Order Date]])/3,0)</f>
        <v>Q2</v>
      </c>
      <c r="E557" s="4">
        <f>MONTH(SalesDataTable[[#This Row],[Order Date]])</f>
        <v>4</v>
      </c>
      <c r="F557" s="4" t="str">
        <f>TEXT(SalesDataTable[[#This Row],[Order Date]],"MMM")</f>
        <v>Apr</v>
      </c>
      <c r="G557" s="4" t="s">
        <v>6</v>
      </c>
      <c r="H557" s="4" t="s">
        <v>43</v>
      </c>
      <c r="I557" s="4" t="s">
        <v>28</v>
      </c>
      <c r="J557" s="4" t="s">
        <v>13</v>
      </c>
      <c r="K557" s="4" t="s">
        <v>9</v>
      </c>
      <c r="L557" s="4" t="s">
        <v>37</v>
      </c>
      <c r="M557" s="9">
        <v>2</v>
      </c>
      <c r="N557" s="6">
        <v>151.01</v>
      </c>
      <c r="O557" s="7">
        <v>0</v>
      </c>
      <c r="P557" s="6">
        <v>80.209999999999994</v>
      </c>
      <c r="Q557" s="6">
        <f t="shared" si="32"/>
        <v>302.02</v>
      </c>
      <c r="R557" s="6">
        <f t="shared" si="33"/>
        <v>160.41999999999999</v>
      </c>
      <c r="S557" s="6">
        <f t="shared" si="34"/>
        <v>141.6</v>
      </c>
      <c r="T557" s="8">
        <f t="shared" si="35"/>
        <v>0.4688431229719886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1720</v>
      </c>
      <c r="B558" s="3">
        <v>46124</v>
      </c>
      <c r="C558" s="4">
        <f>YEAR(SalesDataTable[[#This Row],[Order Date]])</f>
        <v>2026</v>
      </c>
      <c r="D558" s="11" t="str">
        <f>"Q"&amp;ROUNDUP(MONTH(SalesDataTable[[#This Row],[Order Date]])/3,0)</f>
        <v>Q2</v>
      </c>
      <c r="E558" s="4">
        <f>MONTH(SalesDataTable[[#This Row],[Order Date]])</f>
        <v>4</v>
      </c>
      <c r="F558" s="4" t="str">
        <f>TEXT(SalesDataTable[[#This Row],[Order Date]],"MMM")</f>
        <v>Apr</v>
      </c>
      <c r="G558" s="4" t="s">
        <v>0</v>
      </c>
      <c r="H558" s="4" t="s">
        <v>50</v>
      </c>
      <c r="I558" s="4" t="s">
        <v>2</v>
      </c>
      <c r="J558" s="4" t="s">
        <v>13</v>
      </c>
      <c r="K558" s="4" t="s">
        <v>9</v>
      </c>
      <c r="L558" s="4" t="s">
        <v>10</v>
      </c>
      <c r="M558" s="9">
        <v>2</v>
      </c>
      <c r="N558" s="6">
        <v>92.07</v>
      </c>
      <c r="O558" s="7">
        <v>0</v>
      </c>
      <c r="P558" s="6">
        <v>44.1</v>
      </c>
      <c r="Q558" s="6">
        <f t="shared" si="32"/>
        <v>184.14</v>
      </c>
      <c r="R558" s="6">
        <f t="shared" si="33"/>
        <v>88.2</v>
      </c>
      <c r="S558" s="6">
        <f t="shared" si="34"/>
        <v>95.939999999999984</v>
      </c>
      <c r="T558" s="8">
        <f t="shared" si="35"/>
        <v>0.52101661779081132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1975</v>
      </c>
      <c r="B559" s="3">
        <v>46124</v>
      </c>
      <c r="C559" s="4">
        <f>YEAR(SalesDataTable[[#This Row],[Order Date]])</f>
        <v>2026</v>
      </c>
      <c r="D559" s="11" t="str">
        <f>"Q"&amp;ROUNDUP(MONTH(SalesDataTable[[#This Row],[Order Date]])/3,0)</f>
        <v>Q2</v>
      </c>
      <c r="E559" s="4">
        <f>MONTH(SalesDataTable[[#This Row],[Order Date]])</f>
        <v>4</v>
      </c>
      <c r="F559" s="4" t="str">
        <f>TEXT(SalesDataTable[[#This Row],[Order Date]],"MMM")</f>
        <v>Apr</v>
      </c>
      <c r="G559" s="4" t="s">
        <v>0</v>
      </c>
      <c r="H559" s="4" t="s">
        <v>50</v>
      </c>
      <c r="I559" s="4" t="s">
        <v>2</v>
      </c>
      <c r="J559" s="4" t="s">
        <v>3</v>
      </c>
      <c r="K559" s="4" t="s">
        <v>34</v>
      </c>
      <c r="L559" s="4" t="s">
        <v>42</v>
      </c>
      <c r="M559" s="9">
        <v>1</v>
      </c>
      <c r="N559" s="6">
        <v>36.840000000000003</v>
      </c>
      <c r="O559" s="7">
        <v>0.1</v>
      </c>
      <c r="P559" s="6">
        <v>13.86</v>
      </c>
      <c r="Q559" s="6">
        <f t="shared" si="32"/>
        <v>33.156000000000006</v>
      </c>
      <c r="R559" s="6">
        <f t="shared" si="33"/>
        <v>13.86</v>
      </c>
      <c r="S559" s="6">
        <f t="shared" si="34"/>
        <v>19.296000000000006</v>
      </c>
      <c r="T559" s="8">
        <f t="shared" si="35"/>
        <v>0.58197611292073836</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2848</v>
      </c>
      <c r="B560" s="3">
        <v>46124</v>
      </c>
      <c r="C560" s="4">
        <f>YEAR(SalesDataTable[[#This Row],[Order Date]])</f>
        <v>2026</v>
      </c>
      <c r="D560" s="11" t="str">
        <f>"Q"&amp;ROUNDUP(MONTH(SalesDataTable[[#This Row],[Order Date]])/3,0)</f>
        <v>Q2</v>
      </c>
      <c r="E560" s="4">
        <f>MONTH(SalesDataTable[[#This Row],[Order Date]])</f>
        <v>4</v>
      </c>
      <c r="F560" s="4" t="str">
        <f>TEXT(SalesDataTable[[#This Row],[Order Date]],"MMM")</f>
        <v>Apr</v>
      </c>
      <c r="G560" s="4" t="s">
        <v>6</v>
      </c>
      <c r="H560" s="4" t="s">
        <v>27</v>
      </c>
      <c r="I560" s="4" t="s">
        <v>2</v>
      </c>
      <c r="J560" s="4" t="s">
        <v>13</v>
      </c>
      <c r="K560" s="4" t="s">
        <v>9</v>
      </c>
      <c r="L560" s="4" t="s">
        <v>46</v>
      </c>
      <c r="M560" s="9">
        <v>1</v>
      </c>
      <c r="N560" s="6">
        <v>71.64</v>
      </c>
      <c r="O560" s="7">
        <v>0.05</v>
      </c>
      <c r="P560" s="6">
        <v>32.729999999999997</v>
      </c>
      <c r="Q560" s="6">
        <f t="shared" si="32"/>
        <v>68.057999999999993</v>
      </c>
      <c r="R560" s="6">
        <f t="shared" si="33"/>
        <v>32.729999999999997</v>
      </c>
      <c r="S560" s="6">
        <f t="shared" si="34"/>
        <v>35.327999999999996</v>
      </c>
      <c r="T560" s="8">
        <f t="shared" si="35"/>
        <v>0.51908666137706072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2979</v>
      </c>
      <c r="B561" s="3">
        <v>46124</v>
      </c>
      <c r="C561" s="4">
        <f>YEAR(SalesDataTable[[#This Row],[Order Date]])</f>
        <v>2026</v>
      </c>
      <c r="D561" s="11" t="str">
        <f>"Q"&amp;ROUNDUP(MONTH(SalesDataTable[[#This Row],[Order Date]])/3,0)</f>
        <v>Q2</v>
      </c>
      <c r="E561" s="4">
        <f>MONTH(SalesDataTable[[#This Row],[Order Date]])</f>
        <v>4</v>
      </c>
      <c r="F561" s="4" t="str">
        <f>TEXT(SalesDataTable[[#This Row],[Order Date]],"MMM")</f>
        <v>Apr</v>
      </c>
      <c r="G561" s="4" t="s">
        <v>6</v>
      </c>
      <c r="H561" s="4" t="s">
        <v>49</v>
      </c>
      <c r="I561" s="4" t="s">
        <v>2</v>
      </c>
      <c r="J561" s="4" t="s">
        <v>13</v>
      </c>
      <c r="K561" s="4" t="s">
        <v>34</v>
      </c>
      <c r="L561" s="4" t="s">
        <v>38</v>
      </c>
      <c r="M561" s="9">
        <v>1</v>
      </c>
      <c r="N561" s="6">
        <v>124.18</v>
      </c>
      <c r="O561" s="7">
        <v>0</v>
      </c>
      <c r="P561" s="6">
        <v>67.42</v>
      </c>
      <c r="Q561" s="6">
        <f t="shared" si="32"/>
        <v>124.18</v>
      </c>
      <c r="R561" s="6">
        <f t="shared" si="33"/>
        <v>67.42</v>
      </c>
      <c r="S561" s="6">
        <f t="shared" si="34"/>
        <v>56.760000000000005</v>
      </c>
      <c r="T561" s="8">
        <f t="shared" si="35"/>
        <v>0.45707843453052022</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2996</v>
      </c>
      <c r="B562" s="3">
        <v>46124</v>
      </c>
      <c r="C562" s="4">
        <f>YEAR(SalesDataTable[[#This Row],[Order Date]])</f>
        <v>2026</v>
      </c>
      <c r="D562" s="11" t="str">
        <f>"Q"&amp;ROUNDUP(MONTH(SalesDataTable[[#This Row],[Order Date]])/3,0)</f>
        <v>Q2</v>
      </c>
      <c r="E562" s="4">
        <f>MONTH(SalesDataTable[[#This Row],[Order Date]])</f>
        <v>4</v>
      </c>
      <c r="F562" s="4" t="str">
        <f>TEXT(SalesDataTable[[#This Row],[Order Date]],"MMM")</f>
        <v>Apr</v>
      </c>
      <c r="G562" s="4" t="s">
        <v>6</v>
      </c>
      <c r="H562" s="4" t="s">
        <v>43</v>
      </c>
      <c r="I562" s="4" t="s">
        <v>19</v>
      </c>
      <c r="J562" s="4" t="s">
        <v>13</v>
      </c>
      <c r="K562" s="4" t="s">
        <v>14</v>
      </c>
      <c r="L562" s="4" t="s">
        <v>44</v>
      </c>
      <c r="M562" s="9">
        <v>1</v>
      </c>
      <c r="N562" s="6">
        <v>134.94999999999999</v>
      </c>
      <c r="O562" s="7">
        <v>0</v>
      </c>
      <c r="P562" s="6">
        <v>67.849999999999994</v>
      </c>
      <c r="Q562" s="6">
        <f t="shared" si="32"/>
        <v>134.94999999999999</v>
      </c>
      <c r="R562" s="6">
        <f t="shared" si="33"/>
        <v>67.849999999999994</v>
      </c>
      <c r="S562" s="6">
        <f t="shared" si="34"/>
        <v>67.099999999999994</v>
      </c>
      <c r="T562" s="8">
        <f t="shared" si="35"/>
        <v>0.49722119303445722</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749</v>
      </c>
      <c r="B563" s="3">
        <v>46125</v>
      </c>
      <c r="C563" s="4">
        <f>YEAR(SalesDataTable[[#This Row],[Order Date]])</f>
        <v>2026</v>
      </c>
      <c r="D563" s="11" t="str">
        <f>"Q"&amp;ROUNDUP(MONTH(SalesDataTable[[#This Row],[Order Date]])/3,0)</f>
        <v>Q2</v>
      </c>
      <c r="E563" s="4">
        <f>MONTH(SalesDataTable[[#This Row],[Order Date]])</f>
        <v>4</v>
      </c>
      <c r="F563" s="4" t="str">
        <f>TEXT(SalesDataTable[[#This Row],[Order Date]],"MMM")</f>
        <v>Apr</v>
      </c>
      <c r="G563" s="4" t="s">
        <v>0</v>
      </c>
      <c r="H563" s="4" t="s">
        <v>50</v>
      </c>
      <c r="I563" s="4" t="s">
        <v>2</v>
      </c>
      <c r="J563" s="4" t="s">
        <v>13</v>
      </c>
      <c r="K563" s="4" t="s">
        <v>23</v>
      </c>
      <c r="L563" s="4" t="s">
        <v>51</v>
      </c>
      <c r="M563" s="9">
        <v>2</v>
      </c>
      <c r="N563" s="6">
        <v>124</v>
      </c>
      <c r="O563" s="7">
        <v>0</v>
      </c>
      <c r="P563" s="6">
        <v>60.14</v>
      </c>
      <c r="Q563" s="6">
        <f t="shared" si="32"/>
        <v>248</v>
      </c>
      <c r="R563" s="6">
        <f t="shared" si="33"/>
        <v>120.28</v>
      </c>
      <c r="S563" s="6">
        <f t="shared" si="34"/>
        <v>127.72</v>
      </c>
      <c r="T563" s="8">
        <f t="shared" si="35"/>
        <v>0.51500000000000001</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1928</v>
      </c>
      <c r="B564" s="3">
        <v>46125</v>
      </c>
      <c r="C564" s="4">
        <f>YEAR(SalesDataTable[[#This Row],[Order Date]])</f>
        <v>2026</v>
      </c>
      <c r="D564" s="11" t="str">
        <f>"Q"&amp;ROUNDUP(MONTH(SalesDataTable[[#This Row],[Order Date]])/3,0)</f>
        <v>Q2</v>
      </c>
      <c r="E564" s="4">
        <f>MONTH(SalesDataTable[[#This Row],[Order Date]])</f>
        <v>4</v>
      </c>
      <c r="F564" s="4" t="str">
        <f>TEXT(SalesDataTable[[#This Row],[Order Date]],"MMM")</f>
        <v>Apr</v>
      </c>
      <c r="G564" s="4" t="s">
        <v>20</v>
      </c>
      <c r="H564" s="4" t="s">
        <v>47</v>
      </c>
      <c r="I564" s="4" t="s">
        <v>28</v>
      </c>
      <c r="J564" s="4" t="s">
        <v>3</v>
      </c>
      <c r="K564" s="4" t="s">
        <v>34</v>
      </c>
      <c r="L564" s="4" t="s">
        <v>45</v>
      </c>
      <c r="M564" s="9">
        <v>2</v>
      </c>
      <c r="N564" s="6">
        <v>50.2</v>
      </c>
      <c r="O564" s="7">
        <v>0.1</v>
      </c>
      <c r="P564" s="6">
        <v>21.48</v>
      </c>
      <c r="Q564" s="6">
        <f t="shared" si="32"/>
        <v>90.360000000000014</v>
      </c>
      <c r="R564" s="6">
        <f t="shared" si="33"/>
        <v>42.96</v>
      </c>
      <c r="S564" s="6">
        <f t="shared" si="34"/>
        <v>47.400000000000013</v>
      </c>
      <c r="T564" s="8">
        <f t="shared" si="35"/>
        <v>0.5245683930942896</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2486</v>
      </c>
      <c r="B565" s="3">
        <v>46125</v>
      </c>
      <c r="C565" s="4">
        <f>YEAR(SalesDataTable[[#This Row],[Order Date]])</f>
        <v>2026</v>
      </c>
      <c r="D565" s="11" t="str">
        <f>"Q"&amp;ROUNDUP(MONTH(SalesDataTable[[#This Row],[Order Date]])/3,0)</f>
        <v>Q2</v>
      </c>
      <c r="E565" s="4">
        <f>MONTH(SalesDataTable[[#This Row],[Order Date]])</f>
        <v>4</v>
      </c>
      <c r="F565" s="4" t="str">
        <f>TEXT(SalesDataTable[[#This Row],[Order Date]],"MMM")</f>
        <v>Apr</v>
      </c>
      <c r="G565" s="4" t="s">
        <v>6</v>
      </c>
      <c r="H565" s="4" t="s">
        <v>41</v>
      </c>
      <c r="I565" s="4" t="s">
        <v>2</v>
      </c>
      <c r="J565" s="4" t="s">
        <v>16</v>
      </c>
      <c r="K565" s="4" t="s">
        <v>9</v>
      </c>
      <c r="L565" s="4" t="s">
        <v>10</v>
      </c>
      <c r="M565" s="9">
        <v>1</v>
      </c>
      <c r="N565" s="6">
        <v>93.65</v>
      </c>
      <c r="O565" s="7">
        <v>0</v>
      </c>
      <c r="P565" s="6">
        <v>44.15</v>
      </c>
      <c r="Q565" s="6">
        <f t="shared" si="32"/>
        <v>93.65</v>
      </c>
      <c r="R565" s="6">
        <f t="shared" si="33"/>
        <v>44.15</v>
      </c>
      <c r="S565" s="6">
        <f t="shared" si="34"/>
        <v>49.500000000000007</v>
      </c>
      <c r="T565" s="8">
        <f t="shared" si="35"/>
        <v>0.5285638013881474</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2688</v>
      </c>
      <c r="B566" s="3">
        <v>46125</v>
      </c>
      <c r="C566" s="4">
        <f>YEAR(SalesDataTable[[#This Row],[Order Date]])</f>
        <v>2026</v>
      </c>
      <c r="D566" s="11" t="str">
        <f>"Q"&amp;ROUNDUP(MONTH(SalesDataTable[[#This Row],[Order Date]])/3,0)</f>
        <v>Q2</v>
      </c>
      <c r="E566" s="4">
        <f>MONTH(SalesDataTable[[#This Row],[Order Date]])</f>
        <v>4</v>
      </c>
      <c r="F566" s="4" t="str">
        <f>TEXT(SalesDataTable[[#This Row],[Order Date]],"MMM")</f>
        <v>Apr</v>
      </c>
      <c r="G566" s="4" t="s">
        <v>11</v>
      </c>
      <c r="H566" s="4" t="s">
        <v>52</v>
      </c>
      <c r="I566" s="4" t="s">
        <v>28</v>
      </c>
      <c r="J566" s="4" t="s">
        <v>13</v>
      </c>
      <c r="K566" s="4" t="s">
        <v>14</v>
      </c>
      <c r="L566" s="4" t="s">
        <v>32</v>
      </c>
      <c r="M566" s="9">
        <v>5</v>
      </c>
      <c r="N566" s="6">
        <v>47.25</v>
      </c>
      <c r="O566" s="7">
        <v>0.1</v>
      </c>
      <c r="P566" s="6">
        <v>17.93</v>
      </c>
      <c r="Q566" s="6">
        <f t="shared" si="32"/>
        <v>212.625</v>
      </c>
      <c r="R566" s="6">
        <f t="shared" si="33"/>
        <v>89.65</v>
      </c>
      <c r="S566" s="6">
        <f t="shared" si="34"/>
        <v>122.97499999999999</v>
      </c>
      <c r="T566" s="8">
        <f t="shared" si="35"/>
        <v>0.57836566725455607</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2712</v>
      </c>
      <c r="B567" s="3">
        <v>46125</v>
      </c>
      <c r="C567" s="4">
        <f>YEAR(SalesDataTable[[#This Row],[Order Date]])</f>
        <v>2026</v>
      </c>
      <c r="D567" s="11" t="str">
        <f>"Q"&amp;ROUNDUP(MONTH(SalesDataTable[[#This Row],[Order Date]])/3,0)</f>
        <v>Q2</v>
      </c>
      <c r="E567" s="4">
        <f>MONTH(SalesDataTable[[#This Row],[Order Date]])</f>
        <v>4</v>
      </c>
      <c r="F567" s="4" t="str">
        <f>TEXT(SalesDataTable[[#This Row],[Order Date]],"MMM")</f>
        <v>Apr</v>
      </c>
      <c r="G567" s="4" t="s">
        <v>11</v>
      </c>
      <c r="H567" s="4" t="s">
        <v>25</v>
      </c>
      <c r="I567" s="4" t="s">
        <v>2</v>
      </c>
      <c r="J567" s="4" t="s">
        <v>3</v>
      </c>
      <c r="K567" s="4" t="s">
        <v>34</v>
      </c>
      <c r="L567" s="4" t="s">
        <v>42</v>
      </c>
      <c r="M567" s="9">
        <v>1</v>
      </c>
      <c r="N567" s="6">
        <v>35.69</v>
      </c>
      <c r="O567" s="7">
        <v>0.05</v>
      </c>
      <c r="P567" s="6">
        <v>13.53</v>
      </c>
      <c r="Q567" s="6">
        <f t="shared" si="32"/>
        <v>33.905499999999996</v>
      </c>
      <c r="R567" s="6">
        <f t="shared" si="33"/>
        <v>13.53</v>
      </c>
      <c r="S567" s="6">
        <f t="shared" si="34"/>
        <v>20.375499999999995</v>
      </c>
      <c r="T567" s="8">
        <f t="shared" si="35"/>
        <v>0.60094969842650892</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3853</v>
      </c>
      <c r="B568" s="3">
        <v>46125</v>
      </c>
      <c r="C568" s="4">
        <f>YEAR(SalesDataTable[[#This Row],[Order Date]])</f>
        <v>2026</v>
      </c>
      <c r="D568" s="11" t="str">
        <f>"Q"&amp;ROUNDUP(MONTH(SalesDataTable[[#This Row],[Order Date]])/3,0)</f>
        <v>Q2</v>
      </c>
      <c r="E568" s="4">
        <f>MONTH(SalesDataTable[[#This Row],[Order Date]])</f>
        <v>4</v>
      </c>
      <c r="F568" s="4" t="str">
        <f>TEXT(SalesDataTable[[#This Row],[Order Date]],"MMM")</f>
        <v>Apr</v>
      </c>
      <c r="G568" s="4" t="s">
        <v>20</v>
      </c>
      <c r="H568" s="4" t="s">
        <v>47</v>
      </c>
      <c r="I568" s="4" t="s">
        <v>2</v>
      </c>
      <c r="J568" s="4" t="s">
        <v>3</v>
      </c>
      <c r="K568" s="4" t="s">
        <v>14</v>
      </c>
      <c r="L568" s="4" t="s">
        <v>44</v>
      </c>
      <c r="M568" s="9">
        <v>3</v>
      </c>
      <c r="N568" s="6">
        <v>136.12</v>
      </c>
      <c r="O568" s="7">
        <v>0</v>
      </c>
      <c r="P568" s="6">
        <v>66.58</v>
      </c>
      <c r="Q568" s="6">
        <f t="shared" si="32"/>
        <v>408.36</v>
      </c>
      <c r="R568" s="6">
        <f t="shared" si="33"/>
        <v>199.74</v>
      </c>
      <c r="S568" s="6">
        <f t="shared" si="34"/>
        <v>208.62</v>
      </c>
      <c r="T568" s="8">
        <f t="shared" si="35"/>
        <v>0.51087275933000298</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4043</v>
      </c>
      <c r="B569" s="3">
        <v>46125</v>
      </c>
      <c r="C569" s="4">
        <f>YEAR(SalesDataTable[[#This Row],[Order Date]])</f>
        <v>2026</v>
      </c>
      <c r="D569" s="11" t="str">
        <f>"Q"&amp;ROUNDUP(MONTH(SalesDataTable[[#This Row],[Order Date]])/3,0)</f>
        <v>Q2</v>
      </c>
      <c r="E569" s="4">
        <f>MONTH(SalesDataTable[[#This Row],[Order Date]])</f>
        <v>4</v>
      </c>
      <c r="F569" s="4" t="str">
        <f>TEXT(SalesDataTable[[#This Row],[Order Date]],"MMM")</f>
        <v>Apr</v>
      </c>
      <c r="G569" s="4" t="s">
        <v>20</v>
      </c>
      <c r="H569" s="4" t="s">
        <v>31</v>
      </c>
      <c r="I569" s="4" t="s">
        <v>28</v>
      </c>
      <c r="J569" s="4" t="s">
        <v>13</v>
      </c>
      <c r="K569" s="4" t="s">
        <v>9</v>
      </c>
      <c r="L569" s="4" t="s">
        <v>37</v>
      </c>
      <c r="M569" s="9">
        <v>1</v>
      </c>
      <c r="N569" s="6">
        <v>155.88999999999999</v>
      </c>
      <c r="O569" s="7">
        <v>0</v>
      </c>
      <c r="P569" s="6">
        <v>77.260000000000005</v>
      </c>
      <c r="Q569" s="6">
        <f t="shared" si="32"/>
        <v>155.88999999999999</v>
      </c>
      <c r="R569" s="6">
        <f t="shared" si="33"/>
        <v>77.260000000000005</v>
      </c>
      <c r="S569" s="6">
        <f t="shared" si="34"/>
        <v>78.629999999999981</v>
      </c>
      <c r="T569" s="8">
        <f t="shared" si="35"/>
        <v>0.50439412406183837</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290</v>
      </c>
      <c r="B570" s="3">
        <v>46126</v>
      </c>
      <c r="C570" s="4">
        <f>YEAR(SalesDataTable[[#This Row],[Order Date]])</f>
        <v>2026</v>
      </c>
      <c r="D570" s="11" t="str">
        <f>"Q"&amp;ROUNDUP(MONTH(SalesDataTable[[#This Row],[Order Date]])/3,0)</f>
        <v>Q2</v>
      </c>
      <c r="E570" s="4">
        <f>MONTH(SalesDataTable[[#This Row],[Order Date]])</f>
        <v>4</v>
      </c>
      <c r="F570" s="4" t="str">
        <f>TEXT(SalesDataTable[[#This Row],[Order Date]],"MMM")</f>
        <v>Apr</v>
      </c>
      <c r="G570" s="4" t="s">
        <v>0</v>
      </c>
      <c r="H570" s="4" t="s">
        <v>50</v>
      </c>
      <c r="I570" s="4" t="s">
        <v>2</v>
      </c>
      <c r="J570" s="4" t="s">
        <v>16</v>
      </c>
      <c r="K570" s="4" t="s">
        <v>14</v>
      </c>
      <c r="L570" s="4" t="s">
        <v>44</v>
      </c>
      <c r="M570" s="9">
        <v>1</v>
      </c>
      <c r="N570" s="6">
        <v>130.81</v>
      </c>
      <c r="O570" s="7">
        <v>0</v>
      </c>
      <c r="P570" s="6">
        <v>67.86</v>
      </c>
      <c r="Q570" s="6">
        <f t="shared" si="32"/>
        <v>130.81</v>
      </c>
      <c r="R570" s="6">
        <f t="shared" si="33"/>
        <v>67.86</v>
      </c>
      <c r="S570" s="6">
        <f t="shared" si="34"/>
        <v>62.95</v>
      </c>
      <c r="T570" s="8">
        <f t="shared" si="35"/>
        <v>0.48123232168794439</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2953</v>
      </c>
      <c r="B571" s="3">
        <v>46126</v>
      </c>
      <c r="C571" s="4">
        <f>YEAR(SalesDataTable[[#This Row],[Order Date]])</f>
        <v>2026</v>
      </c>
      <c r="D571" s="11" t="str">
        <f>"Q"&amp;ROUNDUP(MONTH(SalesDataTable[[#This Row],[Order Date]])/3,0)</f>
        <v>Q2</v>
      </c>
      <c r="E571" s="4">
        <f>MONTH(SalesDataTable[[#This Row],[Order Date]])</f>
        <v>4</v>
      </c>
      <c r="F571" s="4" t="str">
        <f>TEXT(SalesDataTable[[#This Row],[Order Date]],"MMM")</f>
        <v>Apr</v>
      </c>
      <c r="G571" s="4" t="s">
        <v>0</v>
      </c>
      <c r="H571" s="4" t="s">
        <v>1</v>
      </c>
      <c r="I571" s="4" t="s">
        <v>2</v>
      </c>
      <c r="J571" s="4" t="s">
        <v>3</v>
      </c>
      <c r="K571" s="4" t="s">
        <v>14</v>
      </c>
      <c r="L571" s="4" t="s">
        <v>32</v>
      </c>
      <c r="M571" s="9">
        <v>2</v>
      </c>
      <c r="N571" s="6">
        <v>47.56</v>
      </c>
      <c r="O571" s="7">
        <v>0.05</v>
      </c>
      <c r="P571" s="6">
        <v>18.649999999999999</v>
      </c>
      <c r="Q571" s="6">
        <f t="shared" si="32"/>
        <v>90.364000000000004</v>
      </c>
      <c r="R571" s="6">
        <f t="shared" si="33"/>
        <v>37.299999999999997</v>
      </c>
      <c r="S571" s="6">
        <f t="shared" si="34"/>
        <v>53.064000000000007</v>
      </c>
      <c r="T571" s="8">
        <f t="shared" si="35"/>
        <v>0.58722500110663545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3179</v>
      </c>
      <c r="B572" s="3">
        <v>46126</v>
      </c>
      <c r="C572" s="4">
        <f>YEAR(SalesDataTable[[#This Row],[Order Date]])</f>
        <v>2026</v>
      </c>
      <c r="D572" s="11" t="str">
        <f>"Q"&amp;ROUNDUP(MONTH(SalesDataTable[[#This Row],[Order Date]])/3,0)</f>
        <v>Q2</v>
      </c>
      <c r="E572" s="4">
        <f>MONTH(SalesDataTable[[#This Row],[Order Date]])</f>
        <v>4</v>
      </c>
      <c r="F572" s="4" t="str">
        <f>TEXT(SalesDataTable[[#This Row],[Order Date]],"MMM")</f>
        <v>Apr</v>
      </c>
      <c r="G572" s="4" t="s">
        <v>6</v>
      </c>
      <c r="H572" s="4" t="s">
        <v>49</v>
      </c>
      <c r="I572" s="4" t="s">
        <v>2</v>
      </c>
      <c r="J572" s="4" t="s">
        <v>13</v>
      </c>
      <c r="K572" s="4" t="s">
        <v>9</v>
      </c>
      <c r="L572" s="4" t="s">
        <v>17</v>
      </c>
      <c r="M572" s="9">
        <v>2</v>
      </c>
      <c r="N572" s="6">
        <v>140.65</v>
      </c>
      <c r="O572" s="7">
        <v>0.05</v>
      </c>
      <c r="P572" s="6">
        <v>78.900000000000006</v>
      </c>
      <c r="Q572" s="6">
        <f t="shared" si="32"/>
        <v>267.23500000000001</v>
      </c>
      <c r="R572" s="6">
        <f t="shared" si="33"/>
        <v>157.80000000000001</v>
      </c>
      <c r="S572" s="6">
        <f t="shared" si="34"/>
        <v>109.435</v>
      </c>
      <c r="T572" s="8">
        <f t="shared" si="35"/>
        <v>0.40950848504125581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3301</v>
      </c>
      <c r="B573" s="3">
        <v>46126</v>
      </c>
      <c r="C573" s="4">
        <f>YEAR(SalesDataTable[[#This Row],[Order Date]])</f>
        <v>2026</v>
      </c>
      <c r="D573" s="11" t="str">
        <f>"Q"&amp;ROUNDUP(MONTH(SalesDataTable[[#This Row],[Order Date]])/3,0)</f>
        <v>Q2</v>
      </c>
      <c r="E573" s="4">
        <f>MONTH(SalesDataTable[[#This Row],[Order Date]])</f>
        <v>4</v>
      </c>
      <c r="F573" s="4" t="str">
        <f>TEXT(SalesDataTable[[#This Row],[Order Date]],"MMM")</f>
        <v>Apr</v>
      </c>
      <c r="G573" s="4" t="s">
        <v>20</v>
      </c>
      <c r="H573" s="4" t="s">
        <v>21</v>
      </c>
      <c r="I573" s="4" t="s">
        <v>19</v>
      </c>
      <c r="J573" s="4" t="s">
        <v>13</v>
      </c>
      <c r="K573" s="4" t="s">
        <v>4</v>
      </c>
      <c r="L573" s="4" t="s">
        <v>5</v>
      </c>
      <c r="M573" s="9">
        <v>1</v>
      </c>
      <c r="N573" s="6">
        <v>82.75</v>
      </c>
      <c r="O573" s="7">
        <v>0</v>
      </c>
      <c r="P573" s="6">
        <v>43.18</v>
      </c>
      <c r="Q573" s="6">
        <f t="shared" si="32"/>
        <v>82.75</v>
      </c>
      <c r="R573" s="6">
        <f t="shared" si="33"/>
        <v>43.18</v>
      </c>
      <c r="S573" s="6">
        <f t="shared" si="34"/>
        <v>39.57</v>
      </c>
      <c r="T573" s="8">
        <f t="shared" si="35"/>
        <v>0.47818731117824775</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3349</v>
      </c>
      <c r="B574" s="3">
        <v>46126</v>
      </c>
      <c r="C574" s="4">
        <f>YEAR(SalesDataTable[[#This Row],[Order Date]])</f>
        <v>2026</v>
      </c>
      <c r="D574" s="11" t="str">
        <f>"Q"&amp;ROUNDUP(MONTH(SalesDataTable[[#This Row],[Order Date]])/3,0)</f>
        <v>Q2</v>
      </c>
      <c r="E574" s="4">
        <f>MONTH(SalesDataTable[[#This Row],[Order Date]])</f>
        <v>4</v>
      </c>
      <c r="F574" s="4" t="str">
        <f>TEXT(SalesDataTable[[#This Row],[Order Date]],"MMM")</f>
        <v>Apr</v>
      </c>
      <c r="G574" s="4" t="s">
        <v>20</v>
      </c>
      <c r="H574" s="4" t="s">
        <v>33</v>
      </c>
      <c r="I574" s="4" t="s">
        <v>2</v>
      </c>
      <c r="J574" s="4" t="s">
        <v>3</v>
      </c>
      <c r="K574" s="4" t="s">
        <v>34</v>
      </c>
      <c r="L574" s="4" t="s">
        <v>35</v>
      </c>
      <c r="M574" s="9">
        <v>2</v>
      </c>
      <c r="N574" s="6">
        <v>40.909999999999997</v>
      </c>
      <c r="O574" s="7">
        <v>0.1</v>
      </c>
      <c r="P574" s="6">
        <v>14.95</v>
      </c>
      <c r="Q574" s="6">
        <f t="shared" si="32"/>
        <v>73.637999999999991</v>
      </c>
      <c r="R574" s="6">
        <f t="shared" si="33"/>
        <v>29.9</v>
      </c>
      <c r="S574" s="6">
        <f t="shared" si="34"/>
        <v>43.737999999999992</v>
      </c>
      <c r="T574" s="8">
        <f t="shared" si="35"/>
        <v>0.59395964040305271</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4874</v>
      </c>
      <c r="B575" s="3">
        <v>46126</v>
      </c>
      <c r="C575" s="4">
        <f>YEAR(SalesDataTable[[#This Row],[Order Date]])</f>
        <v>2026</v>
      </c>
      <c r="D575" s="11" t="str">
        <f>"Q"&amp;ROUNDUP(MONTH(SalesDataTable[[#This Row],[Order Date]])/3,0)</f>
        <v>Q2</v>
      </c>
      <c r="E575" s="4">
        <f>MONTH(SalesDataTable[[#This Row],[Order Date]])</f>
        <v>4</v>
      </c>
      <c r="F575" s="4" t="str">
        <f>TEXT(SalesDataTable[[#This Row],[Order Date]],"MMM")</f>
        <v>Apr</v>
      </c>
      <c r="G575" s="4" t="s">
        <v>0</v>
      </c>
      <c r="H575" s="4" t="s">
        <v>1</v>
      </c>
      <c r="I575" s="4" t="s">
        <v>19</v>
      </c>
      <c r="J575" s="4" t="s">
        <v>3</v>
      </c>
      <c r="K575" s="4" t="s">
        <v>14</v>
      </c>
      <c r="L575" s="4" t="s">
        <v>32</v>
      </c>
      <c r="M575" s="9">
        <v>1</v>
      </c>
      <c r="N575" s="6">
        <v>46.62</v>
      </c>
      <c r="O575" s="7">
        <v>0</v>
      </c>
      <c r="P575" s="6">
        <v>18.86</v>
      </c>
      <c r="Q575" s="6">
        <f t="shared" si="32"/>
        <v>46.62</v>
      </c>
      <c r="R575" s="6">
        <f t="shared" si="33"/>
        <v>18.86</v>
      </c>
      <c r="S575" s="6">
        <f t="shared" si="34"/>
        <v>27.759999999999998</v>
      </c>
      <c r="T575" s="8">
        <f t="shared" si="35"/>
        <v>0.59545259545259543</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1045</v>
      </c>
      <c r="B576" s="3">
        <v>46127</v>
      </c>
      <c r="C576" s="4">
        <f>YEAR(SalesDataTable[[#This Row],[Order Date]])</f>
        <v>2026</v>
      </c>
      <c r="D576" s="11"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23</v>
      </c>
      <c r="L576" s="4" t="s">
        <v>29</v>
      </c>
      <c r="M576" s="9">
        <v>2</v>
      </c>
      <c r="N576" s="6">
        <v>196.57</v>
      </c>
      <c r="O576" s="7">
        <v>0.05</v>
      </c>
      <c r="P576" s="6">
        <v>106.2</v>
      </c>
      <c r="Q576" s="6">
        <f t="shared" si="32"/>
        <v>373.48299999999995</v>
      </c>
      <c r="R576" s="6">
        <f t="shared" si="33"/>
        <v>212.4</v>
      </c>
      <c r="S576" s="6">
        <f t="shared" si="34"/>
        <v>161.08299999999994</v>
      </c>
      <c r="T576" s="8">
        <f t="shared" si="35"/>
        <v>0.43129941657317727</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1703</v>
      </c>
      <c r="B577" s="3">
        <v>46127</v>
      </c>
      <c r="C577" s="4">
        <f>YEAR(SalesDataTable[[#This Row],[Order Date]])</f>
        <v>2026</v>
      </c>
      <c r="D577" s="11" t="str">
        <f>"Q"&amp;ROUNDUP(MONTH(SalesDataTable[[#This Row],[Order Date]])/3,0)</f>
        <v>Q2</v>
      </c>
      <c r="E577" s="4">
        <f>MONTH(SalesDataTable[[#This Row],[Order Date]])</f>
        <v>4</v>
      </c>
      <c r="F577" s="4" t="str">
        <f>TEXT(SalesDataTable[[#This Row],[Order Date]],"MMM")</f>
        <v>Apr</v>
      </c>
      <c r="G577" s="4" t="s">
        <v>6</v>
      </c>
      <c r="H577" s="4" t="s">
        <v>7</v>
      </c>
      <c r="I577" s="4" t="s">
        <v>2</v>
      </c>
      <c r="J577" s="4" t="s">
        <v>3</v>
      </c>
      <c r="K577" s="4" t="s">
        <v>9</v>
      </c>
      <c r="L577" s="4" t="s">
        <v>10</v>
      </c>
      <c r="M577" s="9">
        <v>1</v>
      </c>
      <c r="N577" s="6">
        <v>90.52</v>
      </c>
      <c r="O577" s="7">
        <v>0</v>
      </c>
      <c r="P577" s="6">
        <v>46.5</v>
      </c>
      <c r="Q577" s="6">
        <f t="shared" si="32"/>
        <v>90.52</v>
      </c>
      <c r="R577" s="6">
        <f t="shared" si="33"/>
        <v>46.5</v>
      </c>
      <c r="S577" s="6">
        <f t="shared" si="34"/>
        <v>44.019999999999996</v>
      </c>
      <c r="T577" s="8">
        <f t="shared" si="35"/>
        <v>0.4863013698630137</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2107</v>
      </c>
      <c r="B578" s="3">
        <v>46127</v>
      </c>
      <c r="C578" s="4">
        <f>YEAR(SalesDataTable[[#This Row],[Order Date]])</f>
        <v>2026</v>
      </c>
      <c r="D578" s="11" t="str">
        <f>"Q"&amp;ROUNDUP(MONTH(SalesDataTable[[#This Row],[Order Date]])/3,0)</f>
        <v>Q2</v>
      </c>
      <c r="E578" s="4">
        <f>MONTH(SalesDataTable[[#This Row],[Order Date]])</f>
        <v>4</v>
      </c>
      <c r="F578" s="4" t="str">
        <f>TEXT(SalesDataTable[[#This Row],[Order Date]],"MMM")</f>
        <v>Apr</v>
      </c>
      <c r="G578" s="4" t="s">
        <v>0</v>
      </c>
      <c r="H578" s="4" t="s">
        <v>50</v>
      </c>
      <c r="I578" s="4" t="s">
        <v>2</v>
      </c>
      <c r="J578" s="4" t="s">
        <v>3</v>
      </c>
      <c r="K578" s="4" t="s">
        <v>14</v>
      </c>
      <c r="L578" s="4" t="s">
        <v>48</v>
      </c>
      <c r="M578" s="9">
        <v>5</v>
      </c>
      <c r="N578" s="6">
        <v>165.35</v>
      </c>
      <c r="O578" s="7">
        <v>0.05</v>
      </c>
      <c r="P578" s="6">
        <v>89.38</v>
      </c>
      <c r="Q578" s="6">
        <f t="shared" si="32"/>
        <v>785.41249999999991</v>
      </c>
      <c r="R578" s="6">
        <f t="shared" si="33"/>
        <v>446.9</v>
      </c>
      <c r="S578" s="6">
        <f t="shared" si="34"/>
        <v>338.51249999999993</v>
      </c>
      <c r="T578" s="8">
        <f t="shared" si="35"/>
        <v>0.43099963395031271</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2265</v>
      </c>
      <c r="B579" s="3">
        <v>46127</v>
      </c>
      <c r="C579" s="4">
        <f>YEAR(SalesDataTable[[#This Row],[Order Date]])</f>
        <v>2026</v>
      </c>
      <c r="D579" s="11" t="str">
        <f>"Q"&amp;ROUNDUP(MONTH(SalesDataTable[[#This Row],[Order Date]])/3,0)</f>
        <v>Q2</v>
      </c>
      <c r="E579" s="4">
        <f>MONTH(SalesDataTable[[#This Row],[Order Date]])</f>
        <v>4</v>
      </c>
      <c r="F579" s="4" t="str">
        <f>TEXT(SalesDataTable[[#This Row],[Order Date]],"MMM")</f>
        <v>Apr</v>
      </c>
      <c r="G579" s="4" t="s">
        <v>6</v>
      </c>
      <c r="H579" s="4" t="s">
        <v>41</v>
      </c>
      <c r="I579" s="4" t="s">
        <v>19</v>
      </c>
      <c r="J579" s="4" t="s">
        <v>3</v>
      </c>
      <c r="K579" s="4" t="s">
        <v>14</v>
      </c>
      <c r="L579" s="4" t="s">
        <v>15</v>
      </c>
      <c r="M579" s="9">
        <v>2</v>
      </c>
      <c r="N579" s="6">
        <v>36.35</v>
      </c>
      <c r="O579" s="7">
        <v>0</v>
      </c>
      <c r="P579" s="6">
        <v>13.55</v>
      </c>
      <c r="Q579" s="6">
        <f t="shared" si="32"/>
        <v>72.7</v>
      </c>
      <c r="R579" s="6">
        <f t="shared" si="33"/>
        <v>27.1</v>
      </c>
      <c r="S579" s="6">
        <f t="shared" si="34"/>
        <v>45.6</v>
      </c>
      <c r="T579" s="8">
        <f t="shared" si="35"/>
        <v>0.6272352132049519</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2839</v>
      </c>
      <c r="B580" s="3">
        <v>46127</v>
      </c>
      <c r="C580" s="4">
        <f>YEAR(SalesDataTable[[#This Row],[Order Date]])</f>
        <v>2026</v>
      </c>
      <c r="D580" s="11" t="str">
        <f>"Q"&amp;ROUNDUP(MONTH(SalesDataTable[[#This Row],[Order Date]])/3,0)</f>
        <v>Q2</v>
      </c>
      <c r="E580" s="4">
        <f>MONTH(SalesDataTable[[#This Row],[Order Date]])</f>
        <v>4</v>
      </c>
      <c r="F580" s="4" t="str">
        <f>TEXT(SalesDataTable[[#This Row],[Order Date]],"MMM")</f>
        <v>Apr</v>
      </c>
      <c r="G580" s="4" t="s">
        <v>6</v>
      </c>
      <c r="H580" s="4" t="s">
        <v>49</v>
      </c>
      <c r="I580" s="4" t="s">
        <v>19</v>
      </c>
      <c r="J580" s="4" t="s">
        <v>13</v>
      </c>
      <c r="K580" s="4" t="s">
        <v>14</v>
      </c>
      <c r="L580" s="4" t="s">
        <v>32</v>
      </c>
      <c r="M580" s="9">
        <v>1</v>
      </c>
      <c r="N580" s="6">
        <v>47</v>
      </c>
      <c r="O580" s="7">
        <v>0</v>
      </c>
      <c r="P580" s="6">
        <v>18.64</v>
      </c>
      <c r="Q580" s="6">
        <f t="shared" ref="Q580:Q643" si="36">M580*N580*(1-O580)</f>
        <v>47</v>
      </c>
      <c r="R580" s="6">
        <f t="shared" ref="R580:R643" si="37">M580*P580</f>
        <v>18.64</v>
      </c>
      <c r="S580" s="6">
        <f t="shared" ref="S580:S643" si="38">Q580-R580</f>
        <v>28.36</v>
      </c>
      <c r="T580" s="8">
        <f t="shared" ref="T580:T643" si="39">IFERROR(S580/Q580,0)</f>
        <v>0.60340425531914887</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4742</v>
      </c>
      <c r="B581" s="3">
        <v>46127</v>
      </c>
      <c r="C581" s="4">
        <f>YEAR(SalesDataTable[[#This Row],[Order Date]])</f>
        <v>2026</v>
      </c>
      <c r="D581" s="11" t="str">
        <f>"Q"&amp;ROUNDUP(MONTH(SalesDataTable[[#This Row],[Order Date]])/3,0)</f>
        <v>Q2</v>
      </c>
      <c r="E581" s="4">
        <f>MONTH(SalesDataTable[[#This Row],[Order Date]])</f>
        <v>4</v>
      </c>
      <c r="F581" s="4" t="str">
        <f>TEXT(SalesDataTable[[#This Row],[Order Date]],"MMM")</f>
        <v>Apr</v>
      </c>
      <c r="G581" s="4" t="s">
        <v>20</v>
      </c>
      <c r="H581" s="4" t="s">
        <v>47</v>
      </c>
      <c r="I581" s="4" t="s">
        <v>28</v>
      </c>
      <c r="J581" s="4" t="s">
        <v>3</v>
      </c>
      <c r="K581" s="4" t="s">
        <v>14</v>
      </c>
      <c r="L581" s="4" t="s">
        <v>32</v>
      </c>
      <c r="M581" s="9">
        <v>1</v>
      </c>
      <c r="N581" s="6">
        <v>46.86</v>
      </c>
      <c r="O581" s="7">
        <v>0</v>
      </c>
      <c r="P581" s="6">
        <v>18.190000000000001</v>
      </c>
      <c r="Q581" s="6">
        <f t="shared" si="36"/>
        <v>46.86</v>
      </c>
      <c r="R581" s="6">
        <f t="shared" si="37"/>
        <v>18.190000000000001</v>
      </c>
      <c r="S581" s="6">
        <f t="shared" si="38"/>
        <v>28.669999999999998</v>
      </c>
      <c r="T581" s="8">
        <f t="shared" si="39"/>
        <v>0.61182244985061884</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4899</v>
      </c>
      <c r="B582" s="3">
        <v>46127</v>
      </c>
      <c r="C582" s="4">
        <f>YEAR(SalesDataTable[[#This Row],[Order Date]])</f>
        <v>2026</v>
      </c>
      <c r="D582" s="11" t="str">
        <f>"Q"&amp;ROUNDUP(MONTH(SalesDataTable[[#This Row],[Order Date]])/3,0)</f>
        <v>Q2</v>
      </c>
      <c r="E582" s="4">
        <f>MONTH(SalesDataTable[[#This Row],[Order Date]])</f>
        <v>4</v>
      </c>
      <c r="F582" s="4" t="str">
        <f>TEXT(SalesDataTable[[#This Row],[Order Date]],"MMM")</f>
        <v>Apr</v>
      </c>
      <c r="G582" s="4" t="s">
        <v>0</v>
      </c>
      <c r="H582" s="4" t="s">
        <v>36</v>
      </c>
      <c r="I582" s="4" t="s">
        <v>2</v>
      </c>
      <c r="J582" s="4" t="s">
        <v>13</v>
      </c>
      <c r="K582" s="4" t="s">
        <v>23</v>
      </c>
      <c r="L582" s="4" t="s">
        <v>40</v>
      </c>
      <c r="M582" s="9">
        <v>2</v>
      </c>
      <c r="N582" s="6">
        <v>82.13</v>
      </c>
      <c r="O582" s="7">
        <v>0.05</v>
      </c>
      <c r="P582" s="6">
        <v>39.909999999999997</v>
      </c>
      <c r="Q582" s="6">
        <f t="shared" si="36"/>
        <v>156.047</v>
      </c>
      <c r="R582" s="6">
        <f t="shared" si="37"/>
        <v>79.819999999999993</v>
      </c>
      <c r="S582" s="6">
        <f t="shared" si="38"/>
        <v>76.227000000000004</v>
      </c>
      <c r="T582" s="8">
        <f t="shared" si="39"/>
        <v>0.48848744288579726</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5042</v>
      </c>
      <c r="B583" s="3">
        <v>46127</v>
      </c>
      <c r="C583" s="4">
        <f>YEAR(SalesDataTable[[#This Row],[Order Date]])</f>
        <v>2026</v>
      </c>
      <c r="D583" s="11" t="str">
        <f>"Q"&amp;ROUNDUP(MONTH(SalesDataTable[[#This Row],[Order Date]])/3,0)</f>
        <v>Q2</v>
      </c>
      <c r="E583" s="4">
        <f>MONTH(SalesDataTable[[#This Row],[Order Date]])</f>
        <v>4</v>
      </c>
      <c r="F583" s="4" t="str">
        <f>TEXT(SalesDataTable[[#This Row],[Order Date]],"MMM")</f>
        <v>Apr</v>
      </c>
      <c r="G583" s="4" t="s">
        <v>6</v>
      </c>
      <c r="H583" s="4" t="s">
        <v>27</v>
      </c>
      <c r="I583" s="4" t="s">
        <v>19</v>
      </c>
      <c r="J583" s="4" t="s">
        <v>16</v>
      </c>
      <c r="K583" s="4" t="s">
        <v>14</v>
      </c>
      <c r="L583" s="4" t="s">
        <v>48</v>
      </c>
      <c r="M583" s="9">
        <v>1</v>
      </c>
      <c r="N583" s="6">
        <v>163.16</v>
      </c>
      <c r="O583" s="7">
        <v>0</v>
      </c>
      <c r="P583" s="6">
        <v>88.78</v>
      </c>
      <c r="Q583" s="6">
        <f t="shared" si="36"/>
        <v>163.16</v>
      </c>
      <c r="R583" s="6">
        <f t="shared" si="37"/>
        <v>88.78</v>
      </c>
      <c r="S583" s="6">
        <f t="shared" si="38"/>
        <v>74.38</v>
      </c>
      <c r="T583" s="8">
        <f t="shared" si="39"/>
        <v>0.45587153714145623</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2248</v>
      </c>
      <c r="B584" s="3">
        <v>46128</v>
      </c>
      <c r="C584" s="4">
        <f>YEAR(SalesDataTable[[#This Row],[Order Date]])</f>
        <v>2026</v>
      </c>
      <c r="D584" s="11" t="str">
        <f>"Q"&amp;ROUNDUP(MONTH(SalesDataTable[[#This Row],[Order Date]])/3,0)</f>
        <v>Q2</v>
      </c>
      <c r="E584" s="4">
        <f>MONTH(SalesDataTable[[#This Row],[Order Date]])</f>
        <v>4</v>
      </c>
      <c r="F584" s="4" t="str">
        <f>TEXT(SalesDataTable[[#This Row],[Order Date]],"MMM")</f>
        <v>Apr</v>
      </c>
      <c r="G584" s="4" t="s">
        <v>0</v>
      </c>
      <c r="H584" s="4" t="s">
        <v>50</v>
      </c>
      <c r="I584" s="4" t="s">
        <v>19</v>
      </c>
      <c r="J584" s="4" t="s">
        <v>13</v>
      </c>
      <c r="K584" s="4" t="s">
        <v>14</v>
      </c>
      <c r="L584" s="4" t="s">
        <v>15</v>
      </c>
      <c r="M584" s="9">
        <v>2</v>
      </c>
      <c r="N584" s="6">
        <v>36.68</v>
      </c>
      <c r="O584" s="7">
        <v>0.1</v>
      </c>
      <c r="P584" s="6">
        <v>13.92</v>
      </c>
      <c r="Q584" s="6">
        <f t="shared" si="36"/>
        <v>66.024000000000001</v>
      </c>
      <c r="R584" s="6">
        <f t="shared" si="37"/>
        <v>27.84</v>
      </c>
      <c r="S584" s="6">
        <f t="shared" si="38"/>
        <v>38.183999999999997</v>
      </c>
      <c r="T584" s="8">
        <f t="shared" si="39"/>
        <v>0.57833515085423481</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2427</v>
      </c>
      <c r="B585" s="3">
        <v>46128</v>
      </c>
      <c r="C585" s="4">
        <f>YEAR(SalesDataTable[[#This Row],[Order Date]])</f>
        <v>2026</v>
      </c>
      <c r="D585" s="11" t="str">
        <f>"Q"&amp;ROUNDUP(MONTH(SalesDataTable[[#This Row],[Order Date]])/3,0)</f>
        <v>Q2</v>
      </c>
      <c r="E585" s="4">
        <f>MONTH(SalesDataTable[[#This Row],[Order Date]])</f>
        <v>4</v>
      </c>
      <c r="F585" s="4" t="str">
        <f>TEXT(SalesDataTable[[#This Row],[Order Date]],"MMM")</f>
        <v>Apr</v>
      </c>
      <c r="G585" s="4" t="s">
        <v>20</v>
      </c>
      <c r="H585" s="4" t="s">
        <v>47</v>
      </c>
      <c r="I585" s="4" t="s">
        <v>2</v>
      </c>
      <c r="J585" s="4" t="s">
        <v>13</v>
      </c>
      <c r="K585" s="4" t="s">
        <v>14</v>
      </c>
      <c r="L585" s="4" t="s">
        <v>32</v>
      </c>
      <c r="M585" s="9">
        <v>1</v>
      </c>
      <c r="N585" s="6">
        <v>45.82</v>
      </c>
      <c r="O585" s="7">
        <v>0.1</v>
      </c>
      <c r="P585" s="6">
        <v>18.48</v>
      </c>
      <c r="Q585" s="6">
        <f t="shared" si="36"/>
        <v>41.238</v>
      </c>
      <c r="R585" s="6">
        <f t="shared" si="37"/>
        <v>18.48</v>
      </c>
      <c r="S585" s="6">
        <f t="shared" si="38"/>
        <v>22.757999999999999</v>
      </c>
      <c r="T585" s="8">
        <f t="shared" si="39"/>
        <v>0.55186963480285167</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2445</v>
      </c>
      <c r="B586" s="3">
        <v>46128</v>
      </c>
      <c r="C586" s="4">
        <f>YEAR(SalesDataTable[[#This Row],[Order Date]])</f>
        <v>2026</v>
      </c>
      <c r="D586" s="11" t="str">
        <f>"Q"&amp;ROUNDUP(MONTH(SalesDataTable[[#This Row],[Order Date]])/3,0)</f>
        <v>Q2</v>
      </c>
      <c r="E586" s="4">
        <f>MONTH(SalesDataTable[[#This Row],[Order Date]])</f>
        <v>4</v>
      </c>
      <c r="F586" s="4" t="str">
        <f>TEXT(SalesDataTable[[#This Row],[Order Date]],"MMM")</f>
        <v>Apr</v>
      </c>
      <c r="G586" s="4" t="s">
        <v>0</v>
      </c>
      <c r="H586" s="4" t="s">
        <v>50</v>
      </c>
      <c r="I586" s="4" t="s">
        <v>2</v>
      </c>
      <c r="J586" s="4" t="s">
        <v>3</v>
      </c>
      <c r="K586" s="4" t="s">
        <v>9</v>
      </c>
      <c r="L586" s="4" t="s">
        <v>46</v>
      </c>
      <c r="M586" s="9">
        <v>1</v>
      </c>
      <c r="N586" s="6">
        <v>70.95</v>
      </c>
      <c r="O586" s="7">
        <v>0</v>
      </c>
      <c r="P586" s="6">
        <v>31.43</v>
      </c>
      <c r="Q586" s="6">
        <f t="shared" si="36"/>
        <v>70.95</v>
      </c>
      <c r="R586" s="6">
        <f t="shared" si="37"/>
        <v>31.43</v>
      </c>
      <c r="S586" s="6">
        <f t="shared" si="38"/>
        <v>39.520000000000003</v>
      </c>
      <c r="T586" s="8">
        <f t="shared" si="39"/>
        <v>0.55701198026779419</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3311</v>
      </c>
      <c r="B587" s="3">
        <v>46128</v>
      </c>
      <c r="C587" s="4">
        <f>YEAR(SalesDataTable[[#This Row],[Order Date]])</f>
        <v>2026</v>
      </c>
      <c r="D587" s="11" t="str">
        <f>"Q"&amp;ROUNDUP(MONTH(SalesDataTable[[#This Row],[Order Date]])/3,0)</f>
        <v>Q2</v>
      </c>
      <c r="E587" s="4">
        <f>MONTH(SalesDataTable[[#This Row],[Order Date]])</f>
        <v>4</v>
      </c>
      <c r="F587" s="4" t="str">
        <f>TEXT(SalesDataTable[[#This Row],[Order Date]],"MMM")</f>
        <v>Apr</v>
      </c>
      <c r="G587" s="4" t="s">
        <v>6</v>
      </c>
      <c r="H587" s="4" t="s">
        <v>41</v>
      </c>
      <c r="I587" s="4" t="s">
        <v>2</v>
      </c>
      <c r="J587" s="4" t="s">
        <v>13</v>
      </c>
      <c r="K587" s="4" t="s">
        <v>14</v>
      </c>
      <c r="L587" s="4" t="s">
        <v>32</v>
      </c>
      <c r="M587" s="9">
        <v>1</v>
      </c>
      <c r="N587" s="6">
        <v>46.68</v>
      </c>
      <c r="O587" s="7">
        <v>0.05</v>
      </c>
      <c r="P587" s="6">
        <v>18.350000000000001</v>
      </c>
      <c r="Q587" s="6">
        <f t="shared" si="36"/>
        <v>44.345999999999997</v>
      </c>
      <c r="R587" s="6">
        <f t="shared" si="37"/>
        <v>18.350000000000001</v>
      </c>
      <c r="S587" s="6">
        <f t="shared" si="38"/>
        <v>25.995999999999995</v>
      </c>
      <c r="T587" s="8">
        <f t="shared" si="39"/>
        <v>0.58620845172056102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3320</v>
      </c>
      <c r="B588" s="3">
        <v>46128</v>
      </c>
      <c r="C588" s="4">
        <f>YEAR(SalesDataTable[[#This Row],[Order Date]])</f>
        <v>2026</v>
      </c>
      <c r="D588" s="11" t="str">
        <f>"Q"&amp;ROUNDUP(MONTH(SalesDataTable[[#This Row],[Order Date]])/3,0)</f>
        <v>Q2</v>
      </c>
      <c r="E588" s="4">
        <f>MONTH(SalesDataTable[[#This Row],[Order Date]])</f>
        <v>4</v>
      </c>
      <c r="F588" s="4" t="str">
        <f>TEXT(SalesDataTable[[#This Row],[Order Date]],"MMM")</f>
        <v>Apr</v>
      </c>
      <c r="G588" s="4" t="s">
        <v>11</v>
      </c>
      <c r="H588" s="4" t="s">
        <v>52</v>
      </c>
      <c r="I588" s="4" t="s">
        <v>2</v>
      </c>
      <c r="J588" s="4" t="s">
        <v>16</v>
      </c>
      <c r="K588" s="4" t="s">
        <v>14</v>
      </c>
      <c r="L588" s="4" t="s">
        <v>48</v>
      </c>
      <c r="M588" s="9">
        <v>5</v>
      </c>
      <c r="N588" s="6">
        <v>164.31</v>
      </c>
      <c r="O588" s="7">
        <v>0.05</v>
      </c>
      <c r="P588" s="6">
        <v>85.41</v>
      </c>
      <c r="Q588" s="6">
        <f t="shared" si="36"/>
        <v>780.47249999999997</v>
      </c>
      <c r="R588" s="6">
        <f t="shared" si="37"/>
        <v>427.04999999999995</v>
      </c>
      <c r="S588" s="6">
        <f t="shared" si="38"/>
        <v>353.42250000000001</v>
      </c>
      <c r="T588" s="8">
        <f t="shared" si="39"/>
        <v>0.45283145786686912</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3321</v>
      </c>
      <c r="B589" s="3">
        <v>46128</v>
      </c>
      <c r="C589" s="4">
        <f>YEAR(SalesDataTable[[#This Row],[Order Date]])</f>
        <v>2026</v>
      </c>
      <c r="D589" s="11" t="str">
        <f>"Q"&amp;ROUNDUP(MONTH(SalesDataTable[[#This Row],[Order Date]])/3,0)</f>
        <v>Q2</v>
      </c>
      <c r="E589" s="4">
        <f>MONTH(SalesDataTable[[#This Row],[Order Date]])</f>
        <v>4</v>
      </c>
      <c r="F589" s="4" t="str">
        <f>TEXT(SalesDataTable[[#This Row],[Order Date]],"MMM")</f>
        <v>Apr</v>
      </c>
      <c r="G589" s="4" t="s">
        <v>6</v>
      </c>
      <c r="H589" s="4" t="s">
        <v>27</v>
      </c>
      <c r="I589" s="4" t="s">
        <v>2</v>
      </c>
      <c r="J589" s="4" t="s">
        <v>16</v>
      </c>
      <c r="K589" s="4" t="s">
        <v>14</v>
      </c>
      <c r="L589" s="4" t="s">
        <v>15</v>
      </c>
      <c r="M589" s="9">
        <v>3</v>
      </c>
      <c r="N589" s="6">
        <v>35.57</v>
      </c>
      <c r="O589" s="7">
        <v>0</v>
      </c>
      <c r="P589" s="6">
        <v>13.67</v>
      </c>
      <c r="Q589" s="6">
        <f t="shared" si="36"/>
        <v>106.71000000000001</v>
      </c>
      <c r="R589" s="6">
        <f t="shared" si="37"/>
        <v>41.01</v>
      </c>
      <c r="S589" s="6">
        <f t="shared" si="38"/>
        <v>65.700000000000017</v>
      </c>
      <c r="T589" s="8">
        <f t="shared" si="39"/>
        <v>0.61568737700309262</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5181</v>
      </c>
      <c r="B590" s="3">
        <v>46128</v>
      </c>
      <c r="C590" s="4">
        <f>YEAR(SalesDataTable[[#This Row],[Order Date]])</f>
        <v>2026</v>
      </c>
      <c r="D590" s="11" t="str">
        <f>"Q"&amp;ROUNDUP(MONTH(SalesDataTable[[#This Row],[Order Date]])/3,0)</f>
        <v>Q2</v>
      </c>
      <c r="E590" s="4">
        <f>MONTH(SalesDataTable[[#This Row],[Order Date]])</f>
        <v>4</v>
      </c>
      <c r="F590" s="4" t="str">
        <f>TEXT(SalesDataTable[[#This Row],[Order Date]],"MMM")</f>
        <v>Apr</v>
      </c>
      <c r="G590" s="4" t="s">
        <v>0</v>
      </c>
      <c r="H590" s="4" t="s">
        <v>1</v>
      </c>
      <c r="I590" s="4" t="s">
        <v>28</v>
      </c>
      <c r="J590" s="4" t="s">
        <v>13</v>
      </c>
      <c r="K590" s="4" t="s">
        <v>14</v>
      </c>
      <c r="L590" s="4" t="s">
        <v>32</v>
      </c>
      <c r="M590" s="9">
        <v>2</v>
      </c>
      <c r="N590" s="6">
        <v>45.51</v>
      </c>
      <c r="O590" s="7">
        <v>0.1</v>
      </c>
      <c r="P590" s="6">
        <v>18.809999999999999</v>
      </c>
      <c r="Q590" s="6">
        <f t="shared" si="36"/>
        <v>81.917999999999992</v>
      </c>
      <c r="R590" s="6">
        <f t="shared" si="37"/>
        <v>37.619999999999997</v>
      </c>
      <c r="S590" s="6">
        <f t="shared" si="38"/>
        <v>44.297999999999995</v>
      </c>
      <c r="T590" s="8">
        <f t="shared" si="39"/>
        <v>0.54076027246758951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5187</v>
      </c>
      <c r="B591" s="3">
        <v>46128</v>
      </c>
      <c r="C591" s="4">
        <f>YEAR(SalesDataTable[[#This Row],[Order Date]])</f>
        <v>2026</v>
      </c>
      <c r="D591" s="11" t="str">
        <f>"Q"&amp;ROUNDUP(MONTH(SalesDataTable[[#This Row],[Order Date]])/3,0)</f>
        <v>Q2</v>
      </c>
      <c r="E591" s="4">
        <f>MONTH(SalesDataTable[[#This Row],[Order Date]])</f>
        <v>4</v>
      </c>
      <c r="F591" s="4" t="str">
        <f>TEXT(SalesDataTable[[#This Row],[Order Date]],"MMM")</f>
        <v>Apr</v>
      </c>
      <c r="G591" s="4" t="s">
        <v>20</v>
      </c>
      <c r="H591" s="4" t="s">
        <v>33</v>
      </c>
      <c r="I591" s="4" t="s">
        <v>2</v>
      </c>
      <c r="J591" s="4" t="s">
        <v>3</v>
      </c>
      <c r="K591" s="4" t="s">
        <v>23</v>
      </c>
      <c r="L591" s="4" t="s">
        <v>29</v>
      </c>
      <c r="M591" s="9">
        <v>2</v>
      </c>
      <c r="N591" s="6">
        <v>198.32</v>
      </c>
      <c r="O591" s="7">
        <v>0</v>
      </c>
      <c r="P591" s="6">
        <v>106.8</v>
      </c>
      <c r="Q591" s="6">
        <f t="shared" si="36"/>
        <v>396.64</v>
      </c>
      <c r="R591" s="6">
        <f t="shared" si="37"/>
        <v>213.6</v>
      </c>
      <c r="S591" s="6">
        <f t="shared" si="38"/>
        <v>183.04</v>
      </c>
      <c r="T591" s="8">
        <f t="shared" si="39"/>
        <v>0.46147640177490923</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605</v>
      </c>
      <c r="B592" s="3">
        <v>46129</v>
      </c>
      <c r="C592" s="4">
        <f>YEAR(SalesDataTable[[#This Row],[Order Date]])</f>
        <v>2026</v>
      </c>
      <c r="D592" s="11" t="str">
        <f>"Q"&amp;ROUNDUP(MONTH(SalesDataTable[[#This Row],[Order Date]])/3,0)</f>
        <v>Q2</v>
      </c>
      <c r="E592" s="4">
        <f>MONTH(SalesDataTable[[#This Row],[Order Date]])</f>
        <v>4</v>
      </c>
      <c r="F592" s="4" t="str">
        <f>TEXT(SalesDataTable[[#This Row],[Order Date]],"MMM")</f>
        <v>Apr</v>
      </c>
      <c r="G592" s="4" t="s">
        <v>20</v>
      </c>
      <c r="H592" s="4" t="s">
        <v>33</v>
      </c>
      <c r="I592" s="4" t="s">
        <v>28</v>
      </c>
      <c r="J592" s="4" t="s">
        <v>16</v>
      </c>
      <c r="K592" s="4" t="s">
        <v>14</v>
      </c>
      <c r="L592" s="4" t="s">
        <v>44</v>
      </c>
      <c r="M592" s="9">
        <v>2</v>
      </c>
      <c r="N592" s="6">
        <v>130.94</v>
      </c>
      <c r="O592" s="7">
        <v>0</v>
      </c>
      <c r="P592" s="6">
        <v>67.459999999999994</v>
      </c>
      <c r="Q592" s="6">
        <f t="shared" si="36"/>
        <v>261.88</v>
      </c>
      <c r="R592" s="6">
        <f t="shared" si="37"/>
        <v>134.91999999999999</v>
      </c>
      <c r="S592" s="6">
        <f t="shared" si="38"/>
        <v>126.96000000000001</v>
      </c>
      <c r="T592" s="8">
        <f t="shared" si="39"/>
        <v>0.48480219948067821</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3244</v>
      </c>
      <c r="B593" s="3">
        <v>46129</v>
      </c>
      <c r="C593" s="4">
        <f>YEAR(SalesDataTable[[#This Row],[Order Date]])</f>
        <v>2026</v>
      </c>
      <c r="D593" s="11" t="str">
        <f>"Q"&amp;ROUNDUP(MONTH(SalesDataTable[[#This Row],[Order Date]])/3,0)</f>
        <v>Q2</v>
      </c>
      <c r="E593" s="4">
        <f>MONTH(SalesDataTable[[#This Row],[Order Date]])</f>
        <v>4</v>
      </c>
      <c r="F593" s="4" t="str">
        <f>TEXT(SalesDataTable[[#This Row],[Order Date]],"MMM")</f>
        <v>Apr</v>
      </c>
      <c r="G593" s="4" t="s">
        <v>6</v>
      </c>
      <c r="H593" s="4" t="s">
        <v>41</v>
      </c>
      <c r="I593" s="4" t="s">
        <v>28</v>
      </c>
      <c r="J593" s="4" t="s">
        <v>3</v>
      </c>
      <c r="K593" s="4" t="s">
        <v>14</v>
      </c>
      <c r="L593" s="4" t="s">
        <v>44</v>
      </c>
      <c r="M593" s="9">
        <v>1</v>
      </c>
      <c r="N593" s="6">
        <v>131.62</v>
      </c>
      <c r="O593" s="7">
        <v>0</v>
      </c>
      <c r="P593" s="6">
        <v>66.95</v>
      </c>
      <c r="Q593" s="6">
        <f t="shared" si="36"/>
        <v>131.62</v>
      </c>
      <c r="R593" s="6">
        <f t="shared" si="37"/>
        <v>66.95</v>
      </c>
      <c r="S593" s="6">
        <f t="shared" si="38"/>
        <v>64.67</v>
      </c>
      <c r="T593" s="8">
        <f t="shared" si="39"/>
        <v>0.49133870232487464</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4047</v>
      </c>
      <c r="B594" s="3">
        <v>46129</v>
      </c>
      <c r="C594" s="4">
        <f>YEAR(SalesDataTable[[#This Row],[Order Date]])</f>
        <v>2026</v>
      </c>
      <c r="D594" s="11" t="str">
        <f>"Q"&amp;ROUNDUP(MONTH(SalesDataTable[[#This Row],[Order Date]])/3,0)</f>
        <v>Q2</v>
      </c>
      <c r="E594" s="4">
        <f>MONTH(SalesDataTable[[#This Row],[Order Date]])</f>
        <v>4</v>
      </c>
      <c r="F594" s="4" t="str">
        <f>TEXT(SalesDataTable[[#This Row],[Order Date]],"MMM")</f>
        <v>Apr</v>
      </c>
      <c r="G594" s="4" t="s">
        <v>0</v>
      </c>
      <c r="H594" s="4" t="s">
        <v>1</v>
      </c>
      <c r="I594" s="4" t="s">
        <v>8</v>
      </c>
      <c r="J594" s="4" t="s">
        <v>16</v>
      </c>
      <c r="K594" s="4" t="s">
        <v>14</v>
      </c>
      <c r="L594" s="4" t="s">
        <v>48</v>
      </c>
      <c r="M594" s="9">
        <v>8</v>
      </c>
      <c r="N594" s="6">
        <v>168.34</v>
      </c>
      <c r="O594" s="7">
        <v>0.15</v>
      </c>
      <c r="P594" s="6">
        <v>88.7</v>
      </c>
      <c r="Q594" s="6">
        <f t="shared" si="36"/>
        <v>1144.712</v>
      </c>
      <c r="R594" s="6">
        <f t="shared" si="37"/>
        <v>709.6</v>
      </c>
      <c r="S594" s="6">
        <f t="shared" si="38"/>
        <v>435.11199999999997</v>
      </c>
      <c r="T594" s="8">
        <f t="shared" si="39"/>
        <v>0.38010608781946897</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4101</v>
      </c>
      <c r="B595" s="3">
        <v>46129</v>
      </c>
      <c r="C595" s="4">
        <f>YEAR(SalesDataTable[[#This Row],[Order Date]])</f>
        <v>2026</v>
      </c>
      <c r="D595" s="11" t="str">
        <f>"Q"&amp;ROUNDUP(MONTH(SalesDataTable[[#This Row],[Order Date]])/3,0)</f>
        <v>Q2</v>
      </c>
      <c r="E595" s="4">
        <f>MONTH(SalesDataTable[[#This Row],[Order Date]])</f>
        <v>4</v>
      </c>
      <c r="F595" s="4" t="str">
        <f>TEXT(SalesDataTable[[#This Row],[Order Date]],"MMM")</f>
        <v>Apr</v>
      </c>
      <c r="G595" s="4" t="s">
        <v>6</v>
      </c>
      <c r="H595" s="4" t="s">
        <v>27</v>
      </c>
      <c r="I595" s="4" t="s">
        <v>2</v>
      </c>
      <c r="J595" s="4" t="s">
        <v>3</v>
      </c>
      <c r="K595" s="4" t="s">
        <v>23</v>
      </c>
      <c r="L595" s="4" t="s">
        <v>40</v>
      </c>
      <c r="M595" s="9">
        <v>1</v>
      </c>
      <c r="N595" s="6">
        <v>81.040000000000006</v>
      </c>
      <c r="O595" s="7">
        <v>0</v>
      </c>
      <c r="P595" s="6">
        <v>39.97</v>
      </c>
      <c r="Q595" s="6">
        <f t="shared" si="36"/>
        <v>81.040000000000006</v>
      </c>
      <c r="R595" s="6">
        <f t="shared" si="37"/>
        <v>39.97</v>
      </c>
      <c r="S595" s="6">
        <f t="shared" si="38"/>
        <v>41.070000000000007</v>
      </c>
      <c r="T595" s="8">
        <f t="shared" si="39"/>
        <v>0.50678677196446209</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4537</v>
      </c>
      <c r="B596" s="3">
        <v>46129</v>
      </c>
      <c r="C596" s="4">
        <f>YEAR(SalesDataTable[[#This Row],[Order Date]])</f>
        <v>2026</v>
      </c>
      <c r="D596" s="11" t="str">
        <f>"Q"&amp;ROUNDUP(MONTH(SalesDataTable[[#This Row],[Order Date]])/3,0)</f>
        <v>Q2</v>
      </c>
      <c r="E596" s="4">
        <f>MONTH(SalesDataTable[[#This Row],[Order Date]])</f>
        <v>4</v>
      </c>
      <c r="F596" s="4" t="str">
        <f>TEXT(SalesDataTable[[#This Row],[Order Date]],"MMM")</f>
        <v>Apr</v>
      </c>
      <c r="G596" s="4" t="s">
        <v>20</v>
      </c>
      <c r="H596" s="4" t="s">
        <v>33</v>
      </c>
      <c r="I596" s="4" t="s">
        <v>2</v>
      </c>
      <c r="J596" s="4" t="s">
        <v>16</v>
      </c>
      <c r="K596" s="4" t="s">
        <v>23</v>
      </c>
      <c r="L596" s="4" t="s">
        <v>40</v>
      </c>
      <c r="M596" s="9">
        <v>3</v>
      </c>
      <c r="N596" s="6">
        <v>81.53</v>
      </c>
      <c r="O596" s="7">
        <v>0.05</v>
      </c>
      <c r="P596" s="6">
        <v>38.630000000000003</v>
      </c>
      <c r="Q596" s="6">
        <f t="shared" si="36"/>
        <v>232.3605</v>
      </c>
      <c r="R596" s="6">
        <f t="shared" si="37"/>
        <v>115.89000000000001</v>
      </c>
      <c r="S596" s="6">
        <f t="shared" si="38"/>
        <v>116.47049999999999</v>
      </c>
      <c r="T596" s="8">
        <f t="shared" si="39"/>
        <v>0.50124913657872139</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754</v>
      </c>
      <c r="B597" s="3">
        <v>46130</v>
      </c>
      <c r="C597" s="4">
        <f>YEAR(SalesDataTable[[#This Row],[Order Date]])</f>
        <v>2026</v>
      </c>
      <c r="D597" s="11" t="str">
        <f>"Q"&amp;ROUNDUP(MONTH(SalesDataTable[[#This Row],[Order Date]])/3,0)</f>
        <v>Q2</v>
      </c>
      <c r="E597" s="4">
        <f>MONTH(SalesDataTable[[#This Row],[Order Date]])</f>
        <v>4</v>
      </c>
      <c r="F597" s="4" t="str">
        <f>TEXT(SalesDataTable[[#This Row],[Order Date]],"MMM")</f>
        <v>Apr</v>
      </c>
      <c r="G597" s="4" t="s">
        <v>11</v>
      </c>
      <c r="H597" s="4" t="s">
        <v>39</v>
      </c>
      <c r="I597" s="4" t="s">
        <v>28</v>
      </c>
      <c r="J597" s="4" t="s">
        <v>3</v>
      </c>
      <c r="K597" s="4" t="s">
        <v>4</v>
      </c>
      <c r="L597" s="4" t="s">
        <v>30</v>
      </c>
      <c r="M597" s="9">
        <v>3</v>
      </c>
      <c r="N597" s="6">
        <v>104.8</v>
      </c>
      <c r="O597" s="7">
        <v>0.1</v>
      </c>
      <c r="P597" s="6">
        <v>50.59</v>
      </c>
      <c r="Q597" s="6">
        <f t="shared" si="36"/>
        <v>282.95999999999998</v>
      </c>
      <c r="R597" s="6">
        <f t="shared" si="37"/>
        <v>151.77000000000001</v>
      </c>
      <c r="S597" s="6">
        <f t="shared" si="38"/>
        <v>131.18999999999997</v>
      </c>
      <c r="T597" s="8">
        <f t="shared" si="39"/>
        <v>0.46363443596268017</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1340</v>
      </c>
      <c r="B598" s="3">
        <v>46130</v>
      </c>
      <c r="C598" s="4">
        <f>YEAR(SalesDataTable[[#This Row],[Order Date]])</f>
        <v>2026</v>
      </c>
      <c r="D598" s="11" t="str">
        <f>"Q"&amp;ROUNDUP(MONTH(SalesDataTable[[#This Row],[Order Date]])/3,0)</f>
        <v>Q2</v>
      </c>
      <c r="E598" s="4">
        <f>MONTH(SalesDataTable[[#This Row],[Order Date]])</f>
        <v>4</v>
      </c>
      <c r="F598" s="4" t="str">
        <f>TEXT(SalesDataTable[[#This Row],[Order Date]],"MMM")</f>
        <v>Apr</v>
      </c>
      <c r="G598" s="4" t="s">
        <v>20</v>
      </c>
      <c r="H598" s="4" t="s">
        <v>33</v>
      </c>
      <c r="I598" s="4" t="s">
        <v>2</v>
      </c>
      <c r="J598" s="4" t="s">
        <v>13</v>
      </c>
      <c r="K598" s="4" t="s">
        <v>34</v>
      </c>
      <c r="L598" s="4" t="s">
        <v>45</v>
      </c>
      <c r="M598" s="9">
        <v>2</v>
      </c>
      <c r="N598" s="6">
        <v>51.24</v>
      </c>
      <c r="O598" s="7">
        <v>0</v>
      </c>
      <c r="P598" s="6">
        <v>22.52</v>
      </c>
      <c r="Q598" s="6">
        <f t="shared" si="36"/>
        <v>102.48</v>
      </c>
      <c r="R598" s="6">
        <f t="shared" si="37"/>
        <v>45.04</v>
      </c>
      <c r="S598" s="6">
        <f t="shared" si="38"/>
        <v>57.440000000000005</v>
      </c>
      <c r="T598" s="8">
        <f t="shared" si="39"/>
        <v>0.56049960967993762</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1444</v>
      </c>
      <c r="B599" s="3">
        <v>46130</v>
      </c>
      <c r="C599" s="4">
        <f>YEAR(SalesDataTable[[#This Row],[Order Date]])</f>
        <v>2026</v>
      </c>
      <c r="D599" s="11" t="str">
        <f>"Q"&amp;ROUNDUP(MONTH(SalesDataTable[[#This Row],[Order Date]])/3,0)</f>
        <v>Q2</v>
      </c>
      <c r="E599" s="4">
        <f>MONTH(SalesDataTable[[#This Row],[Order Date]])</f>
        <v>4</v>
      </c>
      <c r="F599" s="4" t="str">
        <f>TEXT(SalesDataTable[[#This Row],[Order Date]],"MMM")</f>
        <v>Apr</v>
      </c>
      <c r="G599" s="4" t="s">
        <v>11</v>
      </c>
      <c r="H599" s="4" t="s">
        <v>39</v>
      </c>
      <c r="I599" s="4" t="s">
        <v>19</v>
      </c>
      <c r="J599" s="4" t="s">
        <v>3</v>
      </c>
      <c r="K599" s="4" t="s">
        <v>23</v>
      </c>
      <c r="L599" s="4" t="s">
        <v>51</v>
      </c>
      <c r="M599" s="9">
        <v>1</v>
      </c>
      <c r="N599" s="6">
        <v>120.52</v>
      </c>
      <c r="O599" s="7">
        <v>0.1</v>
      </c>
      <c r="P599" s="6">
        <v>59.01</v>
      </c>
      <c r="Q599" s="6">
        <f t="shared" si="36"/>
        <v>108.468</v>
      </c>
      <c r="R599" s="6">
        <f t="shared" si="37"/>
        <v>59.01</v>
      </c>
      <c r="S599" s="6">
        <f t="shared" si="38"/>
        <v>49.458000000000006</v>
      </c>
      <c r="T599" s="8">
        <f t="shared" si="39"/>
        <v>0.45596858059519862</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2390</v>
      </c>
      <c r="B600" s="3">
        <v>46130</v>
      </c>
      <c r="C600" s="4">
        <f>YEAR(SalesDataTable[[#This Row],[Order Date]])</f>
        <v>2026</v>
      </c>
      <c r="D600" s="11" t="str">
        <f>"Q"&amp;ROUNDUP(MONTH(SalesDataTable[[#This Row],[Order Date]])/3,0)</f>
        <v>Q2</v>
      </c>
      <c r="E600" s="4">
        <f>MONTH(SalesDataTable[[#This Row],[Order Date]])</f>
        <v>4</v>
      </c>
      <c r="F600" s="4" t="str">
        <f>TEXT(SalesDataTable[[#This Row],[Order Date]],"MMM")</f>
        <v>Apr</v>
      </c>
      <c r="G600" s="4" t="s">
        <v>20</v>
      </c>
      <c r="H600" s="4" t="s">
        <v>33</v>
      </c>
      <c r="I600" s="4" t="s">
        <v>19</v>
      </c>
      <c r="J600" s="4" t="s">
        <v>3</v>
      </c>
      <c r="K600" s="4" t="s">
        <v>23</v>
      </c>
      <c r="L600" s="4" t="s">
        <v>40</v>
      </c>
      <c r="M600" s="9">
        <v>1</v>
      </c>
      <c r="N600" s="6">
        <v>80.98</v>
      </c>
      <c r="O600" s="7">
        <v>0</v>
      </c>
      <c r="P600" s="6">
        <v>40.19</v>
      </c>
      <c r="Q600" s="6">
        <f t="shared" si="36"/>
        <v>80.98</v>
      </c>
      <c r="R600" s="6">
        <f t="shared" si="37"/>
        <v>40.19</v>
      </c>
      <c r="S600" s="6">
        <f t="shared" si="38"/>
        <v>40.790000000000006</v>
      </c>
      <c r="T600" s="8">
        <f t="shared" si="39"/>
        <v>0.50370461842430236</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3076</v>
      </c>
      <c r="B601" s="3">
        <v>46130</v>
      </c>
      <c r="C601" s="4">
        <f>YEAR(SalesDataTable[[#This Row],[Order Date]])</f>
        <v>2026</v>
      </c>
      <c r="D601" s="11" t="str">
        <f>"Q"&amp;ROUNDUP(MONTH(SalesDataTable[[#This Row],[Order Date]])/3,0)</f>
        <v>Q2</v>
      </c>
      <c r="E601" s="4">
        <f>MONTH(SalesDataTable[[#This Row],[Order Date]])</f>
        <v>4</v>
      </c>
      <c r="F601" s="4" t="str">
        <f>TEXT(SalesDataTable[[#This Row],[Order Date]],"MMM")</f>
        <v>Apr</v>
      </c>
      <c r="G601" s="4" t="s">
        <v>11</v>
      </c>
      <c r="H601" s="4" t="s">
        <v>12</v>
      </c>
      <c r="I601" s="4" t="s">
        <v>2</v>
      </c>
      <c r="J601" s="4" t="s">
        <v>16</v>
      </c>
      <c r="K601" s="4" t="s">
        <v>23</v>
      </c>
      <c r="L601" s="4" t="s">
        <v>40</v>
      </c>
      <c r="M601" s="9">
        <v>2</v>
      </c>
      <c r="N601" s="6">
        <v>82.58</v>
      </c>
      <c r="O601" s="7">
        <v>0.1</v>
      </c>
      <c r="P601" s="6">
        <v>39.93</v>
      </c>
      <c r="Q601" s="6">
        <f t="shared" si="36"/>
        <v>148.64400000000001</v>
      </c>
      <c r="R601" s="6">
        <f t="shared" si="37"/>
        <v>79.86</v>
      </c>
      <c r="S601" s="6">
        <f t="shared" si="38"/>
        <v>68.784000000000006</v>
      </c>
      <c r="T601" s="8">
        <f t="shared" si="39"/>
        <v>0.46274319851457174</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3157</v>
      </c>
      <c r="B602" s="3">
        <v>46130</v>
      </c>
      <c r="C602" s="4">
        <f>YEAR(SalesDataTable[[#This Row],[Order Date]])</f>
        <v>2026</v>
      </c>
      <c r="D602" s="11" t="str">
        <f>"Q"&amp;ROUNDUP(MONTH(SalesDataTable[[#This Row],[Order Date]])/3,0)</f>
        <v>Q2</v>
      </c>
      <c r="E602" s="4">
        <f>MONTH(SalesDataTable[[#This Row],[Order Date]])</f>
        <v>4</v>
      </c>
      <c r="F602" s="4" t="str">
        <f>TEXT(SalesDataTable[[#This Row],[Order Date]],"MMM")</f>
        <v>Apr</v>
      </c>
      <c r="G602" s="4" t="s">
        <v>20</v>
      </c>
      <c r="H602" s="4" t="s">
        <v>33</v>
      </c>
      <c r="I602" s="4" t="s">
        <v>2</v>
      </c>
      <c r="J602" s="4" t="s">
        <v>13</v>
      </c>
      <c r="K602" s="4" t="s">
        <v>23</v>
      </c>
      <c r="L602" s="4" t="s">
        <v>29</v>
      </c>
      <c r="M602" s="9">
        <v>2</v>
      </c>
      <c r="N602" s="6">
        <v>200.36</v>
      </c>
      <c r="O602" s="7">
        <v>0</v>
      </c>
      <c r="P602" s="6">
        <v>105.12</v>
      </c>
      <c r="Q602" s="6">
        <f t="shared" si="36"/>
        <v>400.72</v>
      </c>
      <c r="R602" s="6">
        <f t="shared" si="37"/>
        <v>210.24</v>
      </c>
      <c r="S602" s="6">
        <f t="shared" si="38"/>
        <v>190.48000000000002</v>
      </c>
      <c r="T602" s="8">
        <f t="shared" si="39"/>
        <v>0.47534438011579161</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4516</v>
      </c>
      <c r="B603" s="3">
        <v>46130</v>
      </c>
      <c r="C603" s="4">
        <f>YEAR(SalesDataTable[[#This Row],[Order Date]])</f>
        <v>2026</v>
      </c>
      <c r="D603" s="11" t="str">
        <f>"Q"&amp;ROUNDUP(MONTH(SalesDataTable[[#This Row],[Order Date]])/3,0)</f>
        <v>Q2</v>
      </c>
      <c r="E603" s="4">
        <f>MONTH(SalesDataTable[[#This Row],[Order Date]])</f>
        <v>4</v>
      </c>
      <c r="F603" s="4" t="str">
        <f>TEXT(SalesDataTable[[#This Row],[Order Date]],"MMM")</f>
        <v>Apr</v>
      </c>
      <c r="G603" s="4" t="s">
        <v>11</v>
      </c>
      <c r="H603" s="4" t="s">
        <v>25</v>
      </c>
      <c r="I603" s="4" t="s">
        <v>2</v>
      </c>
      <c r="J603" s="4" t="s">
        <v>3</v>
      </c>
      <c r="K603" s="4" t="s">
        <v>23</v>
      </c>
      <c r="L603" s="4" t="s">
        <v>29</v>
      </c>
      <c r="M603" s="9">
        <v>1</v>
      </c>
      <c r="N603" s="6">
        <v>196.24</v>
      </c>
      <c r="O603" s="7">
        <v>0</v>
      </c>
      <c r="P603" s="6">
        <v>106.34</v>
      </c>
      <c r="Q603" s="6">
        <f t="shared" si="36"/>
        <v>196.24</v>
      </c>
      <c r="R603" s="6">
        <f t="shared" si="37"/>
        <v>106.34</v>
      </c>
      <c r="S603" s="6">
        <f t="shared" si="38"/>
        <v>89.9</v>
      </c>
      <c r="T603" s="8">
        <f t="shared" si="39"/>
        <v>0.45811251528740321</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5119</v>
      </c>
      <c r="B604" s="3">
        <v>46130</v>
      </c>
      <c r="C604" s="4">
        <f>YEAR(SalesDataTable[[#This Row],[Order Date]])</f>
        <v>2026</v>
      </c>
      <c r="D604" s="11" t="str">
        <f>"Q"&amp;ROUNDUP(MONTH(SalesDataTable[[#This Row],[Order Date]])/3,0)</f>
        <v>Q2</v>
      </c>
      <c r="E604" s="4">
        <f>MONTH(SalesDataTable[[#This Row],[Order Date]])</f>
        <v>4</v>
      </c>
      <c r="F604" s="4" t="str">
        <f>TEXT(SalesDataTable[[#This Row],[Order Date]],"MMM")</f>
        <v>Apr</v>
      </c>
      <c r="G604" s="4" t="s">
        <v>0</v>
      </c>
      <c r="H604" s="4" t="s">
        <v>50</v>
      </c>
      <c r="I604" s="4" t="s">
        <v>2</v>
      </c>
      <c r="J604" s="4" t="s">
        <v>16</v>
      </c>
      <c r="K604" s="4" t="s">
        <v>9</v>
      </c>
      <c r="L604" s="4" t="s">
        <v>10</v>
      </c>
      <c r="M604" s="9">
        <v>1</v>
      </c>
      <c r="N604" s="6">
        <v>93.32</v>
      </c>
      <c r="O604" s="7">
        <v>0</v>
      </c>
      <c r="P604" s="6">
        <v>44.82</v>
      </c>
      <c r="Q604" s="6">
        <f t="shared" si="36"/>
        <v>93.32</v>
      </c>
      <c r="R604" s="6">
        <f t="shared" si="37"/>
        <v>44.82</v>
      </c>
      <c r="S604" s="6">
        <f t="shared" si="38"/>
        <v>48.499999999999993</v>
      </c>
      <c r="T604" s="8">
        <f t="shared" si="39"/>
        <v>0.51971710244320612</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125</v>
      </c>
      <c r="B605" s="3">
        <v>46131</v>
      </c>
      <c r="C605" s="4">
        <f>YEAR(SalesDataTable[[#This Row],[Order Date]])</f>
        <v>2026</v>
      </c>
      <c r="D605" s="11" t="str">
        <f>"Q"&amp;ROUNDUP(MONTH(SalesDataTable[[#This Row],[Order Date]])/3,0)</f>
        <v>Q2</v>
      </c>
      <c r="E605" s="4">
        <f>MONTH(SalesDataTable[[#This Row],[Order Date]])</f>
        <v>4</v>
      </c>
      <c r="F605" s="4" t="str">
        <f>TEXT(SalesDataTable[[#This Row],[Order Date]],"MMM")</f>
        <v>Apr</v>
      </c>
      <c r="G605" s="4" t="s">
        <v>20</v>
      </c>
      <c r="H605" s="4" t="s">
        <v>31</v>
      </c>
      <c r="I605" s="4" t="s">
        <v>2</v>
      </c>
      <c r="J605" s="4" t="s">
        <v>3</v>
      </c>
      <c r="K605" s="4" t="s">
        <v>4</v>
      </c>
      <c r="L605" s="4" t="s">
        <v>30</v>
      </c>
      <c r="M605" s="9">
        <v>2</v>
      </c>
      <c r="N605" s="6">
        <v>101.61</v>
      </c>
      <c r="O605" s="7">
        <v>0</v>
      </c>
      <c r="P605" s="6">
        <v>49.9</v>
      </c>
      <c r="Q605" s="6">
        <f t="shared" si="36"/>
        <v>203.22</v>
      </c>
      <c r="R605" s="6">
        <f t="shared" si="37"/>
        <v>99.8</v>
      </c>
      <c r="S605" s="6">
        <f t="shared" si="38"/>
        <v>103.42</v>
      </c>
      <c r="T605" s="8">
        <f t="shared" si="39"/>
        <v>0.50890660368074014</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728</v>
      </c>
      <c r="B606" s="3">
        <v>46131</v>
      </c>
      <c r="C606" s="4">
        <f>YEAR(SalesDataTable[[#This Row],[Order Date]])</f>
        <v>2026</v>
      </c>
      <c r="D606" s="11" t="str">
        <f>"Q"&amp;ROUNDUP(MONTH(SalesDataTable[[#This Row],[Order Date]])/3,0)</f>
        <v>Q2</v>
      </c>
      <c r="E606" s="4">
        <f>MONTH(SalesDataTable[[#This Row],[Order Date]])</f>
        <v>4</v>
      </c>
      <c r="F606" s="4" t="str">
        <f>TEXT(SalesDataTable[[#This Row],[Order Date]],"MMM")</f>
        <v>Apr</v>
      </c>
      <c r="G606" s="4" t="s">
        <v>6</v>
      </c>
      <c r="H606" s="4" t="s">
        <v>49</v>
      </c>
      <c r="I606" s="4" t="s">
        <v>2</v>
      </c>
      <c r="J606" s="4" t="s">
        <v>3</v>
      </c>
      <c r="K606" s="4" t="s">
        <v>4</v>
      </c>
      <c r="L606" s="4" t="s">
        <v>30</v>
      </c>
      <c r="M606" s="9">
        <v>1</v>
      </c>
      <c r="N606" s="6">
        <v>104.91</v>
      </c>
      <c r="O606" s="7">
        <v>0</v>
      </c>
      <c r="P606" s="6">
        <v>51.68</v>
      </c>
      <c r="Q606" s="6">
        <f t="shared" si="36"/>
        <v>104.91</v>
      </c>
      <c r="R606" s="6">
        <f t="shared" si="37"/>
        <v>51.68</v>
      </c>
      <c r="S606" s="6">
        <f t="shared" si="38"/>
        <v>53.23</v>
      </c>
      <c r="T606" s="8">
        <f t="shared" si="39"/>
        <v>0.50738728433895719</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1271</v>
      </c>
      <c r="B607" s="3">
        <v>46131</v>
      </c>
      <c r="C607" s="4">
        <f>YEAR(SalesDataTable[[#This Row],[Order Date]])</f>
        <v>2026</v>
      </c>
      <c r="D607" s="11" t="str">
        <f>"Q"&amp;ROUNDUP(MONTH(SalesDataTable[[#This Row],[Order Date]])/3,0)</f>
        <v>Q2</v>
      </c>
      <c r="E607" s="4">
        <f>MONTH(SalesDataTable[[#This Row],[Order Date]])</f>
        <v>4</v>
      </c>
      <c r="F607" s="4" t="str">
        <f>TEXT(SalesDataTable[[#This Row],[Order Date]],"MMM")</f>
        <v>Apr</v>
      </c>
      <c r="G607" s="4" t="s">
        <v>11</v>
      </c>
      <c r="H607" s="4" t="s">
        <v>12</v>
      </c>
      <c r="I607" s="4" t="s">
        <v>8</v>
      </c>
      <c r="J607" s="4" t="s">
        <v>16</v>
      </c>
      <c r="K607" s="4" t="s">
        <v>34</v>
      </c>
      <c r="L607" s="4" t="s">
        <v>35</v>
      </c>
      <c r="M607" s="9">
        <v>8</v>
      </c>
      <c r="N607" s="6">
        <v>39.99</v>
      </c>
      <c r="O607" s="7">
        <v>0.15</v>
      </c>
      <c r="P607" s="6">
        <v>14.92</v>
      </c>
      <c r="Q607" s="6">
        <f t="shared" si="36"/>
        <v>271.93200000000002</v>
      </c>
      <c r="R607" s="6">
        <f t="shared" si="37"/>
        <v>119.36</v>
      </c>
      <c r="S607" s="6">
        <f t="shared" si="38"/>
        <v>152.572</v>
      </c>
      <c r="T607" s="8">
        <f t="shared" si="39"/>
        <v>0.56106673727255341</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1284</v>
      </c>
      <c r="B608" s="3">
        <v>46131</v>
      </c>
      <c r="C608" s="4">
        <f>YEAR(SalesDataTable[[#This Row],[Order Date]])</f>
        <v>2026</v>
      </c>
      <c r="D608" s="11" t="str">
        <f>"Q"&amp;ROUNDUP(MONTH(SalesDataTable[[#This Row],[Order Date]])/3,0)</f>
        <v>Q2</v>
      </c>
      <c r="E608" s="4">
        <f>MONTH(SalesDataTable[[#This Row],[Order Date]])</f>
        <v>4</v>
      </c>
      <c r="F608" s="4" t="str">
        <f>TEXT(SalesDataTable[[#This Row],[Order Date]],"MMM")</f>
        <v>Apr</v>
      </c>
      <c r="G608" s="4" t="s">
        <v>6</v>
      </c>
      <c r="H608" s="4" t="s">
        <v>43</v>
      </c>
      <c r="I608" s="4" t="s">
        <v>19</v>
      </c>
      <c r="J608" s="4" t="s">
        <v>13</v>
      </c>
      <c r="K608" s="4" t="s">
        <v>14</v>
      </c>
      <c r="L608" s="4" t="s">
        <v>44</v>
      </c>
      <c r="M608" s="9">
        <v>1</v>
      </c>
      <c r="N608" s="6">
        <v>136.01</v>
      </c>
      <c r="O608" s="7">
        <v>0</v>
      </c>
      <c r="P608" s="6">
        <v>66.59</v>
      </c>
      <c r="Q608" s="6">
        <f t="shared" si="36"/>
        <v>136.01</v>
      </c>
      <c r="R608" s="6">
        <f t="shared" si="37"/>
        <v>66.59</v>
      </c>
      <c r="S608" s="6">
        <f t="shared" si="38"/>
        <v>69.419999999999987</v>
      </c>
      <c r="T608" s="8">
        <f t="shared" si="39"/>
        <v>0.51040364679067707</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1657</v>
      </c>
      <c r="B609" s="3">
        <v>46131</v>
      </c>
      <c r="C609" s="4">
        <f>YEAR(SalesDataTable[[#This Row],[Order Date]])</f>
        <v>2026</v>
      </c>
      <c r="D609" s="11" t="str">
        <f>"Q"&amp;ROUNDUP(MONTH(SalesDataTable[[#This Row],[Order Date]])/3,0)</f>
        <v>Q2</v>
      </c>
      <c r="E609" s="4">
        <f>MONTH(SalesDataTable[[#This Row],[Order Date]])</f>
        <v>4</v>
      </c>
      <c r="F609" s="4" t="str">
        <f>TEXT(SalesDataTable[[#This Row],[Order Date]],"MMM")</f>
        <v>Apr</v>
      </c>
      <c r="G609" s="4" t="s">
        <v>0</v>
      </c>
      <c r="H609" s="4" t="s">
        <v>1</v>
      </c>
      <c r="I609" s="4" t="s">
        <v>8</v>
      </c>
      <c r="J609" s="4" t="s">
        <v>16</v>
      </c>
      <c r="K609" s="4" t="s">
        <v>23</v>
      </c>
      <c r="L609" s="4" t="s">
        <v>51</v>
      </c>
      <c r="M609" s="9">
        <v>15</v>
      </c>
      <c r="N609" s="6">
        <v>122.1</v>
      </c>
      <c r="O609" s="7">
        <v>0.15</v>
      </c>
      <c r="P609" s="6">
        <v>62.33</v>
      </c>
      <c r="Q609" s="6">
        <f t="shared" si="36"/>
        <v>1556.7749999999999</v>
      </c>
      <c r="R609" s="6">
        <f t="shared" si="37"/>
        <v>934.94999999999993</v>
      </c>
      <c r="S609" s="6">
        <f t="shared" si="38"/>
        <v>621.82499999999993</v>
      </c>
      <c r="T609" s="8">
        <f t="shared" si="39"/>
        <v>0.39943151707857588</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2240</v>
      </c>
      <c r="B610" s="3">
        <v>46131</v>
      </c>
      <c r="C610" s="4">
        <f>YEAR(SalesDataTable[[#This Row],[Order Date]])</f>
        <v>2026</v>
      </c>
      <c r="D610" s="11" t="str">
        <f>"Q"&amp;ROUNDUP(MONTH(SalesDataTable[[#This Row],[Order Date]])/3,0)</f>
        <v>Q2</v>
      </c>
      <c r="E610" s="4">
        <f>MONTH(SalesDataTable[[#This Row],[Order Date]])</f>
        <v>4</v>
      </c>
      <c r="F610" s="4" t="str">
        <f>TEXT(SalesDataTable[[#This Row],[Order Date]],"MMM")</f>
        <v>Apr</v>
      </c>
      <c r="G610" s="4" t="s">
        <v>0</v>
      </c>
      <c r="H610" s="4" t="s">
        <v>50</v>
      </c>
      <c r="I610" s="4" t="s">
        <v>28</v>
      </c>
      <c r="J610" s="4" t="s">
        <v>3</v>
      </c>
      <c r="K610" s="4" t="s">
        <v>23</v>
      </c>
      <c r="L610" s="4" t="s">
        <v>24</v>
      </c>
      <c r="M610" s="9">
        <v>4</v>
      </c>
      <c r="N610" s="6">
        <v>341.75</v>
      </c>
      <c r="O610" s="7">
        <v>0.1</v>
      </c>
      <c r="P610" s="6">
        <v>191.91</v>
      </c>
      <c r="Q610" s="6">
        <f t="shared" si="36"/>
        <v>1230.3</v>
      </c>
      <c r="R610" s="6">
        <f t="shared" si="37"/>
        <v>767.64</v>
      </c>
      <c r="S610" s="6">
        <f t="shared" si="38"/>
        <v>462.65999999999997</v>
      </c>
      <c r="T610" s="8">
        <f t="shared" si="39"/>
        <v>0.37605462082418922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3050</v>
      </c>
      <c r="B611" s="3">
        <v>46131</v>
      </c>
      <c r="C611" s="4">
        <f>YEAR(SalesDataTable[[#This Row],[Order Date]])</f>
        <v>2026</v>
      </c>
      <c r="D611" s="11" t="str">
        <f>"Q"&amp;ROUNDUP(MONTH(SalesDataTable[[#This Row],[Order Date]])/3,0)</f>
        <v>Q2</v>
      </c>
      <c r="E611" s="4">
        <f>MONTH(SalesDataTable[[#This Row],[Order Date]])</f>
        <v>4</v>
      </c>
      <c r="F611" s="4" t="str">
        <f>TEXT(SalesDataTable[[#This Row],[Order Date]],"MMM")</f>
        <v>Apr</v>
      </c>
      <c r="G611" s="4" t="s">
        <v>20</v>
      </c>
      <c r="H611" s="4" t="s">
        <v>47</v>
      </c>
      <c r="I611" s="4" t="s">
        <v>19</v>
      </c>
      <c r="J611" s="4" t="s">
        <v>3</v>
      </c>
      <c r="K611" s="4" t="s">
        <v>9</v>
      </c>
      <c r="L611" s="4" t="s">
        <v>37</v>
      </c>
      <c r="M611" s="9">
        <v>3</v>
      </c>
      <c r="N611" s="6">
        <v>156.16</v>
      </c>
      <c r="O611" s="7">
        <v>0.05</v>
      </c>
      <c r="P611" s="6">
        <v>77.81</v>
      </c>
      <c r="Q611" s="6">
        <f t="shared" si="36"/>
        <v>445.05599999999998</v>
      </c>
      <c r="R611" s="6">
        <f t="shared" si="37"/>
        <v>233.43</v>
      </c>
      <c r="S611" s="6">
        <f t="shared" si="38"/>
        <v>211.62599999999998</v>
      </c>
      <c r="T611" s="8">
        <f t="shared" si="39"/>
        <v>0.47550420621225192</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3213</v>
      </c>
      <c r="B612" s="3">
        <v>46131</v>
      </c>
      <c r="C612" s="4">
        <f>YEAR(SalesDataTable[[#This Row],[Order Date]])</f>
        <v>2026</v>
      </c>
      <c r="D612" s="11" t="str">
        <f>"Q"&amp;ROUNDUP(MONTH(SalesDataTable[[#This Row],[Order Date]])/3,0)</f>
        <v>Q2</v>
      </c>
      <c r="E612" s="4">
        <f>MONTH(SalesDataTable[[#This Row],[Order Date]])</f>
        <v>4</v>
      </c>
      <c r="F612" s="4" t="str">
        <f>TEXT(SalesDataTable[[#This Row],[Order Date]],"MMM")</f>
        <v>Apr</v>
      </c>
      <c r="G612" s="4" t="s">
        <v>0</v>
      </c>
      <c r="H612" s="4" t="s">
        <v>50</v>
      </c>
      <c r="I612" s="4" t="s">
        <v>2</v>
      </c>
      <c r="J612" s="4" t="s">
        <v>3</v>
      </c>
      <c r="K612" s="4" t="s">
        <v>14</v>
      </c>
      <c r="L612" s="4" t="s">
        <v>44</v>
      </c>
      <c r="M612" s="9">
        <v>2</v>
      </c>
      <c r="N612" s="6">
        <v>132.53</v>
      </c>
      <c r="O612" s="7">
        <v>0.05</v>
      </c>
      <c r="P612" s="6">
        <v>66.39</v>
      </c>
      <c r="Q612" s="6">
        <f t="shared" si="36"/>
        <v>251.80699999999999</v>
      </c>
      <c r="R612" s="6">
        <f t="shared" si="37"/>
        <v>132.78</v>
      </c>
      <c r="S612" s="6">
        <f t="shared" si="38"/>
        <v>119.02699999999999</v>
      </c>
      <c r="T612" s="8">
        <f t="shared" si="39"/>
        <v>0.47269138665724142</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3367</v>
      </c>
      <c r="B613" s="3">
        <v>46131</v>
      </c>
      <c r="C613" s="4">
        <f>YEAR(SalesDataTable[[#This Row],[Order Date]])</f>
        <v>2026</v>
      </c>
      <c r="D613" s="11" t="str">
        <f>"Q"&amp;ROUNDUP(MONTH(SalesDataTable[[#This Row],[Order Date]])/3,0)</f>
        <v>Q2</v>
      </c>
      <c r="E613" s="4">
        <f>MONTH(SalesDataTable[[#This Row],[Order Date]])</f>
        <v>4</v>
      </c>
      <c r="F613" s="4" t="str">
        <f>TEXT(SalesDataTable[[#This Row],[Order Date]],"MMM")</f>
        <v>Apr</v>
      </c>
      <c r="G613" s="4" t="s">
        <v>11</v>
      </c>
      <c r="H613" s="4" t="s">
        <v>18</v>
      </c>
      <c r="I613" s="4" t="s">
        <v>2</v>
      </c>
      <c r="J613" s="4" t="s">
        <v>3</v>
      </c>
      <c r="K613" s="4" t="s">
        <v>14</v>
      </c>
      <c r="L613" s="4" t="s">
        <v>32</v>
      </c>
      <c r="M613" s="9">
        <v>3</v>
      </c>
      <c r="N613" s="6">
        <v>45.79</v>
      </c>
      <c r="O613" s="7">
        <v>0</v>
      </c>
      <c r="P613" s="6">
        <v>17.98</v>
      </c>
      <c r="Q613" s="6">
        <f t="shared" si="36"/>
        <v>137.37</v>
      </c>
      <c r="R613" s="6">
        <f t="shared" si="37"/>
        <v>53.94</v>
      </c>
      <c r="S613" s="6">
        <f t="shared" si="38"/>
        <v>83.43</v>
      </c>
      <c r="T613" s="8">
        <f t="shared" si="39"/>
        <v>0.60733784669141733</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3885</v>
      </c>
      <c r="B614" s="3">
        <v>46131</v>
      </c>
      <c r="C614" s="4">
        <f>YEAR(SalesDataTable[[#This Row],[Order Date]])</f>
        <v>2026</v>
      </c>
      <c r="D614" s="11" t="str">
        <f>"Q"&amp;ROUNDUP(MONTH(SalesDataTable[[#This Row],[Order Date]])/3,0)</f>
        <v>Q2</v>
      </c>
      <c r="E614" s="4">
        <f>MONTH(SalesDataTable[[#This Row],[Order Date]])</f>
        <v>4</v>
      </c>
      <c r="F614" s="4" t="str">
        <f>TEXT(SalesDataTable[[#This Row],[Order Date]],"MMM")</f>
        <v>Apr</v>
      </c>
      <c r="G614" s="4" t="s">
        <v>0</v>
      </c>
      <c r="H614" s="4" t="s">
        <v>50</v>
      </c>
      <c r="I614" s="4" t="s">
        <v>2</v>
      </c>
      <c r="J614" s="4" t="s">
        <v>13</v>
      </c>
      <c r="K614" s="4" t="s">
        <v>14</v>
      </c>
      <c r="L614" s="4" t="s">
        <v>44</v>
      </c>
      <c r="M614" s="9">
        <v>2</v>
      </c>
      <c r="N614" s="6">
        <v>133.97</v>
      </c>
      <c r="O614" s="7">
        <v>0.15</v>
      </c>
      <c r="P614" s="6">
        <v>67.36</v>
      </c>
      <c r="Q614" s="6">
        <f t="shared" si="36"/>
        <v>227.749</v>
      </c>
      <c r="R614" s="6">
        <f t="shared" si="37"/>
        <v>134.72</v>
      </c>
      <c r="S614" s="6">
        <f t="shared" si="38"/>
        <v>93.028999999999996</v>
      </c>
      <c r="T614" s="8">
        <f t="shared" si="39"/>
        <v>0.40847160690057915</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4372</v>
      </c>
      <c r="B615" s="3">
        <v>46131</v>
      </c>
      <c r="C615" s="4">
        <f>YEAR(SalesDataTable[[#This Row],[Order Date]])</f>
        <v>2026</v>
      </c>
      <c r="D615" s="11" t="str">
        <f>"Q"&amp;ROUNDUP(MONTH(SalesDataTable[[#This Row],[Order Date]])/3,0)</f>
        <v>Q2</v>
      </c>
      <c r="E615" s="4">
        <f>MONTH(SalesDataTable[[#This Row],[Order Date]])</f>
        <v>4</v>
      </c>
      <c r="F615" s="4" t="str">
        <f>TEXT(SalesDataTable[[#This Row],[Order Date]],"MMM")</f>
        <v>Apr</v>
      </c>
      <c r="G615" s="4" t="s">
        <v>0</v>
      </c>
      <c r="H615" s="4" t="s">
        <v>50</v>
      </c>
      <c r="I615" s="4" t="s">
        <v>2</v>
      </c>
      <c r="J615" s="4" t="s">
        <v>13</v>
      </c>
      <c r="K615" s="4" t="s">
        <v>34</v>
      </c>
      <c r="L615" s="4" t="s">
        <v>42</v>
      </c>
      <c r="M615" s="9">
        <v>1</v>
      </c>
      <c r="N615" s="6">
        <v>37.11</v>
      </c>
      <c r="O615" s="7">
        <v>0.1</v>
      </c>
      <c r="P615" s="6">
        <v>14.27</v>
      </c>
      <c r="Q615" s="6">
        <f t="shared" si="36"/>
        <v>33.399000000000001</v>
      </c>
      <c r="R615" s="6">
        <f t="shared" si="37"/>
        <v>14.27</v>
      </c>
      <c r="S615" s="6">
        <f t="shared" si="38"/>
        <v>19.129000000000001</v>
      </c>
      <c r="T615" s="8">
        <f t="shared" si="39"/>
        <v>0.5727416988532591</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4417</v>
      </c>
      <c r="B616" s="3">
        <v>46131</v>
      </c>
      <c r="C616" s="4">
        <f>YEAR(SalesDataTable[[#This Row],[Order Date]])</f>
        <v>2026</v>
      </c>
      <c r="D616" s="11" t="str">
        <f>"Q"&amp;ROUNDUP(MONTH(SalesDataTable[[#This Row],[Order Date]])/3,0)</f>
        <v>Q2</v>
      </c>
      <c r="E616" s="4">
        <f>MONTH(SalesDataTable[[#This Row],[Order Date]])</f>
        <v>4</v>
      </c>
      <c r="F616" s="4" t="str">
        <f>TEXT(SalesDataTable[[#This Row],[Order Date]],"MMM")</f>
        <v>Apr</v>
      </c>
      <c r="G616" s="4" t="s">
        <v>20</v>
      </c>
      <c r="H616" s="4" t="s">
        <v>33</v>
      </c>
      <c r="I616" s="4" t="s">
        <v>19</v>
      </c>
      <c r="J616" s="4" t="s">
        <v>13</v>
      </c>
      <c r="K616" s="4" t="s">
        <v>23</v>
      </c>
      <c r="L616" s="4" t="s">
        <v>24</v>
      </c>
      <c r="M616" s="9">
        <v>3</v>
      </c>
      <c r="N616" s="6">
        <v>334.01</v>
      </c>
      <c r="O616" s="7">
        <v>0.15</v>
      </c>
      <c r="P616" s="6">
        <v>192.17</v>
      </c>
      <c r="Q616" s="6">
        <f t="shared" si="36"/>
        <v>851.72550000000001</v>
      </c>
      <c r="R616" s="6">
        <f t="shared" si="37"/>
        <v>576.51</v>
      </c>
      <c r="S616" s="6">
        <f t="shared" si="38"/>
        <v>275.21550000000002</v>
      </c>
      <c r="T616" s="8">
        <f t="shared" si="39"/>
        <v>0.32312699337990941</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1147</v>
      </c>
      <c r="B617" s="3">
        <v>46132</v>
      </c>
      <c r="C617" s="4">
        <f>YEAR(SalesDataTable[[#This Row],[Order Date]])</f>
        <v>2026</v>
      </c>
      <c r="D617" s="11" t="str">
        <f>"Q"&amp;ROUNDUP(MONTH(SalesDataTable[[#This Row],[Order Date]])/3,0)</f>
        <v>Q2</v>
      </c>
      <c r="E617" s="4">
        <f>MONTH(SalesDataTable[[#This Row],[Order Date]])</f>
        <v>4</v>
      </c>
      <c r="F617" s="4" t="str">
        <f>TEXT(SalesDataTable[[#This Row],[Order Date]],"MMM")</f>
        <v>Apr</v>
      </c>
      <c r="G617" s="4" t="s">
        <v>20</v>
      </c>
      <c r="H617" s="4" t="s">
        <v>31</v>
      </c>
      <c r="I617" s="4" t="s">
        <v>2</v>
      </c>
      <c r="J617" s="4" t="s">
        <v>13</v>
      </c>
      <c r="K617" s="4" t="s">
        <v>14</v>
      </c>
      <c r="L617" s="4" t="s">
        <v>44</v>
      </c>
      <c r="M617" s="9">
        <v>1</v>
      </c>
      <c r="N617" s="6">
        <v>131.46</v>
      </c>
      <c r="O617" s="7">
        <v>0</v>
      </c>
      <c r="P617" s="6">
        <v>67.77</v>
      </c>
      <c r="Q617" s="6">
        <f t="shared" si="36"/>
        <v>131.46</v>
      </c>
      <c r="R617" s="6">
        <f t="shared" si="37"/>
        <v>67.77</v>
      </c>
      <c r="S617" s="6">
        <f t="shared" si="38"/>
        <v>63.690000000000012</v>
      </c>
      <c r="T617" s="8">
        <f t="shared" si="39"/>
        <v>0.48448197170241902</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1514</v>
      </c>
      <c r="B618" s="3">
        <v>46132</v>
      </c>
      <c r="C618" s="4">
        <f>YEAR(SalesDataTable[[#This Row],[Order Date]])</f>
        <v>2026</v>
      </c>
      <c r="D618" s="11" t="str">
        <f>"Q"&amp;ROUNDUP(MONTH(SalesDataTable[[#This Row],[Order Date]])/3,0)</f>
        <v>Q2</v>
      </c>
      <c r="E618" s="4">
        <f>MONTH(SalesDataTable[[#This Row],[Order Date]])</f>
        <v>4</v>
      </c>
      <c r="F618" s="4" t="str">
        <f>TEXT(SalesDataTable[[#This Row],[Order Date]],"MMM")</f>
        <v>Apr</v>
      </c>
      <c r="G618" s="4" t="s">
        <v>11</v>
      </c>
      <c r="H618" s="4" t="s">
        <v>18</v>
      </c>
      <c r="I618" s="4" t="s">
        <v>19</v>
      </c>
      <c r="J618" s="4" t="s">
        <v>3</v>
      </c>
      <c r="K618" s="4" t="s">
        <v>9</v>
      </c>
      <c r="L618" s="4" t="s">
        <v>46</v>
      </c>
      <c r="M618" s="9">
        <v>3</v>
      </c>
      <c r="N618" s="6">
        <v>72.48</v>
      </c>
      <c r="O618" s="7">
        <v>0</v>
      </c>
      <c r="P618" s="6">
        <v>32.36</v>
      </c>
      <c r="Q618" s="6">
        <f t="shared" si="36"/>
        <v>217.44</v>
      </c>
      <c r="R618" s="6">
        <f t="shared" si="37"/>
        <v>97.08</v>
      </c>
      <c r="S618" s="6">
        <f t="shared" si="38"/>
        <v>120.36</v>
      </c>
      <c r="T618" s="8">
        <f t="shared" si="39"/>
        <v>0.55353200883002207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1538</v>
      </c>
      <c r="B619" s="3">
        <v>46132</v>
      </c>
      <c r="C619" s="4">
        <f>YEAR(SalesDataTable[[#This Row],[Order Date]])</f>
        <v>2026</v>
      </c>
      <c r="D619" s="11" t="str">
        <f>"Q"&amp;ROUNDUP(MONTH(SalesDataTable[[#This Row],[Order Date]])/3,0)</f>
        <v>Q2</v>
      </c>
      <c r="E619" s="4">
        <f>MONTH(SalesDataTable[[#This Row],[Order Date]])</f>
        <v>4</v>
      </c>
      <c r="F619" s="4" t="str">
        <f>TEXT(SalesDataTable[[#This Row],[Order Date]],"MMM")</f>
        <v>Apr</v>
      </c>
      <c r="G619" s="4" t="s">
        <v>11</v>
      </c>
      <c r="H619" s="4" t="s">
        <v>12</v>
      </c>
      <c r="I619" s="4" t="s">
        <v>28</v>
      </c>
      <c r="J619" s="4" t="s">
        <v>13</v>
      </c>
      <c r="K619" s="4" t="s">
        <v>4</v>
      </c>
      <c r="L619" s="4" t="s">
        <v>5</v>
      </c>
      <c r="M619" s="9">
        <v>1</v>
      </c>
      <c r="N619" s="6">
        <v>81.98</v>
      </c>
      <c r="O619" s="7">
        <v>0</v>
      </c>
      <c r="P619" s="6">
        <v>43.15</v>
      </c>
      <c r="Q619" s="6">
        <f t="shared" si="36"/>
        <v>81.98</v>
      </c>
      <c r="R619" s="6">
        <f t="shared" si="37"/>
        <v>43.15</v>
      </c>
      <c r="S619" s="6">
        <f t="shared" si="38"/>
        <v>38.830000000000005</v>
      </c>
      <c r="T619" s="8">
        <f t="shared" si="39"/>
        <v>0.47365211027079779</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1679</v>
      </c>
      <c r="B620" s="3">
        <v>46132</v>
      </c>
      <c r="C620" s="4">
        <f>YEAR(SalesDataTable[[#This Row],[Order Date]])</f>
        <v>2026</v>
      </c>
      <c r="D620" s="11" t="str">
        <f>"Q"&amp;ROUNDUP(MONTH(SalesDataTable[[#This Row],[Order Date]])/3,0)</f>
        <v>Q2</v>
      </c>
      <c r="E620" s="4">
        <f>MONTH(SalesDataTable[[#This Row],[Order Date]])</f>
        <v>4</v>
      </c>
      <c r="F620" s="4" t="str">
        <f>TEXT(SalesDataTable[[#This Row],[Order Date]],"MMM")</f>
        <v>Apr</v>
      </c>
      <c r="G620" s="4" t="s">
        <v>20</v>
      </c>
      <c r="H620" s="4" t="s">
        <v>47</v>
      </c>
      <c r="I620" s="4" t="s">
        <v>28</v>
      </c>
      <c r="J620" s="4" t="s">
        <v>3</v>
      </c>
      <c r="K620" s="4" t="s">
        <v>14</v>
      </c>
      <c r="L620" s="4" t="s">
        <v>32</v>
      </c>
      <c r="M620" s="9">
        <v>1</v>
      </c>
      <c r="N620" s="6">
        <v>46.71</v>
      </c>
      <c r="O620" s="7">
        <v>0</v>
      </c>
      <c r="P620" s="6">
        <v>18.18</v>
      </c>
      <c r="Q620" s="6">
        <f t="shared" si="36"/>
        <v>46.71</v>
      </c>
      <c r="R620" s="6">
        <f t="shared" si="37"/>
        <v>18.18</v>
      </c>
      <c r="S620" s="6">
        <f t="shared" si="38"/>
        <v>28.53</v>
      </c>
      <c r="T620" s="8">
        <f t="shared" si="39"/>
        <v>0.61078998073217727</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1708</v>
      </c>
      <c r="B621" s="3">
        <v>46132</v>
      </c>
      <c r="C621" s="4">
        <f>YEAR(SalesDataTable[[#This Row],[Order Date]])</f>
        <v>2026</v>
      </c>
      <c r="D621" s="11" t="str">
        <f>"Q"&amp;ROUNDUP(MONTH(SalesDataTable[[#This Row],[Order Date]])/3,0)</f>
        <v>Q2</v>
      </c>
      <c r="E621" s="4">
        <f>MONTH(SalesDataTable[[#This Row],[Order Date]])</f>
        <v>4</v>
      </c>
      <c r="F621" s="4" t="str">
        <f>TEXT(SalesDataTable[[#This Row],[Order Date]],"MMM")</f>
        <v>Apr</v>
      </c>
      <c r="G621" s="4" t="s">
        <v>11</v>
      </c>
      <c r="H621" s="4" t="s">
        <v>25</v>
      </c>
      <c r="I621" s="4" t="s">
        <v>28</v>
      </c>
      <c r="J621" s="4" t="s">
        <v>13</v>
      </c>
      <c r="K621" s="4" t="s">
        <v>34</v>
      </c>
      <c r="L621" s="4" t="s">
        <v>35</v>
      </c>
      <c r="M621" s="9">
        <v>1</v>
      </c>
      <c r="N621" s="6">
        <v>41.01</v>
      </c>
      <c r="O621" s="7">
        <v>0</v>
      </c>
      <c r="P621" s="6">
        <v>14.5</v>
      </c>
      <c r="Q621" s="6">
        <f t="shared" si="36"/>
        <v>41.01</v>
      </c>
      <c r="R621" s="6">
        <f t="shared" si="37"/>
        <v>14.5</v>
      </c>
      <c r="S621" s="6">
        <f t="shared" si="38"/>
        <v>26.509999999999998</v>
      </c>
      <c r="T621" s="8">
        <f t="shared" si="39"/>
        <v>0.64642770056083876</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2686</v>
      </c>
      <c r="B622" s="3">
        <v>46132</v>
      </c>
      <c r="C622" s="4">
        <f>YEAR(SalesDataTable[[#This Row],[Order Date]])</f>
        <v>2026</v>
      </c>
      <c r="D622" s="11" t="str">
        <f>"Q"&amp;ROUNDUP(MONTH(SalesDataTable[[#This Row],[Order Date]])/3,0)</f>
        <v>Q2</v>
      </c>
      <c r="E622" s="4">
        <f>MONTH(SalesDataTable[[#This Row],[Order Date]])</f>
        <v>4</v>
      </c>
      <c r="F622" s="4" t="str">
        <f>TEXT(SalesDataTable[[#This Row],[Order Date]],"MMM")</f>
        <v>Apr</v>
      </c>
      <c r="G622" s="4" t="s">
        <v>6</v>
      </c>
      <c r="H622" s="4" t="s">
        <v>43</v>
      </c>
      <c r="I622" s="4" t="s">
        <v>2</v>
      </c>
      <c r="J622" s="4" t="s">
        <v>3</v>
      </c>
      <c r="K622" s="4" t="s">
        <v>9</v>
      </c>
      <c r="L622" s="4" t="s">
        <v>46</v>
      </c>
      <c r="M622" s="9">
        <v>1</v>
      </c>
      <c r="N622" s="6">
        <v>70.45</v>
      </c>
      <c r="O622" s="7">
        <v>0.05</v>
      </c>
      <c r="P622" s="6">
        <v>31.98</v>
      </c>
      <c r="Q622" s="6">
        <f t="shared" si="36"/>
        <v>66.927499999999995</v>
      </c>
      <c r="R622" s="6">
        <f t="shared" si="37"/>
        <v>31.98</v>
      </c>
      <c r="S622" s="6">
        <f t="shared" si="38"/>
        <v>34.947499999999991</v>
      </c>
      <c r="T622" s="8">
        <f t="shared" si="39"/>
        <v>0.52216951178514059</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3307</v>
      </c>
      <c r="B623" s="3">
        <v>46132</v>
      </c>
      <c r="C623" s="4">
        <f>YEAR(SalesDataTable[[#This Row],[Order Date]])</f>
        <v>2026</v>
      </c>
      <c r="D623" s="11" t="str">
        <f>"Q"&amp;ROUNDUP(MONTH(SalesDataTable[[#This Row],[Order Date]])/3,0)</f>
        <v>Q2</v>
      </c>
      <c r="E623" s="4">
        <f>MONTH(SalesDataTable[[#This Row],[Order Date]])</f>
        <v>4</v>
      </c>
      <c r="F623" s="4" t="str">
        <f>TEXT(SalesDataTable[[#This Row],[Order Date]],"MMM")</f>
        <v>Apr</v>
      </c>
      <c r="G623" s="4" t="s">
        <v>20</v>
      </c>
      <c r="H623" s="4" t="s">
        <v>47</v>
      </c>
      <c r="I623" s="4" t="s">
        <v>19</v>
      </c>
      <c r="J623" s="4" t="s">
        <v>16</v>
      </c>
      <c r="K623" s="4" t="s">
        <v>4</v>
      </c>
      <c r="L623" s="4" t="s">
        <v>22</v>
      </c>
      <c r="M623" s="9">
        <v>2</v>
      </c>
      <c r="N623" s="6">
        <v>51.39</v>
      </c>
      <c r="O623" s="7">
        <v>0.05</v>
      </c>
      <c r="P623" s="6">
        <v>22.28</v>
      </c>
      <c r="Q623" s="6">
        <f t="shared" si="36"/>
        <v>97.640999999999991</v>
      </c>
      <c r="R623" s="6">
        <f t="shared" si="37"/>
        <v>44.56</v>
      </c>
      <c r="S623" s="6">
        <f t="shared" si="38"/>
        <v>53.080999999999989</v>
      </c>
      <c r="T623" s="8">
        <f t="shared" si="39"/>
        <v>0.54363433393758764</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3772</v>
      </c>
      <c r="B624" s="3">
        <v>46132</v>
      </c>
      <c r="C624" s="4">
        <f>YEAR(SalesDataTable[[#This Row],[Order Date]])</f>
        <v>2026</v>
      </c>
      <c r="D624" s="11" t="str">
        <f>"Q"&amp;ROUNDUP(MONTH(SalesDataTable[[#This Row],[Order Date]])/3,0)</f>
        <v>Q2</v>
      </c>
      <c r="E624" s="4">
        <f>MONTH(SalesDataTable[[#This Row],[Order Date]])</f>
        <v>4</v>
      </c>
      <c r="F624" s="4" t="str">
        <f>TEXT(SalesDataTable[[#This Row],[Order Date]],"MMM")</f>
        <v>Apr</v>
      </c>
      <c r="G624" s="4" t="s">
        <v>0</v>
      </c>
      <c r="H624" s="4" t="s">
        <v>50</v>
      </c>
      <c r="I624" s="4" t="s">
        <v>19</v>
      </c>
      <c r="J624" s="4" t="s">
        <v>3</v>
      </c>
      <c r="K624" s="4" t="s">
        <v>23</v>
      </c>
      <c r="L624" s="4" t="s">
        <v>51</v>
      </c>
      <c r="M624" s="9">
        <v>2</v>
      </c>
      <c r="N624" s="6">
        <v>122.03</v>
      </c>
      <c r="O624" s="7">
        <v>0</v>
      </c>
      <c r="P624" s="6">
        <v>59.43</v>
      </c>
      <c r="Q624" s="6">
        <f t="shared" si="36"/>
        <v>244.06</v>
      </c>
      <c r="R624" s="6">
        <f t="shared" si="37"/>
        <v>118.86</v>
      </c>
      <c r="S624" s="6">
        <f t="shared" si="38"/>
        <v>125.2</v>
      </c>
      <c r="T624" s="8">
        <f t="shared" si="39"/>
        <v>0.51298860935835455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3877</v>
      </c>
      <c r="B625" s="3">
        <v>46132</v>
      </c>
      <c r="C625" s="4">
        <f>YEAR(SalesDataTable[[#This Row],[Order Date]])</f>
        <v>2026</v>
      </c>
      <c r="D625" s="11" t="str">
        <f>"Q"&amp;ROUNDUP(MONTH(SalesDataTable[[#This Row],[Order Date]])/3,0)</f>
        <v>Q2</v>
      </c>
      <c r="E625" s="4">
        <f>MONTH(SalesDataTable[[#This Row],[Order Date]])</f>
        <v>4</v>
      </c>
      <c r="F625" s="4" t="str">
        <f>TEXT(SalesDataTable[[#This Row],[Order Date]],"MMM")</f>
        <v>Apr</v>
      </c>
      <c r="G625" s="4" t="s">
        <v>20</v>
      </c>
      <c r="H625" s="4" t="s">
        <v>21</v>
      </c>
      <c r="I625" s="4" t="s">
        <v>2</v>
      </c>
      <c r="J625" s="4" t="s">
        <v>13</v>
      </c>
      <c r="K625" s="4" t="s">
        <v>14</v>
      </c>
      <c r="L625" s="4" t="s">
        <v>44</v>
      </c>
      <c r="M625" s="9">
        <v>3</v>
      </c>
      <c r="N625" s="6">
        <v>132.07</v>
      </c>
      <c r="O625" s="7">
        <v>0.05</v>
      </c>
      <c r="P625" s="6">
        <v>66.41</v>
      </c>
      <c r="Q625" s="6">
        <f t="shared" si="36"/>
        <v>376.39949999999999</v>
      </c>
      <c r="R625" s="6">
        <f t="shared" si="37"/>
        <v>199.23</v>
      </c>
      <c r="S625" s="6">
        <f t="shared" si="38"/>
        <v>177.1695</v>
      </c>
      <c r="T625" s="8">
        <f t="shared" si="39"/>
        <v>0.47069536489819991</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4117</v>
      </c>
      <c r="B626" s="3">
        <v>46132</v>
      </c>
      <c r="C626" s="4">
        <f>YEAR(SalesDataTable[[#This Row],[Order Date]])</f>
        <v>2026</v>
      </c>
      <c r="D626" s="11" t="str">
        <f>"Q"&amp;ROUNDUP(MONTH(SalesDataTable[[#This Row],[Order Date]])/3,0)</f>
        <v>Q2</v>
      </c>
      <c r="E626" s="4">
        <f>MONTH(SalesDataTable[[#This Row],[Order Date]])</f>
        <v>4</v>
      </c>
      <c r="F626" s="4" t="str">
        <f>TEXT(SalesDataTable[[#This Row],[Order Date]],"MMM")</f>
        <v>Apr</v>
      </c>
      <c r="G626" s="4" t="s">
        <v>20</v>
      </c>
      <c r="H626" s="4" t="s">
        <v>31</v>
      </c>
      <c r="I626" s="4" t="s">
        <v>28</v>
      </c>
      <c r="J626" s="4" t="s">
        <v>3</v>
      </c>
      <c r="K626" s="4" t="s">
        <v>4</v>
      </c>
      <c r="L626" s="4" t="s">
        <v>26</v>
      </c>
      <c r="M626" s="9">
        <v>1</v>
      </c>
      <c r="N626" s="6">
        <v>41.04</v>
      </c>
      <c r="O626" s="7">
        <v>0.1</v>
      </c>
      <c r="P626" s="6">
        <v>17.02</v>
      </c>
      <c r="Q626" s="6">
        <f t="shared" si="36"/>
        <v>36.936</v>
      </c>
      <c r="R626" s="6">
        <f t="shared" si="37"/>
        <v>17.02</v>
      </c>
      <c r="S626" s="6">
        <f t="shared" si="38"/>
        <v>19.916</v>
      </c>
      <c r="T626" s="8">
        <f t="shared" si="39"/>
        <v>0.53920294563569415</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4562</v>
      </c>
      <c r="B627" s="3">
        <v>46132</v>
      </c>
      <c r="C627" s="4">
        <f>YEAR(SalesDataTable[[#This Row],[Order Date]])</f>
        <v>2026</v>
      </c>
      <c r="D627" s="11" t="str">
        <f>"Q"&amp;ROUNDUP(MONTH(SalesDataTable[[#This Row],[Order Date]])/3,0)</f>
        <v>Q2</v>
      </c>
      <c r="E627" s="4">
        <f>MONTH(SalesDataTable[[#This Row],[Order Date]])</f>
        <v>4</v>
      </c>
      <c r="F627" s="4" t="str">
        <f>TEXT(SalesDataTable[[#This Row],[Order Date]],"MMM")</f>
        <v>Apr</v>
      </c>
      <c r="G627" s="4" t="s">
        <v>6</v>
      </c>
      <c r="H627" s="4" t="s">
        <v>7</v>
      </c>
      <c r="I627" s="4" t="s">
        <v>19</v>
      </c>
      <c r="J627" s="4" t="s">
        <v>13</v>
      </c>
      <c r="K627" s="4" t="s">
        <v>34</v>
      </c>
      <c r="L627" s="4" t="s">
        <v>35</v>
      </c>
      <c r="M627" s="9">
        <v>2</v>
      </c>
      <c r="N627" s="6">
        <v>40.56</v>
      </c>
      <c r="O627" s="7">
        <v>0</v>
      </c>
      <c r="P627" s="6">
        <v>15.09</v>
      </c>
      <c r="Q627" s="6">
        <f t="shared" si="36"/>
        <v>81.12</v>
      </c>
      <c r="R627" s="6">
        <f t="shared" si="37"/>
        <v>30.18</v>
      </c>
      <c r="S627" s="6">
        <f t="shared" si="38"/>
        <v>50.940000000000005</v>
      </c>
      <c r="T627" s="8">
        <f t="shared" si="39"/>
        <v>0.62795857988165682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4683</v>
      </c>
      <c r="B628" s="3">
        <v>46132</v>
      </c>
      <c r="C628" s="4">
        <f>YEAR(SalesDataTable[[#This Row],[Order Date]])</f>
        <v>2026</v>
      </c>
      <c r="D628" s="11" t="str">
        <f>"Q"&amp;ROUNDUP(MONTH(SalesDataTable[[#This Row],[Order Date]])/3,0)</f>
        <v>Q2</v>
      </c>
      <c r="E628" s="4">
        <f>MONTH(SalesDataTable[[#This Row],[Order Date]])</f>
        <v>4</v>
      </c>
      <c r="F628" s="4" t="str">
        <f>TEXT(SalesDataTable[[#This Row],[Order Date]],"MMM")</f>
        <v>Apr</v>
      </c>
      <c r="G628" s="4" t="s">
        <v>11</v>
      </c>
      <c r="H628" s="4" t="s">
        <v>52</v>
      </c>
      <c r="I628" s="4" t="s">
        <v>2</v>
      </c>
      <c r="J628" s="4" t="s">
        <v>16</v>
      </c>
      <c r="K628" s="4" t="s">
        <v>34</v>
      </c>
      <c r="L628" s="4" t="s">
        <v>45</v>
      </c>
      <c r="M628" s="9">
        <v>3</v>
      </c>
      <c r="N628" s="6">
        <v>51.36</v>
      </c>
      <c r="O628" s="7">
        <v>0</v>
      </c>
      <c r="P628" s="6">
        <v>22.05</v>
      </c>
      <c r="Q628" s="6">
        <f t="shared" si="36"/>
        <v>154.07999999999998</v>
      </c>
      <c r="R628" s="6">
        <f t="shared" si="37"/>
        <v>66.150000000000006</v>
      </c>
      <c r="S628" s="6">
        <f t="shared" si="38"/>
        <v>87.929999999999978</v>
      </c>
      <c r="T628" s="8">
        <f t="shared" si="39"/>
        <v>0.57067757009345788</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308</v>
      </c>
      <c r="B629" s="3">
        <v>46133</v>
      </c>
      <c r="C629" s="4">
        <f>YEAR(SalesDataTable[[#This Row],[Order Date]])</f>
        <v>2026</v>
      </c>
      <c r="D629" s="11" t="str">
        <f>"Q"&amp;ROUNDUP(MONTH(SalesDataTable[[#This Row],[Order Date]])/3,0)</f>
        <v>Q2</v>
      </c>
      <c r="E629" s="4">
        <f>MONTH(SalesDataTable[[#This Row],[Order Date]])</f>
        <v>4</v>
      </c>
      <c r="F629" s="4" t="str">
        <f>TEXT(SalesDataTable[[#This Row],[Order Date]],"MMM")</f>
        <v>Apr</v>
      </c>
      <c r="G629" s="4" t="s">
        <v>20</v>
      </c>
      <c r="H629" s="4" t="s">
        <v>31</v>
      </c>
      <c r="I629" s="4" t="s">
        <v>2</v>
      </c>
      <c r="J629" s="4" t="s">
        <v>3</v>
      </c>
      <c r="K629" s="4" t="s">
        <v>9</v>
      </c>
      <c r="L629" s="4" t="s">
        <v>10</v>
      </c>
      <c r="M629" s="9">
        <v>6</v>
      </c>
      <c r="N629" s="6">
        <v>93.58</v>
      </c>
      <c r="O629" s="7">
        <v>0</v>
      </c>
      <c r="P629" s="6">
        <v>46.68</v>
      </c>
      <c r="Q629" s="6">
        <f t="shared" si="36"/>
        <v>561.48</v>
      </c>
      <c r="R629" s="6">
        <f t="shared" si="37"/>
        <v>280.08</v>
      </c>
      <c r="S629" s="6">
        <f t="shared" si="38"/>
        <v>281.40000000000003</v>
      </c>
      <c r="T629" s="8">
        <f t="shared" si="39"/>
        <v>0.5011754648429152</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773</v>
      </c>
      <c r="B630" s="3">
        <v>46133</v>
      </c>
      <c r="C630" s="4">
        <f>YEAR(SalesDataTable[[#This Row],[Order Date]])</f>
        <v>2026</v>
      </c>
      <c r="D630" s="11" t="str">
        <f>"Q"&amp;ROUNDUP(MONTH(SalesDataTable[[#This Row],[Order Date]])/3,0)</f>
        <v>Q2</v>
      </c>
      <c r="E630" s="4">
        <f>MONTH(SalesDataTable[[#This Row],[Order Date]])</f>
        <v>4</v>
      </c>
      <c r="F630" s="4" t="str">
        <f>TEXT(SalesDataTable[[#This Row],[Order Date]],"MMM")</f>
        <v>Apr</v>
      </c>
      <c r="G630" s="4" t="s">
        <v>20</v>
      </c>
      <c r="H630" s="4" t="s">
        <v>31</v>
      </c>
      <c r="I630" s="4" t="s">
        <v>2</v>
      </c>
      <c r="J630" s="4" t="s">
        <v>16</v>
      </c>
      <c r="K630" s="4" t="s">
        <v>4</v>
      </c>
      <c r="L630" s="4" t="s">
        <v>5</v>
      </c>
      <c r="M630" s="9">
        <v>5</v>
      </c>
      <c r="N630" s="6">
        <v>80.16</v>
      </c>
      <c r="O630" s="7">
        <v>0.1</v>
      </c>
      <c r="P630" s="6">
        <v>42.5</v>
      </c>
      <c r="Q630" s="6">
        <f t="shared" si="36"/>
        <v>360.71999999999997</v>
      </c>
      <c r="R630" s="6">
        <f t="shared" si="37"/>
        <v>212.5</v>
      </c>
      <c r="S630" s="6">
        <f t="shared" si="38"/>
        <v>148.21999999999997</v>
      </c>
      <c r="T630" s="8">
        <f t="shared" si="39"/>
        <v>0.41090042137946325</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1303</v>
      </c>
      <c r="B631" s="3">
        <v>46133</v>
      </c>
      <c r="C631" s="4">
        <f>YEAR(SalesDataTable[[#This Row],[Order Date]])</f>
        <v>2026</v>
      </c>
      <c r="D631" s="11" t="str">
        <f>"Q"&amp;ROUNDUP(MONTH(SalesDataTable[[#This Row],[Order Date]])/3,0)</f>
        <v>Q2</v>
      </c>
      <c r="E631" s="4">
        <f>MONTH(SalesDataTable[[#This Row],[Order Date]])</f>
        <v>4</v>
      </c>
      <c r="F631" s="4" t="str">
        <f>TEXT(SalesDataTable[[#This Row],[Order Date]],"MMM")</f>
        <v>Apr</v>
      </c>
      <c r="G631" s="4" t="s">
        <v>6</v>
      </c>
      <c r="H631" s="4" t="s">
        <v>43</v>
      </c>
      <c r="I631" s="4" t="s">
        <v>2</v>
      </c>
      <c r="J631" s="4" t="s">
        <v>13</v>
      </c>
      <c r="K631" s="4" t="s">
        <v>9</v>
      </c>
      <c r="L631" s="4" t="s">
        <v>17</v>
      </c>
      <c r="M631" s="9">
        <v>1</v>
      </c>
      <c r="N631" s="6">
        <v>142.22999999999999</v>
      </c>
      <c r="O631" s="7">
        <v>0.05</v>
      </c>
      <c r="P631" s="6">
        <v>77.66</v>
      </c>
      <c r="Q631" s="6">
        <f t="shared" si="36"/>
        <v>135.11849999999998</v>
      </c>
      <c r="R631" s="6">
        <f t="shared" si="37"/>
        <v>77.66</v>
      </c>
      <c r="S631" s="6">
        <f t="shared" si="38"/>
        <v>57.458499999999987</v>
      </c>
      <c r="T631" s="8">
        <f t="shared" si="39"/>
        <v>0.42524524768999061</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1348</v>
      </c>
      <c r="B632" s="3">
        <v>46133</v>
      </c>
      <c r="C632" s="4">
        <f>YEAR(SalesDataTable[[#This Row],[Order Date]])</f>
        <v>2026</v>
      </c>
      <c r="D632" s="11" t="str">
        <f>"Q"&amp;ROUNDUP(MONTH(SalesDataTable[[#This Row],[Order Date]])/3,0)</f>
        <v>Q2</v>
      </c>
      <c r="E632" s="4">
        <f>MONTH(SalesDataTable[[#This Row],[Order Date]])</f>
        <v>4</v>
      </c>
      <c r="F632" s="4" t="str">
        <f>TEXT(SalesDataTable[[#This Row],[Order Date]],"MMM")</f>
        <v>Apr</v>
      </c>
      <c r="G632" s="4" t="s">
        <v>6</v>
      </c>
      <c r="H632" s="4" t="s">
        <v>49</v>
      </c>
      <c r="I632" s="4" t="s">
        <v>2</v>
      </c>
      <c r="J632" s="4" t="s">
        <v>3</v>
      </c>
      <c r="K632" s="4" t="s">
        <v>9</v>
      </c>
      <c r="L632" s="4" t="s">
        <v>46</v>
      </c>
      <c r="M632" s="9">
        <v>2</v>
      </c>
      <c r="N632" s="6">
        <v>71.77</v>
      </c>
      <c r="O632" s="7">
        <v>0</v>
      </c>
      <c r="P632" s="6">
        <v>32.450000000000003</v>
      </c>
      <c r="Q632" s="6">
        <f t="shared" si="36"/>
        <v>143.54</v>
      </c>
      <c r="R632" s="6">
        <f t="shared" si="37"/>
        <v>64.900000000000006</v>
      </c>
      <c r="S632" s="6">
        <f t="shared" si="38"/>
        <v>78.639999999999986</v>
      </c>
      <c r="T632" s="8">
        <f t="shared" si="39"/>
        <v>0.54786122335237553</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1496</v>
      </c>
      <c r="B633" s="3">
        <v>46133</v>
      </c>
      <c r="C633" s="4">
        <f>YEAR(SalesDataTable[[#This Row],[Order Date]])</f>
        <v>2026</v>
      </c>
      <c r="D633" s="11" t="str">
        <f>"Q"&amp;ROUNDUP(MONTH(SalesDataTable[[#This Row],[Order Date]])/3,0)</f>
        <v>Q2</v>
      </c>
      <c r="E633" s="4">
        <f>MONTH(SalesDataTable[[#This Row],[Order Date]])</f>
        <v>4</v>
      </c>
      <c r="F633" s="4" t="str">
        <f>TEXT(SalesDataTable[[#This Row],[Order Date]],"MMM")</f>
        <v>Apr</v>
      </c>
      <c r="G633" s="4" t="s">
        <v>0</v>
      </c>
      <c r="H633" s="4" t="s">
        <v>1</v>
      </c>
      <c r="I633" s="4" t="s">
        <v>28</v>
      </c>
      <c r="J633" s="4" t="s">
        <v>3</v>
      </c>
      <c r="K633" s="4" t="s">
        <v>9</v>
      </c>
      <c r="L633" s="4" t="s">
        <v>46</v>
      </c>
      <c r="M633" s="9">
        <v>1</v>
      </c>
      <c r="N633" s="6">
        <v>71.23</v>
      </c>
      <c r="O633" s="7">
        <v>0.05</v>
      </c>
      <c r="P633" s="6">
        <v>33.28</v>
      </c>
      <c r="Q633" s="6">
        <f t="shared" si="36"/>
        <v>67.668499999999995</v>
      </c>
      <c r="R633" s="6">
        <f t="shared" si="37"/>
        <v>33.28</v>
      </c>
      <c r="S633" s="6">
        <f t="shared" si="38"/>
        <v>34.388499999999993</v>
      </c>
      <c r="T633" s="8">
        <f t="shared" si="39"/>
        <v>0.50819066478494423</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1695</v>
      </c>
      <c r="B634" s="3">
        <v>46133</v>
      </c>
      <c r="C634" s="4">
        <f>YEAR(SalesDataTable[[#This Row],[Order Date]])</f>
        <v>2026</v>
      </c>
      <c r="D634" s="11" t="str">
        <f>"Q"&amp;ROUNDUP(MONTH(SalesDataTable[[#This Row],[Order Date]])/3,0)</f>
        <v>Q2</v>
      </c>
      <c r="E634" s="4">
        <f>MONTH(SalesDataTable[[#This Row],[Order Date]])</f>
        <v>4</v>
      </c>
      <c r="F634" s="4" t="str">
        <f>TEXT(SalesDataTable[[#This Row],[Order Date]],"MMM")</f>
        <v>Apr</v>
      </c>
      <c r="G634" s="4" t="s">
        <v>0</v>
      </c>
      <c r="H634" s="4" t="s">
        <v>1</v>
      </c>
      <c r="I634" s="4" t="s">
        <v>19</v>
      </c>
      <c r="J634" s="4" t="s">
        <v>3</v>
      </c>
      <c r="K634" s="4" t="s">
        <v>9</v>
      </c>
      <c r="L634" s="4" t="s">
        <v>46</v>
      </c>
      <c r="M634" s="9">
        <v>1</v>
      </c>
      <c r="N634" s="6">
        <v>71.239999999999995</v>
      </c>
      <c r="O634" s="7">
        <v>0.1</v>
      </c>
      <c r="P634" s="6">
        <v>33.07</v>
      </c>
      <c r="Q634" s="6">
        <f t="shared" si="36"/>
        <v>64.116</v>
      </c>
      <c r="R634" s="6">
        <f t="shared" si="37"/>
        <v>33.07</v>
      </c>
      <c r="S634" s="6">
        <f t="shared" si="38"/>
        <v>31.045999999999999</v>
      </c>
      <c r="T634" s="8">
        <f t="shared" si="39"/>
        <v>0.48421610830369954</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2812</v>
      </c>
      <c r="B635" s="3">
        <v>46133</v>
      </c>
      <c r="C635" s="4">
        <f>YEAR(SalesDataTable[[#This Row],[Order Date]])</f>
        <v>2026</v>
      </c>
      <c r="D635" s="11" t="str">
        <f>"Q"&amp;ROUNDUP(MONTH(SalesDataTable[[#This Row],[Order Date]])/3,0)</f>
        <v>Q2</v>
      </c>
      <c r="E635" s="4">
        <f>MONTH(SalesDataTable[[#This Row],[Order Date]])</f>
        <v>4</v>
      </c>
      <c r="F635" s="4" t="str">
        <f>TEXT(SalesDataTable[[#This Row],[Order Date]],"MMM")</f>
        <v>Apr</v>
      </c>
      <c r="G635" s="4" t="s">
        <v>6</v>
      </c>
      <c r="H635" s="4" t="s">
        <v>27</v>
      </c>
      <c r="I635" s="4" t="s">
        <v>2</v>
      </c>
      <c r="J635" s="4" t="s">
        <v>13</v>
      </c>
      <c r="K635" s="4" t="s">
        <v>4</v>
      </c>
      <c r="L635" s="4" t="s">
        <v>22</v>
      </c>
      <c r="M635" s="9">
        <v>1</v>
      </c>
      <c r="N635" s="6">
        <v>51.39</v>
      </c>
      <c r="O635" s="7">
        <v>0</v>
      </c>
      <c r="P635" s="6">
        <v>22.08</v>
      </c>
      <c r="Q635" s="6">
        <f t="shared" si="36"/>
        <v>51.39</v>
      </c>
      <c r="R635" s="6">
        <f t="shared" si="37"/>
        <v>22.08</v>
      </c>
      <c r="S635" s="6">
        <f t="shared" si="38"/>
        <v>29.310000000000002</v>
      </c>
      <c r="T635" s="8">
        <f t="shared" si="39"/>
        <v>0.57034442498540572</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3017</v>
      </c>
      <c r="B636" s="3">
        <v>46133</v>
      </c>
      <c r="C636" s="4">
        <f>YEAR(SalesDataTable[[#This Row],[Order Date]])</f>
        <v>2026</v>
      </c>
      <c r="D636" s="11" t="str">
        <f>"Q"&amp;ROUNDUP(MONTH(SalesDataTable[[#This Row],[Order Date]])/3,0)</f>
        <v>Q2</v>
      </c>
      <c r="E636" s="4">
        <f>MONTH(SalesDataTable[[#This Row],[Order Date]])</f>
        <v>4</v>
      </c>
      <c r="F636" s="4" t="str">
        <f>TEXT(SalesDataTable[[#This Row],[Order Date]],"MMM")</f>
        <v>Apr</v>
      </c>
      <c r="G636" s="4" t="s">
        <v>6</v>
      </c>
      <c r="H636" s="4" t="s">
        <v>43</v>
      </c>
      <c r="I636" s="4" t="s">
        <v>2</v>
      </c>
      <c r="J636" s="4" t="s">
        <v>3</v>
      </c>
      <c r="K636" s="4" t="s">
        <v>4</v>
      </c>
      <c r="L636" s="4" t="s">
        <v>30</v>
      </c>
      <c r="M636" s="9">
        <v>1</v>
      </c>
      <c r="N636" s="6">
        <v>102.64</v>
      </c>
      <c r="O636" s="7">
        <v>0</v>
      </c>
      <c r="P636" s="6">
        <v>51.86</v>
      </c>
      <c r="Q636" s="6">
        <f t="shared" si="36"/>
        <v>102.64</v>
      </c>
      <c r="R636" s="6">
        <f t="shared" si="37"/>
        <v>51.86</v>
      </c>
      <c r="S636" s="6">
        <f t="shared" si="38"/>
        <v>50.78</v>
      </c>
      <c r="T636" s="8">
        <f t="shared" si="39"/>
        <v>0.49473889321901793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3719</v>
      </c>
      <c r="B637" s="3">
        <v>46133</v>
      </c>
      <c r="C637" s="4">
        <f>YEAR(SalesDataTable[[#This Row],[Order Date]])</f>
        <v>2026</v>
      </c>
      <c r="D637" s="11" t="str">
        <f>"Q"&amp;ROUNDUP(MONTH(SalesDataTable[[#This Row],[Order Date]])/3,0)</f>
        <v>Q2</v>
      </c>
      <c r="E637" s="4">
        <f>MONTH(SalesDataTable[[#This Row],[Order Date]])</f>
        <v>4</v>
      </c>
      <c r="F637" s="4" t="str">
        <f>TEXT(SalesDataTable[[#This Row],[Order Date]],"MMM")</f>
        <v>Apr</v>
      </c>
      <c r="G637" s="4" t="s">
        <v>11</v>
      </c>
      <c r="H637" s="4" t="s">
        <v>12</v>
      </c>
      <c r="I637" s="4" t="s">
        <v>2</v>
      </c>
      <c r="J637" s="4" t="s">
        <v>13</v>
      </c>
      <c r="K637" s="4" t="s">
        <v>34</v>
      </c>
      <c r="L637" s="4" t="s">
        <v>42</v>
      </c>
      <c r="M637" s="9">
        <v>2</v>
      </c>
      <c r="N637" s="6">
        <v>35.56</v>
      </c>
      <c r="O637" s="7">
        <v>0.1</v>
      </c>
      <c r="P637" s="6">
        <v>13.85</v>
      </c>
      <c r="Q637" s="6">
        <f t="shared" si="36"/>
        <v>64.00800000000001</v>
      </c>
      <c r="R637" s="6">
        <f t="shared" si="37"/>
        <v>27.7</v>
      </c>
      <c r="S637" s="6">
        <f t="shared" si="38"/>
        <v>36.308000000000007</v>
      </c>
      <c r="T637" s="8">
        <f t="shared" si="39"/>
        <v>0.56724159480064995</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3920</v>
      </c>
      <c r="B638" s="3">
        <v>46133</v>
      </c>
      <c r="C638" s="4">
        <f>YEAR(SalesDataTable[[#This Row],[Order Date]])</f>
        <v>2026</v>
      </c>
      <c r="D638" s="11" t="str">
        <f>"Q"&amp;ROUNDUP(MONTH(SalesDataTable[[#This Row],[Order Date]])/3,0)</f>
        <v>Q2</v>
      </c>
      <c r="E638" s="4">
        <f>MONTH(SalesDataTable[[#This Row],[Order Date]])</f>
        <v>4</v>
      </c>
      <c r="F638" s="4" t="str">
        <f>TEXT(SalesDataTable[[#This Row],[Order Date]],"MMM")</f>
        <v>Apr</v>
      </c>
      <c r="G638" s="4" t="s">
        <v>6</v>
      </c>
      <c r="H638" s="4" t="s">
        <v>41</v>
      </c>
      <c r="I638" s="4" t="s">
        <v>2</v>
      </c>
      <c r="J638" s="4" t="s">
        <v>3</v>
      </c>
      <c r="K638" s="4" t="s">
        <v>4</v>
      </c>
      <c r="L638" s="4" t="s">
        <v>30</v>
      </c>
      <c r="M638" s="9">
        <v>2</v>
      </c>
      <c r="N638" s="6">
        <v>100.39</v>
      </c>
      <c r="O638" s="7">
        <v>0</v>
      </c>
      <c r="P638" s="6">
        <v>49.05</v>
      </c>
      <c r="Q638" s="6">
        <f t="shared" si="36"/>
        <v>200.78</v>
      </c>
      <c r="R638" s="6">
        <f t="shared" si="37"/>
        <v>98.1</v>
      </c>
      <c r="S638" s="6">
        <f t="shared" si="38"/>
        <v>102.68</v>
      </c>
      <c r="T638" s="8">
        <f t="shared" si="39"/>
        <v>0.51140551847793603</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4654</v>
      </c>
      <c r="B639" s="3">
        <v>46133</v>
      </c>
      <c r="C639" s="4">
        <f>YEAR(SalesDataTable[[#This Row],[Order Date]])</f>
        <v>2026</v>
      </c>
      <c r="D639" s="11" t="str">
        <f>"Q"&amp;ROUNDUP(MONTH(SalesDataTable[[#This Row],[Order Date]])/3,0)</f>
        <v>Q2</v>
      </c>
      <c r="E639" s="4">
        <f>MONTH(SalesDataTable[[#This Row],[Order Date]])</f>
        <v>4</v>
      </c>
      <c r="F639" s="4" t="str">
        <f>TEXT(SalesDataTable[[#This Row],[Order Date]],"MMM")</f>
        <v>Apr</v>
      </c>
      <c r="G639" s="4" t="s">
        <v>0</v>
      </c>
      <c r="H639" s="4" t="s">
        <v>50</v>
      </c>
      <c r="I639" s="4" t="s">
        <v>19</v>
      </c>
      <c r="J639" s="4" t="s">
        <v>3</v>
      </c>
      <c r="K639" s="4" t="s">
        <v>23</v>
      </c>
      <c r="L639" s="4" t="s">
        <v>29</v>
      </c>
      <c r="M639" s="9">
        <v>2</v>
      </c>
      <c r="N639" s="6">
        <v>191.51</v>
      </c>
      <c r="O639" s="7">
        <v>0.1</v>
      </c>
      <c r="P639" s="6">
        <v>101.25</v>
      </c>
      <c r="Q639" s="6">
        <f t="shared" si="36"/>
        <v>344.71800000000002</v>
      </c>
      <c r="R639" s="6">
        <f t="shared" si="37"/>
        <v>202.5</v>
      </c>
      <c r="S639" s="6">
        <f t="shared" si="38"/>
        <v>142.21800000000002</v>
      </c>
      <c r="T639" s="8">
        <f t="shared" si="39"/>
        <v>0.41256331262075091</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4920</v>
      </c>
      <c r="B640" s="3">
        <v>46133</v>
      </c>
      <c r="C640" s="4">
        <f>YEAR(SalesDataTable[[#This Row],[Order Date]])</f>
        <v>2026</v>
      </c>
      <c r="D640" s="11" t="str">
        <f>"Q"&amp;ROUNDUP(MONTH(SalesDataTable[[#This Row],[Order Date]])/3,0)</f>
        <v>Q2</v>
      </c>
      <c r="E640" s="4">
        <f>MONTH(SalesDataTable[[#This Row],[Order Date]])</f>
        <v>4</v>
      </c>
      <c r="F640" s="4" t="str">
        <f>TEXT(SalesDataTable[[#This Row],[Order Date]],"MMM")</f>
        <v>Apr</v>
      </c>
      <c r="G640" s="4" t="s">
        <v>6</v>
      </c>
      <c r="H640" s="4" t="s">
        <v>43</v>
      </c>
      <c r="I640" s="4" t="s">
        <v>19</v>
      </c>
      <c r="J640" s="4" t="s">
        <v>13</v>
      </c>
      <c r="K640" s="4" t="s">
        <v>9</v>
      </c>
      <c r="L640" s="4" t="s">
        <v>17</v>
      </c>
      <c r="M640" s="9">
        <v>2</v>
      </c>
      <c r="N640" s="6">
        <v>147.30000000000001</v>
      </c>
      <c r="O640" s="7">
        <v>0</v>
      </c>
      <c r="P640" s="6">
        <v>81.2</v>
      </c>
      <c r="Q640" s="6">
        <f t="shared" si="36"/>
        <v>294.60000000000002</v>
      </c>
      <c r="R640" s="6">
        <f t="shared" si="37"/>
        <v>162.4</v>
      </c>
      <c r="S640" s="6">
        <f t="shared" si="38"/>
        <v>132.20000000000002</v>
      </c>
      <c r="T640" s="8">
        <f t="shared" si="39"/>
        <v>0.44874405974202308</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5191</v>
      </c>
      <c r="B641" s="3">
        <v>46133</v>
      </c>
      <c r="C641" s="4">
        <f>YEAR(SalesDataTable[[#This Row],[Order Date]])</f>
        <v>2026</v>
      </c>
      <c r="D641" s="11" t="str">
        <f>"Q"&amp;ROUNDUP(MONTH(SalesDataTable[[#This Row],[Order Date]])/3,0)</f>
        <v>Q2</v>
      </c>
      <c r="E641" s="4">
        <f>MONTH(SalesDataTable[[#This Row],[Order Date]])</f>
        <v>4</v>
      </c>
      <c r="F641" s="4" t="str">
        <f>TEXT(SalesDataTable[[#This Row],[Order Date]],"MMM")</f>
        <v>Apr</v>
      </c>
      <c r="G641" s="4" t="s">
        <v>6</v>
      </c>
      <c r="H641" s="4" t="s">
        <v>41</v>
      </c>
      <c r="I641" s="4" t="s">
        <v>19</v>
      </c>
      <c r="J641" s="4" t="s">
        <v>3</v>
      </c>
      <c r="K641" s="4" t="s">
        <v>4</v>
      </c>
      <c r="L641" s="4" t="s">
        <v>5</v>
      </c>
      <c r="M641" s="9">
        <v>1</v>
      </c>
      <c r="N641" s="6">
        <v>79.92</v>
      </c>
      <c r="O641" s="7">
        <v>0.1</v>
      </c>
      <c r="P641" s="6">
        <v>43.13</v>
      </c>
      <c r="Q641" s="6">
        <f t="shared" si="36"/>
        <v>71.927999999999997</v>
      </c>
      <c r="R641" s="6">
        <f t="shared" si="37"/>
        <v>43.13</v>
      </c>
      <c r="S641" s="6">
        <f t="shared" si="38"/>
        <v>28.797999999999995</v>
      </c>
      <c r="T641" s="8">
        <f t="shared" si="39"/>
        <v>0.40037259481703918</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413</v>
      </c>
      <c r="B642" s="3">
        <v>46134</v>
      </c>
      <c r="C642" s="4">
        <f>YEAR(SalesDataTable[[#This Row],[Order Date]])</f>
        <v>2026</v>
      </c>
      <c r="D642" s="11" t="str">
        <f>"Q"&amp;ROUNDUP(MONTH(SalesDataTable[[#This Row],[Order Date]])/3,0)</f>
        <v>Q2</v>
      </c>
      <c r="E642" s="4">
        <f>MONTH(SalesDataTable[[#This Row],[Order Date]])</f>
        <v>4</v>
      </c>
      <c r="F642" s="4" t="str">
        <f>TEXT(SalesDataTable[[#This Row],[Order Date]],"MMM")</f>
        <v>Apr</v>
      </c>
      <c r="G642" s="4" t="s">
        <v>6</v>
      </c>
      <c r="H642" s="4" t="s">
        <v>7</v>
      </c>
      <c r="I642" s="4" t="s">
        <v>2</v>
      </c>
      <c r="J642" s="4" t="s">
        <v>3</v>
      </c>
      <c r="K642" s="4" t="s">
        <v>23</v>
      </c>
      <c r="L642" s="4" t="s">
        <v>24</v>
      </c>
      <c r="M642" s="9">
        <v>2</v>
      </c>
      <c r="N642" s="6">
        <v>344.29</v>
      </c>
      <c r="O642" s="7">
        <v>0.1</v>
      </c>
      <c r="P642" s="6">
        <v>192.66</v>
      </c>
      <c r="Q642" s="6">
        <f t="shared" si="36"/>
        <v>619.72200000000009</v>
      </c>
      <c r="R642" s="6">
        <f t="shared" si="37"/>
        <v>385.32</v>
      </c>
      <c r="S642" s="6">
        <f t="shared" si="38"/>
        <v>234.4020000000001</v>
      </c>
      <c r="T642" s="8">
        <f t="shared" si="39"/>
        <v>0.37823733867766524</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1658</v>
      </c>
      <c r="B643" s="3">
        <v>46134</v>
      </c>
      <c r="C643" s="4">
        <f>YEAR(SalesDataTable[[#This Row],[Order Date]])</f>
        <v>2026</v>
      </c>
      <c r="D643" s="11" t="str">
        <f>"Q"&amp;ROUNDUP(MONTH(SalesDataTable[[#This Row],[Order Date]])/3,0)</f>
        <v>Q2</v>
      </c>
      <c r="E643" s="4">
        <f>MONTH(SalesDataTable[[#This Row],[Order Date]])</f>
        <v>4</v>
      </c>
      <c r="F643" s="4" t="str">
        <f>TEXT(SalesDataTable[[#This Row],[Order Date]],"MMM")</f>
        <v>Apr</v>
      </c>
      <c r="G643" s="4" t="s">
        <v>11</v>
      </c>
      <c r="H643" s="4" t="s">
        <v>25</v>
      </c>
      <c r="I643" s="4" t="s">
        <v>2</v>
      </c>
      <c r="J643" s="4" t="s">
        <v>3</v>
      </c>
      <c r="K643" s="4" t="s">
        <v>9</v>
      </c>
      <c r="L643" s="4" t="s">
        <v>37</v>
      </c>
      <c r="M643" s="9">
        <v>1</v>
      </c>
      <c r="N643" s="6">
        <v>151.15</v>
      </c>
      <c r="O643" s="7">
        <v>0</v>
      </c>
      <c r="P643" s="6">
        <v>77.680000000000007</v>
      </c>
      <c r="Q643" s="6">
        <f t="shared" si="36"/>
        <v>151.15</v>
      </c>
      <c r="R643" s="6">
        <f t="shared" si="37"/>
        <v>77.680000000000007</v>
      </c>
      <c r="S643" s="6">
        <f t="shared" si="38"/>
        <v>73.47</v>
      </c>
      <c r="T643" s="8">
        <f t="shared" si="39"/>
        <v>0.48607343698312933</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2024</v>
      </c>
      <c r="B644" s="3">
        <v>46134</v>
      </c>
      <c r="C644" s="4">
        <f>YEAR(SalesDataTable[[#This Row],[Order Date]])</f>
        <v>2026</v>
      </c>
      <c r="D644" s="11" t="str">
        <f>"Q"&amp;ROUNDUP(MONTH(SalesDataTable[[#This Row],[Order Date]])/3,0)</f>
        <v>Q2</v>
      </c>
      <c r="E644" s="4">
        <f>MONTH(SalesDataTable[[#This Row],[Order Date]])</f>
        <v>4</v>
      </c>
      <c r="F644" s="4" t="str">
        <f>TEXT(SalesDataTable[[#This Row],[Order Date]],"MMM")</f>
        <v>Apr</v>
      </c>
      <c r="G644" s="4" t="s">
        <v>6</v>
      </c>
      <c r="H644" s="4" t="s">
        <v>27</v>
      </c>
      <c r="I644" s="4" t="s">
        <v>19</v>
      </c>
      <c r="J644" s="4" t="s">
        <v>13</v>
      </c>
      <c r="K644" s="4" t="s">
        <v>23</v>
      </c>
      <c r="L644" s="4" t="s">
        <v>40</v>
      </c>
      <c r="M644" s="9">
        <v>1</v>
      </c>
      <c r="N644" s="6">
        <v>81.73</v>
      </c>
      <c r="O644" s="7">
        <v>0.05</v>
      </c>
      <c r="P644" s="6">
        <v>39.979999999999997</v>
      </c>
      <c r="Q644" s="6">
        <f t="shared" ref="Q644:Q707" si="40">M644*N644*(1-O644)</f>
        <v>77.643500000000003</v>
      </c>
      <c r="R644" s="6">
        <f t="shared" ref="R644:R707" si="41">M644*P644</f>
        <v>39.979999999999997</v>
      </c>
      <c r="S644" s="6">
        <f t="shared" ref="S644:S707" si="42">Q644-R644</f>
        <v>37.663500000000006</v>
      </c>
      <c r="T644" s="8">
        <f t="shared" ref="T644:T707" si="43">IFERROR(S644/Q644,0)</f>
        <v>0.48508246021882068</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3980</v>
      </c>
      <c r="B645" s="3">
        <v>46134</v>
      </c>
      <c r="C645" s="4">
        <f>YEAR(SalesDataTable[[#This Row],[Order Date]])</f>
        <v>2026</v>
      </c>
      <c r="D645" s="11" t="str">
        <f>"Q"&amp;ROUNDUP(MONTH(SalesDataTable[[#This Row],[Order Date]])/3,0)</f>
        <v>Q2</v>
      </c>
      <c r="E645" s="4">
        <f>MONTH(SalesDataTable[[#This Row],[Order Date]])</f>
        <v>4</v>
      </c>
      <c r="F645" s="4" t="str">
        <f>TEXT(SalesDataTable[[#This Row],[Order Date]],"MMM")</f>
        <v>Apr</v>
      </c>
      <c r="G645" s="4" t="s">
        <v>20</v>
      </c>
      <c r="H645" s="4" t="s">
        <v>21</v>
      </c>
      <c r="I645" s="4" t="s">
        <v>19</v>
      </c>
      <c r="J645" s="4" t="s">
        <v>13</v>
      </c>
      <c r="K645" s="4" t="s">
        <v>9</v>
      </c>
      <c r="L645" s="4" t="s">
        <v>17</v>
      </c>
      <c r="M645" s="9">
        <v>1</v>
      </c>
      <c r="N645" s="6">
        <v>142.53</v>
      </c>
      <c r="O645" s="7">
        <v>0.05</v>
      </c>
      <c r="P645" s="6">
        <v>77.77</v>
      </c>
      <c r="Q645" s="6">
        <f t="shared" si="40"/>
        <v>135.40350000000001</v>
      </c>
      <c r="R645" s="6">
        <f t="shared" si="41"/>
        <v>77.77</v>
      </c>
      <c r="S645" s="6">
        <f t="shared" si="42"/>
        <v>57.633500000000012</v>
      </c>
      <c r="T645" s="8">
        <f t="shared" si="43"/>
        <v>0.4256426163282338</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4239</v>
      </c>
      <c r="B646" s="3">
        <v>46134</v>
      </c>
      <c r="C646" s="4">
        <f>YEAR(SalesDataTable[[#This Row],[Order Date]])</f>
        <v>2026</v>
      </c>
      <c r="D646" s="11" t="str">
        <f>"Q"&amp;ROUNDUP(MONTH(SalesDataTable[[#This Row],[Order Date]])/3,0)</f>
        <v>Q2</v>
      </c>
      <c r="E646" s="4">
        <f>MONTH(SalesDataTable[[#This Row],[Order Date]])</f>
        <v>4</v>
      </c>
      <c r="F646" s="4" t="str">
        <f>TEXT(SalesDataTable[[#This Row],[Order Date]],"MMM")</f>
        <v>Apr</v>
      </c>
      <c r="G646" s="4" t="s">
        <v>6</v>
      </c>
      <c r="H646" s="4" t="s">
        <v>7</v>
      </c>
      <c r="I646" s="4" t="s">
        <v>2</v>
      </c>
      <c r="J646" s="4" t="s">
        <v>13</v>
      </c>
      <c r="K646" s="4" t="s">
        <v>23</v>
      </c>
      <c r="L646" s="4" t="s">
        <v>40</v>
      </c>
      <c r="M646" s="9">
        <v>2</v>
      </c>
      <c r="N646" s="6">
        <v>83.24</v>
      </c>
      <c r="O646" s="7">
        <v>0</v>
      </c>
      <c r="P646" s="6">
        <v>40.03</v>
      </c>
      <c r="Q646" s="6">
        <f t="shared" si="40"/>
        <v>166.48</v>
      </c>
      <c r="R646" s="6">
        <f t="shared" si="41"/>
        <v>80.06</v>
      </c>
      <c r="S646" s="6">
        <f t="shared" si="42"/>
        <v>86.419999999999987</v>
      </c>
      <c r="T646" s="8">
        <f t="shared" si="43"/>
        <v>0.51910139356078799</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4761</v>
      </c>
      <c r="B647" s="3">
        <v>46134</v>
      </c>
      <c r="C647" s="4">
        <f>YEAR(SalesDataTable[[#This Row],[Order Date]])</f>
        <v>2026</v>
      </c>
      <c r="D647" s="11" t="str">
        <f>"Q"&amp;ROUNDUP(MONTH(SalesDataTable[[#This Row],[Order Date]])/3,0)</f>
        <v>Q2</v>
      </c>
      <c r="E647" s="4">
        <f>MONTH(SalesDataTable[[#This Row],[Order Date]])</f>
        <v>4</v>
      </c>
      <c r="F647" s="4" t="str">
        <f>TEXT(SalesDataTable[[#This Row],[Order Date]],"MMM")</f>
        <v>Apr</v>
      </c>
      <c r="G647" s="4" t="s">
        <v>0</v>
      </c>
      <c r="H647" s="4" t="s">
        <v>1</v>
      </c>
      <c r="I647" s="4" t="s">
        <v>28</v>
      </c>
      <c r="J647" s="4" t="s">
        <v>13</v>
      </c>
      <c r="K647" s="4" t="s">
        <v>9</v>
      </c>
      <c r="L647" s="4" t="s">
        <v>17</v>
      </c>
      <c r="M647" s="9">
        <v>1</v>
      </c>
      <c r="N647" s="6">
        <v>141.99</v>
      </c>
      <c r="O647" s="7">
        <v>0.05</v>
      </c>
      <c r="P647" s="6">
        <v>79.7</v>
      </c>
      <c r="Q647" s="6">
        <f t="shared" si="40"/>
        <v>134.8905</v>
      </c>
      <c r="R647" s="6">
        <f t="shared" si="41"/>
        <v>79.7</v>
      </c>
      <c r="S647" s="6">
        <f t="shared" si="42"/>
        <v>55.1905</v>
      </c>
      <c r="T647" s="8">
        <f t="shared" si="43"/>
        <v>0.40915038494186023</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5160</v>
      </c>
      <c r="B648" s="3">
        <v>46134</v>
      </c>
      <c r="C648" s="4">
        <f>YEAR(SalesDataTable[[#This Row],[Order Date]])</f>
        <v>2026</v>
      </c>
      <c r="D648" s="11" t="str">
        <f>"Q"&amp;ROUNDUP(MONTH(SalesDataTable[[#This Row],[Order Date]])/3,0)</f>
        <v>Q2</v>
      </c>
      <c r="E648" s="4">
        <f>MONTH(SalesDataTable[[#This Row],[Order Date]])</f>
        <v>4</v>
      </c>
      <c r="F648" s="4" t="str">
        <f>TEXT(SalesDataTable[[#This Row],[Order Date]],"MMM")</f>
        <v>Apr</v>
      </c>
      <c r="G648" s="4" t="s">
        <v>6</v>
      </c>
      <c r="H648" s="4" t="s">
        <v>43</v>
      </c>
      <c r="I648" s="4" t="s">
        <v>2</v>
      </c>
      <c r="J648" s="4" t="s">
        <v>13</v>
      </c>
      <c r="K648" s="4" t="s">
        <v>34</v>
      </c>
      <c r="L648" s="4" t="s">
        <v>42</v>
      </c>
      <c r="M648" s="9">
        <v>2</v>
      </c>
      <c r="N648" s="6">
        <v>35.94</v>
      </c>
      <c r="O648" s="7">
        <v>0.05</v>
      </c>
      <c r="P648" s="6">
        <v>14.17</v>
      </c>
      <c r="Q648" s="6">
        <f t="shared" si="40"/>
        <v>68.285999999999987</v>
      </c>
      <c r="R648" s="6">
        <f t="shared" si="41"/>
        <v>28.34</v>
      </c>
      <c r="S648" s="6">
        <f t="shared" si="42"/>
        <v>39.945999999999984</v>
      </c>
      <c r="T648" s="8">
        <f t="shared" si="43"/>
        <v>0.5849808159798493</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2224</v>
      </c>
      <c r="B649" s="3">
        <v>46135</v>
      </c>
      <c r="C649" s="4">
        <f>YEAR(SalesDataTable[[#This Row],[Order Date]])</f>
        <v>2026</v>
      </c>
      <c r="D649" s="11" t="str">
        <f>"Q"&amp;ROUNDUP(MONTH(SalesDataTable[[#This Row],[Order Date]])/3,0)</f>
        <v>Q2</v>
      </c>
      <c r="E649" s="4">
        <f>MONTH(SalesDataTable[[#This Row],[Order Date]])</f>
        <v>4</v>
      </c>
      <c r="F649" s="4" t="str">
        <f>TEXT(SalesDataTable[[#This Row],[Order Date]],"MMM")</f>
        <v>Apr</v>
      </c>
      <c r="G649" s="4" t="s">
        <v>6</v>
      </c>
      <c r="H649" s="4" t="s">
        <v>7</v>
      </c>
      <c r="I649" s="4" t="s">
        <v>2</v>
      </c>
      <c r="J649" s="4" t="s">
        <v>13</v>
      </c>
      <c r="K649" s="4" t="s">
        <v>34</v>
      </c>
      <c r="L649" s="4" t="s">
        <v>45</v>
      </c>
      <c r="M649" s="9">
        <v>3</v>
      </c>
      <c r="N649" s="6">
        <v>49.55</v>
      </c>
      <c r="O649" s="7">
        <v>0</v>
      </c>
      <c r="P649" s="6">
        <v>22.55</v>
      </c>
      <c r="Q649" s="6">
        <f t="shared" si="40"/>
        <v>148.64999999999998</v>
      </c>
      <c r="R649" s="6">
        <f t="shared" si="41"/>
        <v>67.650000000000006</v>
      </c>
      <c r="S649" s="6">
        <f t="shared" si="42"/>
        <v>80.999999999999972</v>
      </c>
      <c r="T649" s="8">
        <f t="shared" si="43"/>
        <v>0.54490413723511588</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2832</v>
      </c>
      <c r="B650" s="3">
        <v>46135</v>
      </c>
      <c r="C650" s="4">
        <f>YEAR(SalesDataTable[[#This Row],[Order Date]])</f>
        <v>2026</v>
      </c>
      <c r="D650" s="11"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34</v>
      </c>
      <c r="L650" s="4" t="s">
        <v>35</v>
      </c>
      <c r="M650" s="9">
        <v>1</v>
      </c>
      <c r="N650" s="6">
        <v>39.89</v>
      </c>
      <c r="O650" s="7">
        <v>0.05</v>
      </c>
      <c r="P650" s="6">
        <v>15.06</v>
      </c>
      <c r="Q650" s="6">
        <f t="shared" si="40"/>
        <v>37.895499999999998</v>
      </c>
      <c r="R650" s="6">
        <f t="shared" si="41"/>
        <v>15.06</v>
      </c>
      <c r="S650" s="6">
        <f t="shared" si="42"/>
        <v>22.835499999999996</v>
      </c>
      <c r="T650" s="8">
        <f t="shared" si="43"/>
        <v>0.60259133670224685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3000</v>
      </c>
      <c r="B651" s="3">
        <v>46135</v>
      </c>
      <c r="C651" s="4">
        <f>YEAR(SalesDataTable[[#This Row],[Order Date]])</f>
        <v>2026</v>
      </c>
      <c r="D651" s="11" t="str">
        <f>"Q"&amp;ROUNDUP(MONTH(SalesDataTable[[#This Row],[Order Date]])/3,0)</f>
        <v>Q2</v>
      </c>
      <c r="E651" s="4">
        <f>MONTH(SalesDataTable[[#This Row],[Order Date]])</f>
        <v>4</v>
      </c>
      <c r="F651" s="4" t="str">
        <f>TEXT(SalesDataTable[[#This Row],[Order Date]],"MMM")</f>
        <v>Apr</v>
      </c>
      <c r="G651" s="4" t="s">
        <v>20</v>
      </c>
      <c r="H651" s="4" t="s">
        <v>31</v>
      </c>
      <c r="I651" s="4" t="s">
        <v>28</v>
      </c>
      <c r="J651" s="4" t="s">
        <v>13</v>
      </c>
      <c r="K651" s="4" t="s">
        <v>34</v>
      </c>
      <c r="L651" s="4" t="s">
        <v>35</v>
      </c>
      <c r="M651" s="9">
        <v>1</v>
      </c>
      <c r="N651" s="6">
        <v>40.630000000000003</v>
      </c>
      <c r="O651" s="7">
        <v>0.1</v>
      </c>
      <c r="P651" s="6">
        <v>14.67</v>
      </c>
      <c r="Q651" s="6">
        <f t="shared" si="40"/>
        <v>36.567</v>
      </c>
      <c r="R651" s="6">
        <f t="shared" si="41"/>
        <v>14.67</v>
      </c>
      <c r="S651" s="6">
        <f t="shared" si="42"/>
        <v>21.896999999999998</v>
      </c>
      <c r="T651" s="8">
        <f t="shared" si="43"/>
        <v>0.59881860694068423</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3206</v>
      </c>
      <c r="B652" s="3">
        <v>46135</v>
      </c>
      <c r="C652" s="4">
        <f>YEAR(SalesDataTable[[#This Row],[Order Date]])</f>
        <v>2026</v>
      </c>
      <c r="D652" s="11" t="str">
        <f>"Q"&amp;ROUNDUP(MONTH(SalesDataTable[[#This Row],[Order Date]])/3,0)</f>
        <v>Q2</v>
      </c>
      <c r="E652" s="4">
        <f>MONTH(SalesDataTable[[#This Row],[Order Date]])</f>
        <v>4</v>
      </c>
      <c r="F652" s="4" t="str">
        <f>TEXT(SalesDataTable[[#This Row],[Order Date]],"MMM")</f>
        <v>Apr</v>
      </c>
      <c r="G652" s="4" t="s">
        <v>20</v>
      </c>
      <c r="H652" s="4" t="s">
        <v>33</v>
      </c>
      <c r="I652" s="4" t="s">
        <v>28</v>
      </c>
      <c r="J652" s="4" t="s">
        <v>3</v>
      </c>
      <c r="K652" s="4" t="s">
        <v>4</v>
      </c>
      <c r="L652" s="4" t="s">
        <v>26</v>
      </c>
      <c r="M652" s="9">
        <v>4</v>
      </c>
      <c r="N652" s="6">
        <v>39.78</v>
      </c>
      <c r="O652" s="7">
        <v>0.05</v>
      </c>
      <c r="P652" s="6">
        <v>16.7</v>
      </c>
      <c r="Q652" s="6">
        <f t="shared" si="40"/>
        <v>151.16399999999999</v>
      </c>
      <c r="R652" s="6">
        <f t="shared" si="41"/>
        <v>66.8</v>
      </c>
      <c r="S652" s="6">
        <f t="shared" si="42"/>
        <v>84.36399999999999</v>
      </c>
      <c r="T652" s="8">
        <f t="shared" si="43"/>
        <v>0.55809584292556425</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3777</v>
      </c>
      <c r="B653" s="3">
        <v>46135</v>
      </c>
      <c r="C653" s="4">
        <f>YEAR(SalesDataTable[[#This Row],[Order Date]])</f>
        <v>2026</v>
      </c>
      <c r="D653" s="11" t="str">
        <f>"Q"&amp;ROUNDUP(MONTH(SalesDataTable[[#This Row],[Order Date]])/3,0)</f>
        <v>Q2</v>
      </c>
      <c r="E653" s="4">
        <f>MONTH(SalesDataTable[[#This Row],[Order Date]])</f>
        <v>4</v>
      </c>
      <c r="F653" s="4" t="str">
        <f>TEXT(SalesDataTable[[#This Row],[Order Date]],"MMM")</f>
        <v>Apr</v>
      </c>
      <c r="G653" s="4" t="s">
        <v>20</v>
      </c>
      <c r="H653" s="4" t="s">
        <v>21</v>
      </c>
      <c r="I653" s="4" t="s">
        <v>28</v>
      </c>
      <c r="J653" s="4" t="s">
        <v>16</v>
      </c>
      <c r="K653" s="4" t="s">
        <v>9</v>
      </c>
      <c r="L653" s="4" t="s">
        <v>10</v>
      </c>
      <c r="M653" s="9">
        <v>1</v>
      </c>
      <c r="N653" s="6">
        <v>92.74</v>
      </c>
      <c r="O653" s="7">
        <v>0</v>
      </c>
      <c r="P653" s="6">
        <v>46.1</v>
      </c>
      <c r="Q653" s="6">
        <f t="shared" si="40"/>
        <v>92.74</v>
      </c>
      <c r="R653" s="6">
        <f t="shared" si="41"/>
        <v>46.1</v>
      </c>
      <c r="S653" s="6">
        <f t="shared" si="42"/>
        <v>46.639999999999993</v>
      </c>
      <c r="T653" s="8">
        <f t="shared" si="43"/>
        <v>0.50291136510675005</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4980</v>
      </c>
      <c r="B654" s="3">
        <v>46135</v>
      </c>
      <c r="C654" s="4">
        <f>YEAR(SalesDataTable[[#This Row],[Order Date]])</f>
        <v>2026</v>
      </c>
      <c r="D654" s="11" t="str">
        <f>"Q"&amp;ROUNDUP(MONTH(SalesDataTable[[#This Row],[Order Date]])/3,0)</f>
        <v>Q2</v>
      </c>
      <c r="E654" s="4">
        <f>MONTH(SalesDataTable[[#This Row],[Order Date]])</f>
        <v>4</v>
      </c>
      <c r="F654" s="4" t="str">
        <f>TEXT(SalesDataTable[[#This Row],[Order Date]],"MMM")</f>
        <v>Apr</v>
      </c>
      <c r="G654" s="4" t="s">
        <v>6</v>
      </c>
      <c r="H654" s="4" t="s">
        <v>27</v>
      </c>
      <c r="I654" s="4" t="s">
        <v>19</v>
      </c>
      <c r="J654" s="4" t="s">
        <v>3</v>
      </c>
      <c r="K654" s="4" t="s">
        <v>23</v>
      </c>
      <c r="L654" s="4" t="s">
        <v>51</v>
      </c>
      <c r="M654" s="9">
        <v>2</v>
      </c>
      <c r="N654" s="6">
        <v>120.49</v>
      </c>
      <c r="O654" s="7">
        <v>0.1</v>
      </c>
      <c r="P654" s="6">
        <v>62.23</v>
      </c>
      <c r="Q654" s="6">
        <f t="shared" si="40"/>
        <v>216.88200000000001</v>
      </c>
      <c r="R654" s="6">
        <f t="shared" si="41"/>
        <v>124.46</v>
      </c>
      <c r="S654" s="6">
        <f t="shared" si="42"/>
        <v>92.422000000000011</v>
      </c>
      <c r="T654" s="8">
        <f t="shared" si="43"/>
        <v>0.42613955976060719</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1102</v>
      </c>
      <c r="B655" s="3">
        <v>46136</v>
      </c>
      <c r="C655" s="4">
        <f>YEAR(SalesDataTable[[#This Row],[Order Date]])</f>
        <v>2026</v>
      </c>
      <c r="D655" s="11" t="str">
        <f>"Q"&amp;ROUNDUP(MONTH(SalesDataTable[[#This Row],[Order Date]])/3,0)</f>
        <v>Q2</v>
      </c>
      <c r="E655" s="4">
        <f>MONTH(SalesDataTable[[#This Row],[Order Date]])</f>
        <v>4</v>
      </c>
      <c r="F655" s="4" t="str">
        <f>TEXT(SalesDataTable[[#This Row],[Order Date]],"MMM")</f>
        <v>Apr</v>
      </c>
      <c r="G655" s="4" t="s">
        <v>6</v>
      </c>
      <c r="H655" s="4" t="s">
        <v>27</v>
      </c>
      <c r="I655" s="4" t="s">
        <v>2</v>
      </c>
      <c r="J655" s="4" t="s">
        <v>16</v>
      </c>
      <c r="K655" s="4" t="s">
        <v>9</v>
      </c>
      <c r="L655" s="4" t="s">
        <v>46</v>
      </c>
      <c r="M655" s="9">
        <v>2</v>
      </c>
      <c r="N655" s="6">
        <v>70.53</v>
      </c>
      <c r="O655" s="7">
        <v>0</v>
      </c>
      <c r="P655" s="6">
        <v>32.229999999999997</v>
      </c>
      <c r="Q655" s="6">
        <f t="shared" si="40"/>
        <v>141.06</v>
      </c>
      <c r="R655" s="6">
        <f t="shared" si="41"/>
        <v>64.459999999999994</v>
      </c>
      <c r="S655" s="6">
        <f t="shared" si="42"/>
        <v>76.600000000000009</v>
      </c>
      <c r="T655" s="8">
        <f t="shared" si="43"/>
        <v>0.54303133418403526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1333</v>
      </c>
      <c r="B656" s="3">
        <v>46136</v>
      </c>
      <c r="C656" s="4">
        <f>YEAR(SalesDataTable[[#This Row],[Order Date]])</f>
        <v>2026</v>
      </c>
      <c r="D656" s="11" t="str">
        <f>"Q"&amp;ROUNDUP(MONTH(SalesDataTable[[#This Row],[Order Date]])/3,0)</f>
        <v>Q2</v>
      </c>
      <c r="E656" s="4">
        <f>MONTH(SalesDataTable[[#This Row],[Order Date]])</f>
        <v>4</v>
      </c>
      <c r="F656" s="4" t="str">
        <f>TEXT(SalesDataTable[[#This Row],[Order Date]],"MMM")</f>
        <v>Apr</v>
      </c>
      <c r="G656" s="4" t="s">
        <v>6</v>
      </c>
      <c r="H656" s="4" t="s">
        <v>49</v>
      </c>
      <c r="I656" s="4" t="s">
        <v>2</v>
      </c>
      <c r="J656" s="4" t="s">
        <v>13</v>
      </c>
      <c r="K656" s="4" t="s">
        <v>9</v>
      </c>
      <c r="L656" s="4" t="s">
        <v>10</v>
      </c>
      <c r="M656" s="9">
        <v>1</v>
      </c>
      <c r="N656" s="6">
        <v>90.87</v>
      </c>
      <c r="O656" s="7">
        <v>0.1</v>
      </c>
      <c r="P656" s="6">
        <v>44.4</v>
      </c>
      <c r="Q656" s="6">
        <f t="shared" si="40"/>
        <v>81.783000000000001</v>
      </c>
      <c r="R656" s="6">
        <f t="shared" si="41"/>
        <v>44.4</v>
      </c>
      <c r="S656" s="6">
        <f t="shared" si="42"/>
        <v>37.383000000000003</v>
      </c>
      <c r="T656" s="8">
        <f t="shared" si="43"/>
        <v>0.45709988628443565</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1369</v>
      </c>
      <c r="B657" s="3">
        <v>46136</v>
      </c>
      <c r="C657" s="4">
        <f>YEAR(SalesDataTable[[#This Row],[Order Date]])</f>
        <v>2026</v>
      </c>
      <c r="D657" s="11" t="str">
        <f>"Q"&amp;ROUNDUP(MONTH(SalesDataTable[[#This Row],[Order Date]])/3,0)</f>
        <v>Q2</v>
      </c>
      <c r="E657" s="4">
        <f>MONTH(SalesDataTable[[#This Row],[Order Date]])</f>
        <v>4</v>
      </c>
      <c r="F657" s="4" t="str">
        <f>TEXT(SalesDataTable[[#This Row],[Order Date]],"MMM")</f>
        <v>Apr</v>
      </c>
      <c r="G657" s="4" t="s">
        <v>6</v>
      </c>
      <c r="H657" s="4" t="s">
        <v>49</v>
      </c>
      <c r="I657" s="4" t="s">
        <v>8</v>
      </c>
      <c r="J657" s="4" t="s">
        <v>3</v>
      </c>
      <c r="K657" s="4" t="s">
        <v>34</v>
      </c>
      <c r="L657" s="4" t="s">
        <v>38</v>
      </c>
      <c r="M657" s="9">
        <v>3</v>
      </c>
      <c r="N657" s="6">
        <v>124.31</v>
      </c>
      <c r="O657" s="7">
        <v>0.2</v>
      </c>
      <c r="P657" s="6">
        <v>67.97</v>
      </c>
      <c r="Q657" s="6">
        <f t="shared" si="40"/>
        <v>298.34399999999999</v>
      </c>
      <c r="R657" s="6">
        <f t="shared" si="41"/>
        <v>203.91</v>
      </c>
      <c r="S657" s="6">
        <f t="shared" si="42"/>
        <v>94.433999999999997</v>
      </c>
      <c r="T657" s="8">
        <f t="shared" si="43"/>
        <v>0.31652723031131846</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1712</v>
      </c>
      <c r="B658" s="3">
        <v>46136</v>
      </c>
      <c r="C658" s="4">
        <f>YEAR(SalesDataTable[[#This Row],[Order Date]])</f>
        <v>2026</v>
      </c>
      <c r="D658" s="11" t="str">
        <f>"Q"&amp;ROUNDUP(MONTH(SalesDataTable[[#This Row],[Order Date]])/3,0)</f>
        <v>Q2</v>
      </c>
      <c r="E658" s="4">
        <f>MONTH(SalesDataTable[[#This Row],[Order Date]])</f>
        <v>4</v>
      </c>
      <c r="F658" s="4" t="str">
        <f>TEXT(SalesDataTable[[#This Row],[Order Date]],"MMM")</f>
        <v>Apr</v>
      </c>
      <c r="G658" s="4" t="s">
        <v>6</v>
      </c>
      <c r="H658" s="4" t="s">
        <v>7</v>
      </c>
      <c r="I658" s="4" t="s">
        <v>8</v>
      </c>
      <c r="J658" s="4" t="s">
        <v>3</v>
      </c>
      <c r="K658" s="4" t="s">
        <v>4</v>
      </c>
      <c r="L658" s="4" t="s">
        <v>26</v>
      </c>
      <c r="M658" s="9">
        <v>15</v>
      </c>
      <c r="N658" s="6">
        <v>41.21</v>
      </c>
      <c r="O658" s="7">
        <v>0.15</v>
      </c>
      <c r="P658" s="6">
        <v>16.760000000000002</v>
      </c>
      <c r="Q658" s="6">
        <f t="shared" si="40"/>
        <v>525.42750000000001</v>
      </c>
      <c r="R658" s="6">
        <f t="shared" si="41"/>
        <v>251.40000000000003</v>
      </c>
      <c r="S658" s="6">
        <f t="shared" si="42"/>
        <v>274.02749999999997</v>
      </c>
      <c r="T658" s="8">
        <f t="shared" si="43"/>
        <v>0.52153246642020068</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2229</v>
      </c>
      <c r="B659" s="3">
        <v>46136</v>
      </c>
      <c r="C659" s="4">
        <f>YEAR(SalesDataTable[[#This Row],[Order Date]])</f>
        <v>2026</v>
      </c>
      <c r="D659" s="11" t="str">
        <f>"Q"&amp;ROUNDUP(MONTH(SalesDataTable[[#This Row],[Order Date]])/3,0)</f>
        <v>Q2</v>
      </c>
      <c r="E659" s="4">
        <f>MONTH(SalesDataTable[[#This Row],[Order Date]])</f>
        <v>4</v>
      </c>
      <c r="F659" s="4" t="str">
        <f>TEXT(SalesDataTable[[#This Row],[Order Date]],"MMM")</f>
        <v>Apr</v>
      </c>
      <c r="G659" s="4" t="s">
        <v>0</v>
      </c>
      <c r="H659" s="4" t="s">
        <v>1</v>
      </c>
      <c r="I659" s="4" t="s">
        <v>2</v>
      </c>
      <c r="J659" s="4" t="s">
        <v>13</v>
      </c>
      <c r="K659" s="4" t="s">
        <v>9</v>
      </c>
      <c r="L659" s="4" t="s">
        <v>17</v>
      </c>
      <c r="M659" s="9">
        <v>2</v>
      </c>
      <c r="N659" s="6">
        <v>145.75</v>
      </c>
      <c r="O659" s="7">
        <v>0.1</v>
      </c>
      <c r="P659" s="6">
        <v>78.900000000000006</v>
      </c>
      <c r="Q659" s="6">
        <f t="shared" si="40"/>
        <v>262.35000000000002</v>
      </c>
      <c r="R659" s="6">
        <f t="shared" si="41"/>
        <v>157.80000000000001</v>
      </c>
      <c r="S659" s="6">
        <f t="shared" si="42"/>
        <v>104.55000000000001</v>
      </c>
      <c r="T659" s="8">
        <f t="shared" si="43"/>
        <v>0.39851343624928531</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3458</v>
      </c>
      <c r="B660" s="3">
        <v>46136</v>
      </c>
      <c r="C660" s="4">
        <f>YEAR(SalesDataTable[[#This Row],[Order Date]])</f>
        <v>2026</v>
      </c>
      <c r="D660" s="11" t="str">
        <f>"Q"&amp;ROUNDUP(MONTH(SalesDataTable[[#This Row],[Order Date]])/3,0)</f>
        <v>Q2</v>
      </c>
      <c r="E660" s="4">
        <f>MONTH(SalesDataTable[[#This Row],[Order Date]])</f>
        <v>4</v>
      </c>
      <c r="F660" s="4" t="str">
        <f>TEXT(SalesDataTable[[#This Row],[Order Date]],"MMM")</f>
        <v>Apr</v>
      </c>
      <c r="G660" s="4" t="s">
        <v>11</v>
      </c>
      <c r="H660" s="4" t="s">
        <v>18</v>
      </c>
      <c r="I660" s="4" t="s">
        <v>2</v>
      </c>
      <c r="J660" s="4" t="s">
        <v>13</v>
      </c>
      <c r="K660" s="4" t="s">
        <v>14</v>
      </c>
      <c r="L660" s="4" t="s">
        <v>44</v>
      </c>
      <c r="M660" s="9">
        <v>1</v>
      </c>
      <c r="N660" s="6">
        <v>134.86000000000001</v>
      </c>
      <c r="O660" s="7">
        <v>0</v>
      </c>
      <c r="P660" s="6">
        <v>66.040000000000006</v>
      </c>
      <c r="Q660" s="6">
        <f t="shared" si="40"/>
        <v>134.86000000000001</v>
      </c>
      <c r="R660" s="6">
        <f t="shared" si="41"/>
        <v>66.040000000000006</v>
      </c>
      <c r="S660" s="6">
        <f t="shared" si="42"/>
        <v>68.820000000000007</v>
      </c>
      <c r="T660" s="8">
        <f t="shared" si="43"/>
        <v>0.51030698502150373</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4637</v>
      </c>
      <c r="B661" s="3">
        <v>46136</v>
      </c>
      <c r="C661" s="4">
        <f>YEAR(SalesDataTable[[#This Row],[Order Date]])</f>
        <v>2026</v>
      </c>
      <c r="D661" s="11" t="str">
        <f>"Q"&amp;ROUNDUP(MONTH(SalesDataTable[[#This Row],[Order Date]])/3,0)</f>
        <v>Q2</v>
      </c>
      <c r="E661" s="4">
        <f>MONTH(SalesDataTable[[#This Row],[Order Date]])</f>
        <v>4</v>
      </c>
      <c r="F661" s="4" t="str">
        <f>TEXT(SalesDataTable[[#This Row],[Order Date]],"MMM")</f>
        <v>Apr</v>
      </c>
      <c r="G661" s="4" t="s">
        <v>20</v>
      </c>
      <c r="H661" s="4" t="s">
        <v>47</v>
      </c>
      <c r="I661" s="4" t="s">
        <v>19</v>
      </c>
      <c r="J661" s="4" t="s">
        <v>13</v>
      </c>
      <c r="K661" s="4" t="s">
        <v>14</v>
      </c>
      <c r="L661" s="4" t="s">
        <v>44</v>
      </c>
      <c r="M661" s="9">
        <v>1</v>
      </c>
      <c r="N661" s="6">
        <v>136.07</v>
      </c>
      <c r="O661" s="7">
        <v>0</v>
      </c>
      <c r="P661" s="6">
        <v>65.17</v>
      </c>
      <c r="Q661" s="6">
        <f t="shared" si="40"/>
        <v>136.07</v>
      </c>
      <c r="R661" s="6">
        <f t="shared" si="41"/>
        <v>65.17</v>
      </c>
      <c r="S661" s="6">
        <f t="shared" si="42"/>
        <v>70.899999999999991</v>
      </c>
      <c r="T661" s="8">
        <f t="shared" si="43"/>
        <v>0.52105533916366575</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4726</v>
      </c>
      <c r="B662" s="3">
        <v>46136</v>
      </c>
      <c r="C662" s="4">
        <f>YEAR(SalesDataTable[[#This Row],[Order Date]])</f>
        <v>2026</v>
      </c>
      <c r="D662" s="11" t="str">
        <f>"Q"&amp;ROUNDUP(MONTH(SalesDataTable[[#This Row],[Order Date]])/3,0)</f>
        <v>Q2</v>
      </c>
      <c r="E662" s="4">
        <f>MONTH(SalesDataTable[[#This Row],[Order Date]])</f>
        <v>4</v>
      </c>
      <c r="F662" s="4" t="str">
        <f>TEXT(SalesDataTable[[#This Row],[Order Date]],"MMM")</f>
        <v>Apr</v>
      </c>
      <c r="G662" s="4" t="s">
        <v>0</v>
      </c>
      <c r="H662" s="4" t="s">
        <v>50</v>
      </c>
      <c r="I662" s="4" t="s">
        <v>19</v>
      </c>
      <c r="J662" s="4" t="s">
        <v>16</v>
      </c>
      <c r="K662" s="4" t="s">
        <v>14</v>
      </c>
      <c r="L662" s="4" t="s">
        <v>32</v>
      </c>
      <c r="M662" s="9">
        <v>1</v>
      </c>
      <c r="N662" s="6">
        <v>47.25</v>
      </c>
      <c r="O662" s="7">
        <v>0.1</v>
      </c>
      <c r="P662" s="6">
        <v>18.25</v>
      </c>
      <c r="Q662" s="6">
        <f t="shared" si="40"/>
        <v>42.524999999999999</v>
      </c>
      <c r="R662" s="6">
        <f t="shared" si="41"/>
        <v>18.25</v>
      </c>
      <c r="S662" s="6">
        <f t="shared" si="42"/>
        <v>24.274999999999999</v>
      </c>
      <c r="T662" s="8">
        <f t="shared" si="43"/>
        <v>0.57084068195179305</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4838</v>
      </c>
      <c r="B663" s="3">
        <v>46136</v>
      </c>
      <c r="C663" s="4">
        <f>YEAR(SalesDataTable[[#This Row],[Order Date]])</f>
        <v>2026</v>
      </c>
      <c r="D663" s="11" t="str">
        <f>"Q"&amp;ROUNDUP(MONTH(SalesDataTable[[#This Row],[Order Date]])/3,0)</f>
        <v>Q2</v>
      </c>
      <c r="E663" s="4">
        <f>MONTH(SalesDataTable[[#This Row],[Order Date]])</f>
        <v>4</v>
      </c>
      <c r="F663" s="4" t="str">
        <f>TEXT(SalesDataTable[[#This Row],[Order Date]],"MMM")</f>
        <v>Apr</v>
      </c>
      <c r="G663" s="4" t="s">
        <v>0</v>
      </c>
      <c r="H663" s="4" t="s">
        <v>1</v>
      </c>
      <c r="I663" s="4" t="s">
        <v>2</v>
      </c>
      <c r="J663" s="4" t="s">
        <v>16</v>
      </c>
      <c r="K663" s="4" t="s">
        <v>4</v>
      </c>
      <c r="L663" s="4" t="s">
        <v>26</v>
      </c>
      <c r="M663" s="9">
        <v>2</v>
      </c>
      <c r="N663" s="6">
        <v>41.32</v>
      </c>
      <c r="O663" s="7">
        <v>0.1</v>
      </c>
      <c r="P663" s="6">
        <v>16.66</v>
      </c>
      <c r="Q663" s="6">
        <f t="shared" si="40"/>
        <v>74.376000000000005</v>
      </c>
      <c r="R663" s="6">
        <f t="shared" si="41"/>
        <v>33.32</v>
      </c>
      <c r="S663" s="6">
        <f t="shared" si="42"/>
        <v>41.056000000000004</v>
      </c>
      <c r="T663" s="8">
        <f t="shared" si="43"/>
        <v>0.5520060234484242</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5075</v>
      </c>
      <c r="B664" s="3">
        <v>46136</v>
      </c>
      <c r="C664" s="4">
        <f>YEAR(SalesDataTable[[#This Row],[Order Date]])</f>
        <v>2026</v>
      </c>
      <c r="D664" s="11" t="str">
        <f>"Q"&amp;ROUNDUP(MONTH(SalesDataTable[[#This Row],[Order Date]])/3,0)</f>
        <v>Q2</v>
      </c>
      <c r="E664" s="4">
        <f>MONTH(SalesDataTable[[#This Row],[Order Date]])</f>
        <v>4</v>
      </c>
      <c r="F664" s="4" t="str">
        <f>TEXT(SalesDataTable[[#This Row],[Order Date]],"MMM")</f>
        <v>Apr</v>
      </c>
      <c r="G664" s="4" t="s">
        <v>0</v>
      </c>
      <c r="H664" s="4" t="s">
        <v>50</v>
      </c>
      <c r="I664" s="4" t="s">
        <v>28</v>
      </c>
      <c r="J664" s="4" t="s">
        <v>13</v>
      </c>
      <c r="K664" s="4" t="s">
        <v>4</v>
      </c>
      <c r="L664" s="4" t="s">
        <v>5</v>
      </c>
      <c r="M664" s="9">
        <v>2</v>
      </c>
      <c r="N664" s="6">
        <v>81.75</v>
      </c>
      <c r="O664" s="7">
        <v>0</v>
      </c>
      <c r="P664" s="6">
        <v>41.92</v>
      </c>
      <c r="Q664" s="6">
        <f t="shared" si="40"/>
        <v>163.5</v>
      </c>
      <c r="R664" s="6">
        <f t="shared" si="41"/>
        <v>83.84</v>
      </c>
      <c r="S664" s="6">
        <f t="shared" si="42"/>
        <v>79.66</v>
      </c>
      <c r="T664" s="8">
        <f t="shared" si="43"/>
        <v>0.48721712538226297</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149</v>
      </c>
      <c r="B665" s="3">
        <v>46137</v>
      </c>
      <c r="C665" s="4">
        <f>YEAR(SalesDataTable[[#This Row],[Order Date]])</f>
        <v>2026</v>
      </c>
      <c r="D665" s="11" t="str">
        <f>"Q"&amp;ROUNDUP(MONTH(SalesDataTable[[#This Row],[Order Date]])/3,0)</f>
        <v>Q2</v>
      </c>
      <c r="E665" s="4">
        <f>MONTH(SalesDataTable[[#This Row],[Order Date]])</f>
        <v>4</v>
      </c>
      <c r="F665" s="4" t="str">
        <f>TEXT(SalesDataTable[[#This Row],[Order Date]],"MMM")</f>
        <v>Apr</v>
      </c>
      <c r="G665" s="4" t="s">
        <v>6</v>
      </c>
      <c r="H665" s="4" t="s">
        <v>43</v>
      </c>
      <c r="I665" s="4" t="s">
        <v>2</v>
      </c>
      <c r="J665" s="4" t="s">
        <v>3</v>
      </c>
      <c r="K665" s="4" t="s">
        <v>14</v>
      </c>
      <c r="L665" s="4" t="s">
        <v>15</v>
      </c>
      <c r="M665" s="9">
        <v>1</v>
      </c>
      <c r="N665" s="6">
        <v>36.020000000000003</v>
      </c>
      <c r="O665" s="7">
        <v>0.05</v>
      </c>
      <c r="P665" s="6">
        <v>13.72</v>
      </c>
      <c r="Q665" s="6">
        <f t="shared" si="40"/>
        <v>34.219000000000001</v>
      </c>
      <c r="R665" s="6">
        <f t="shared" si="41"/>
        <v>13.72</v>
      </c>
      <c r="S665" s="6">
        <f t="shared" si="42"/>
        <v>20.499000000000002</v>
      </c>
      <c r="T665" s="8">
        <f t="shared" si="43"/>
        <v>0.59905315760250155</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449</v>
      </c>
      <c r="B666" s="3">
        <v>46137</v>
      </c>
      <c r="C666" s="4">
        <f>YEAR(SalesDataTable[[#This Row],[Order Date]])</f>
        <v>2026</v>
      </c>
      <c r="D666" s="11" t="str">
        <f>"Q"&amp;ROUNDUP(MONTH(SalesDataTable[[#This Row],[Order Date]])/3,0)</f>
        <v>Q2</v>
      </c>
      <c r="E666" s="4">
        <f>MONTH(SalesDataTable[[#This Row],[Order Date]])</f>
        <v>4</v>
      </c>
      <c r="F666" s="4" t="str">
        <f>TEXT(SalesDataTable[[#This Row],[Order Date]],"MMM")</f>
        <v>Apr</v>
      </c>
      <c r="G666" s="4" t="s">
        <v>11</v>
      </c>
      <c r="H666" s="4" t="s">
        <v>25</v>
      </c>
      <c r="I666" s="4" t="s">
        <v>2</v>
      </c>
      <c r="J666" s="4" t="s">
        <v>16</v>
      </c>
      <c r="K666" s="4" t="s">
        <v>14</v>
      </c>
      <c r="L666" s="4" t="s">
        <v>15</v>
      </c>
      <c r="M666" s="9">
        <v>1</v>
      </c>
      <c r="N666" s="6">
        <v>36.68</v>
      </c>
      <c r="O666" s="7">
        <v>0</v>
      </c>
      <c r="P666" s="6">
        <v>13.27</v>
      </c>
      <c r="Q666" s="6">
        <f t="shared" si="40"/>
        <v>36.68</v>
      </c>
      <c r="R666" s="6">
        <f t="shared" si="41"/>
        <v>13.27</v>
      </c>
      <c r="S666" s="6">
        <f t="shared" si="42"/>
        <v>23.41</v>
      </c>
      <c r="T666" s="8">
        <f t="shared" si="43"/>
        <v>0.63822246455834242</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1422</v>
      </c>
      <c r="B667" s="3">
        <v>46137</v>
      </c>
      <c r="C667" s="4">
        <f>YEAR(SalesDataTable[[#This Row],[Order Date]])</f>
        <v>2026</v>
      </c>
      <c r="D667" s="11" t="str">
        <f>"Q"&amp;ROUNDUP(MONTH(SalesDataTable[[#This Row],[Order Date]])/3,0)</f>
        <v>Q2</v>
      </c>
      <c r="E667" s="4">
        <f>MONTH(SalesDataTable[[#This Row],[Order Date]])</f>
        <v>4</v>
      </c>
      <c r="F667" s="4" t="str">
        <f>TEXT(SalesDataTable[[#This Row],[Order Date]],"MMM")</f>
        <v>Apr</v>
      </c>
      <c r="G667" s="4" t="s">
        <v>20</v>
      </c>
      <c r="H667" s="4" t="s">
        <v>33</v>
      </c>
      <c r="I667" s="4" t="s">
        <v>8</v>
      </c>
      <c r="J667" s="4" t="s">
        <v>16</v>
      </c>
      <c r="K667" s="4" t="s">
        <v>23</v>
      </c>
      <c r="L667" s="4" t="s">
        <v>24</v>
      </c>
      <c r="M667" s="9">
        <v>6</v>
      </c>
      <c r="N667" s="6">
        <v>348.16</v>
      </c>
      <c r="O667" s="7">
        <v>0.1</v>
      </c>
      <c r="P667" s="6">
        <v>198.24</v>
      </c>
      <c r="Q667" s="6">
        <f t="shared" si="40"/>
        <v>1880.0640000000001</v>
      </c>
      <c r="R667" s="6">
        <f t="shared" si="41"/>
        <v>1189.44</v>
      </c>
      <c r="S667" s="6">
        <f t="shared" si="42"/>
        <v>690.62400000000002</v>
      </c>
      <c r="T667" s="8">
        <f t="shared" si="43"/>
        <v>0.36734068627450978</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3248</v>
      </c>
      <c r="B668" s="3">
        <v>46137</v>
      </c>
      <c r="C668" s="4">
        <f>YEAR(SalesDataTable[[#This Row],[Order Date]])</f>
        <v>2026</v>
      </c>
      <c r="D668" s="11" t="str">
        <f>"Q"&amp;ROUNDUP(MONTH(SalesDataTable[[#This Row],[Order Date]])/3,0)</f>
        <v>Q2</v>
      </c>
      <c r="E668" s="4">
        <f>MONTH(SalesDataTable[[#This Row],[Order Date]])</f>
        <v>4</v>
      </c>
      <c r="F668" s="4" t="str">
        <f>TEXT(SalesDataTable[[#This Row],[Order Date]],"MMM")</f>
        <v>Apr</v>
      </c>
      <c r="G668" s="4" t="s">
        <v>11</v>
      </c>
      <c r="H668" s="4" t="s">
        <v>52</v>
      </c>
      <c r="I668" s="4" t="s">
        <v>2</v>
      </c>
      <c r="J668" s="4" t="s">
        <v>3</v>
      </c>
      <c r="K668" s="4" t="s">
        <v>4</v>
      </c>
      <c r="L668" s="4" t="s">
        <v>26</v>
      </c>
      <c r="M668" s="9">
        <v>2</v>
      </c>
      <c r="N668" s="6">
        <v>39.799999999999997</v>
      </c>
      <c r="O668" s="7">
        <v>0.05</v>
      </c>
      <c r="P668" s="6">
        <v>16.23</v>
      </c>
      <c r="Q668" s="6">
        <f t="shared" si="40"/>
        <v>75.61999999999999</v>
      </c>
      <c r="R668" s="6">
        <f t="shared" si="41"/>
        <v>32.46</v>
      </c>
      <c r="S668" s="6">
        <f t="shared" si="42"/>
        <v>43.159999999999989</v>
      </c>
      <c r="T668" s="8">
        <f t="shared" si="43"/>
        <v>0.57074847923829664</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3445</v>
      </c>
      <c r="B669" s="3">
        <v>46137</v>
      </c>
      <c r="C669" s="4">
        <f>YEAR(SalesDataTable[[#This Row],[Order Date]])</f>
        <v>2026</v>
      </c>
      <c r="D669" s="11" t="str">
        <f>"Q"&amp;ROUNDUP(MONTH(SalesDataTable[[#This Row],[Order Date]])/3,0)</f>
        <v>Q2</v>
      </c>
      <c r="E669" s="4">
        <f>MONTH(SalesDataTable[[#This Row],[Order Date]])</f>
        <v>4</v>
      </c>
      <c r="F669" s="4" t="str">
        <f>TEXT(SalesDataTable[[#This Row],[Order Date]],"MMM")</f>
        <v>Apr</v>
      </c>
      <c r="G669" s="4" t="s">
        <v>0</v>
      </c>
      <c r="H669" s="4" t="s">
        <v>50</v>
      </c>
      <c r="I669" s="4" t="s">
        <v>2</v>
      </c>
      <c r="J669" s="4" t="s">
        <v>3</v>
      </c>
      <c r="K669" s="4" t="s">
        <v>4</v>
      </c>
      <c r="L669" s="4" t="s">
        <v>26</v>
      </c>
      <c r="M669" s="9">
        <v>5</v>
      </c>
      <c r="N669" s="6">
        <v>39.369999999999997</v>
      </c>
      <c r="O669" s="7">
        <v>0.05</v>
      </c>
      <c r="P669" s="6">
        <v>16.760000000000002</v>
      </c>
      <c r="Q669" s="6">
        <f t="shared" si="40"/>
        <v>187.00749999999999</v>
      </c>
      <c r="R669" s="6">
        <f t="shared" si="41"/>
        <v>83.800000000000011</v>
      </c>
      <c r="S669" s="6">
        <f t="shared" si="42"/>
        <v>103.20749999999998</v>
      </c>
      <c r="T669" s="8">
        <f t="shared" si="43"/>
        <v>0.55188963009504954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3930</v>
      </c>
      <c r="B670" s="3">
        <v>46137</v>
      </c>
      <c r="C670" s="4">
        <f>YEAR(SalesDataTable[[#This Row],[Order Date]])</f>
        <v>2026</v>
      </c>
      <c r="D670" s="11" t="str">
        <f>"Q"&amp;ROUNDUP(MONTH(SalesDataTable[[#This Row],[Order Date]])/3,0)</f>
        <v>Q2</v>
      </c>
      <c r="E670" s="4">
        <f>MONTH(SalesDataTable[[#This Row],[Order Date]])</f>
        <v>4</v>
      </c>
      <c r="F670" s="4" t="str">
        <f>TEXT(SalesDataTable[[#This Row],[Order Date]],"MMM")</f>
        <v>Apr</v>
      </c>
      <c r="G670" s="4" t="s">
        <v>6</v>
      </c>
      <c r="H670" s="4" t="s">
        <v>43</v>
      </c>
      <c r="I670" s="4" t="s">
        <v>28</v>
      </c>
      <c r="J670" s="4" t="s">
        <v>3</v>
      </c>
      <c r="K670" s="4" t="s">
        <v>34</v>
      </c>
      <c r="L670" s="4" t="s">
        <v>35</v>
      </c>
      <c r="M670" s="9">
        <v>2</v>
      </c>
      <c r="N670" s="6">
        <v>40.85</v>
      </c>
      <c r="O670" s="7">
        <v>0</v>
      </c>
      <c r="P670" s="6">
        <v>14.99</v>
      </c>
      <c r="Q670" s="6">
        <f t="shared" si="40"/>
        <v>81.7</v>
      </c>
      <c r="R670" s="6">
        <f t="shared" si="41"/>
        <v>29.98</v>
      </c>
      <c r="S670" s="6">
        <f t="shared" si="42"/>
        <v>51.72</v>
      </c>
      <c r="T670" s="8">
        <f t="shared" si="43"/>
        <v>0.633047735618115</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3969</v>
      </c>
      <c r="B671" s="3">
        <v>46137</v>
      </c>
      <c r="C671" s="4">
        <f>YEAR(SalesDataTable[[#This Row],[Order Date]])</f>
        <v>2026</v>
      </c>
      <c r="D671" s="11" t="str">
        <f>"Q"&amp;ROUNDUP(MONTH(SalesDataTable[[#This Row],[Order Date]])/3,0)</f>
        <v>Q2</v>
      </c>
      <c r="E671" s="4">
        <f>MONTH(SalesDataTable[[#This Row],[Order Date]])</f>
        <v>4</v>
      </c>
      <c r="F671" s="4" t="str">
        <f>TEXT(SalesDataTable[[#This Row],[Order Date]],"MMM")</f>
        <v>Apr</v>
      </c>
      <c r="G671" s="4" t="s">
        <v>20</v>
      </c>
      <c r="H671" s="4" t="s">
        <v>33</v>
      </c>
      <c r="I671" s="4" t="s">
        <v>28</v>
      </c>
      <c r="J671" s="4" t="s">
        <v>3</v>
      </c>
      <c r="K671" s="4" t="s">
        <v>9</v>
      </c>
      <c r="L671" s="4" t="s">
        <v>10</v>
      </c>
      <c r="M671" s="9">
        <v>1</v>
      </c>
      <c r="N671" s="6">
        <v>92.91</v>
      </c>
      <c r="O671" s="7">
        <v>0.05</v>
      </c>
      <c r="P671" s="6">
        <v>46</v>
      </c>
      <c r="Q671" s="6">
        <f t="shared" si="40"/>
        <v>88.264499999999998</v>
      </c>
      <c r="R671" s="6">
        <f t="shared" si="41"/>
        <v>46</v>
      </c>
      <c r="S671" s="6">
        <f t="shared" si="42"/>
        <v>42.264499999999998</v>
      </c>
      <c r="T671" s="8">
        <f t="shared" si="43"/>
        <v>0.4788391709010984</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4190</v>
      </c>
      <c r="B672" s="3">
        <v>46137</v>
      </c>
      <c r="C672" s="4">
        <f>YEAR(SalesDataTable[[#This Row],[Order Date]])</f>
        <v>2026</v>
      </c>
      <c r="D672" s="11" t="str">
        <f>"Q"&amp;ROUNDUP(MONTH(SalesDataTable[[#This Row],[Order Date]])/3,0)</f>
        <v>Q2</v>
      </c>
      <c r="E672" s="4">
        <f>MONTH(SalesDataTable[[#This Row],[Order Date]])</f>
        <v>4</v>
      </c>
      <c r="F672" s="4" t="str">
        <f>TEXT(SalesDataTable[[#This Row],[Order Date]],"MMM")</f>
        <v>Apr</v>
      </c>
      <c r="G672" s="4" t="s">
        <v>20</v>
      </c>
      <c r="H672" s="4" t="s">
        <v>47</v>
      </c>
      <c r="I672" s="4" t="s">
        <v>2</v>
      </c>
      <c r="J672" s="4" t="s">
        <v>13</v>
      </c>
      <c r="K672" s="4" t="s">
        <v>9</v>
      </c>
      <c r="L672" s="4" t="s">
        <v>37</v>
      </c>
      <c r="M672" s="9">
        <v>1</v>
      </c>
      <c r="N672" s="6">
        <v>152.01</v>
      </c>
      <c r="O672" s="7">
        <v>0</v>
      </c>
      <c r="P672" s="6">
        <v>80.33</v>
      </c>
      <c r="Q672" s="6">
        <f t="shared" si="40"/>
        <v>152.01</v>
      </c>
      <c r="R672" s="6">
        <f t="shared" si="41"/>
        <v>80.33</v>
      </c>
      <c r="S672" s="6">
        <f t="shared" si="42"/>
        <v>71.679999999999993</v>
      </c>
      <c r="T672" s="8">
        <f t="shared" si="43"/>
        <v>0.47154792447865268</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4442</v>
      </c>
      <c r="B673" s="3">
        <v>46137</v>
      </c>
      <c r="C673" s="4">
        <f>YEAR(SalesDataTable[[#This Row],[Order Date]])</f>
        <v>2026</v>
      </c>
      <c r="D673" s="11" t="str">
        <f>"Q"&amp;ROUNDUP(MONTH(SalesDataTable[[#This Row],[Order Date]])/3,0)</f>
        <v>Q2</v>
      </c>
      <c r="E673" s="4">
        <f>MONTH(SalesDataTable[[#This Row],[Order Date]])</f>
        <v>4</v>
      </c>
      <c r="F673" s="4" t="str">
        <f>TEXT(SalesDataTable[[#This Row],[Order Date]],"MMM")</f>
        <v>Apr</v>
      </c>
      <c r="G673" s="4" t="s">
        <v>6</v>
      </c>
      <c r="H673" s="4" t="s">
        <v>27</v>
      </c>
      <c r="I673" s="4" t="s">
        <v>28</v>
      </c>
      <c r="J673" s="4" t="s">
        <v>13</v>
      </c>
      <c r="K673" s="4" t="s">
        <v>14</v>
      </c>
      <c r="L673" s="4" t="s">
        <v>15</v>
      </c>
      <c r="M673" s="9">
        <v>1</v>
      </c>
      <c r="N673" s="6">
        <v>36.65</v>
      </c>
      <c r="O673" s="7">
        <v>0</v>
      </c>
      <c r="P673" s="6">
        <v>13.28</v>
      </c>
      <c r="Q673" s="6">
        <f t="shared" si="40"/>
        <v>36.65</v>
      </c>
      <c r="R673" s="6">
        <f t="shared" si="41"/>
        <v>13.28</v>
      </c>
      <c r="S673" s="6">
        <f t="shared" si="42"/>
        <v>23.369999999999997</v>
      </c>
      <c r="T673" s="8">
        <f t="shared" si="43"/>
        <v>0.63765347885402446</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228</v>
      </c>
      <c r="B674" s="3">
        <v>46138</v>
      </c>
      <c r="C674" s="4">
        <f>YEAR(SalesDataTable[[#This Row],[Order Date]])</f>
        <v>2026</v>
      </c>
      <c r="D674" s="11" t="str">
        <f>"Q"&amp;ROUNDUP(MONTH(SalesDataTable[[#This Row],[Order Date]])/3,0)</f>
        <v>Q2</v>
      </c>
      <c r="E674" s="4">
        <f>MONTH(SalesDataTable[[#This Row],[Order Date]])</f>
        <v>4</v>
      </c>
      <c r="F674" s="4" t="str">
        <f>TEXT(SalesDataTable[[#This Row],[Order Date]],"MMM")</f>
        <v>Apr</v>
      </c>
      <c r="G674" s="4" t="s">
        <v>20</v>
      </c>
      <c r="H674" s="4" t="s">
        <v>33</v>
      </c>
      <c r="I674" s="4" t="s">
        <v>2</v>
      </c>
      <c r="J674" s="4" t="s">
        <v>3</v>
      </c>
      <c r="K674" s="4" t="s">
        <v>23</v>
      </c>
      <c r="L674" s="4" t="s">
        <v>40</v>
      </c>
      <c r="M674" s="9">
        <v>5</v>
      </c>
      <c r="N674" s="6">
        <v>80.819999999999993</v>
      </c>
      <c r="O674" s="7">
        <v>0</v>
      </c>
      <c r="P674" s="6">
        <v>40.47</v>
      </c>
      <c r="Q674" s="6">
        <f t="shared" si="40"/>
        <v>404.09999999999997</v>
      </c>
      <c r="R674" s="6">
        <f t="shared" si="41"/>
        <v>202.35</v>
      </c>
      <c r="S674" s="6">
        <f t="shared" si="42"/>
        <v>201.74999999999997</v>
      </c>
      <c r="T674" s="8">
        <f t="shared" si="43"/>
        <v>0.49925760950259834</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2101</v>
      </c>
      <c r="B675" s="3">
        <v>46138</v>
      </c>
      <c r="C675" s="4">
        <f>YEAR(SalesDataTable[[#This Row],[Order Date]])</f>
        <v>2026</v>
      </c>
      <c r="D675" s="11" t="str">
        <f>"Q"&amp;ROUNDUP(MONTH(SalesDataTable[[#This Row],[Order Date]])/3,0)</f>
        <v>Q2</v>
      </c>
      <c r="E675" s="4">
        <f>MONTH(SalesDataTable[[#This Row],[Order Date]])</f>
        <v>4</v>
      </c>
      <c r="F675" s="4" t="str">
        <f>TEXT(SalesDataTable[[#This Row],[Order Date]],"MMM")</f>
        <v>Apr</v>
      </c>
      <c r="G675" s="4" t="s">
        <v>20</v>
      </c>
      <c r="H675" s="4" t="s">
        <v>21</v>
      </c>
      <c r="I675" s="4" t="s">
        <v>2</v>
      </c>
      <c r="J675" s="4" t="s">
        <v>13</v>
      </c>
      <c r="K675" s="4" t="s">
        <v>9</v>
      </c>
      <c r="L675" s="4" t="s">
        <v>17</v>
      </c>
      <c r="M675" s="9">
        <v>4</v>
      </c>
      <c r="N675" s="6">
        <v>144.69999999999999</v>
      </c>
      <c r="O675" s="7">
        <v>0</v>
      </c>
      <c r="P675" s="6">
        <v>79.41</v>
      </c>
      <c r="Q675" s="6">
        <f t="shared" si="40"/>
        <v>578.79999999999995</v>
      </c>
      <c r="R675" s="6">
        <f t="shared" si="41"/>
        <v>317.64</v>
      </c>
      <c r="S675" s="6">
        <f t="shared" si="42"/>
        <v>261.15999999999997</v>
      </c>
      <c r="T675" s="8">
        <f t="shared" si="43"/>
        <v>0.45120939875604699</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2590</v>
      </c>
      <c r="B676" s="3">
        <v>46138</v>
      </c>
      <c r="C676" s="4">
        <f>YEAR(SalesDataTable[[#This Row],[Order Date]])</f>
        <v>2026</v>
      </c>
      <c r="D676" s="11" t="str">
        <f>"Q"&amp;ROUNDUP(MONTH(SalesDataTable[[#This Row],[Order Date]])/3,0)</f>
        <v>Q2</v>
      </c>
      <c r="E676" s="4">
        <f>MONTH(SalesDataTable[[#This Row],[Order Date]])</f>
        <v>4</v>
      </c>
      <c r="F676" s="4" t="str">
        <f>TEXT(SalesDataTable[[#This Row],[Order Date]],"MMM")</f>
        <v>Apr</v>
      </c>
      <c r="G676" s="4" t="s">
        <v>6</v>
      </c>
      <c r="H676" s="4" t="s">
        <v>27</v>
      </c>
      <c r="I676" s="4" t="s">
        <v>19</v>
      </c>
      <c r="J676" s="4" t="s">
        <v>13</v>
      </c>
      <c r="K676" s="4" t="s">
        <v>34</v>
      </c>
      <c r="L676" s="4" t="s">
        <v>42</v>
      </c>
      <c r="M676" s="9">
        <v>2</v>
      </c>
      <c r="N676" s="6">
        <v>36.51</v>
      </c>
      <c r="O676" s="7">
        <v>0.1</v>
      </c>
      <c r="P676" s="6">
        <v>14.18</v>
      </c>
      <c r="Q676" s="6">
        <f t="shared" si="40"/>
        <v>65.718000000000004</v>
      </c>
      <c r="R676" s="6">
        <f t="shared" si="41"/>
        <v>28.36</v>
      </c>
      <c r="S676" s="6">
        <f t="shared" si="42"/>
        <v>37.358000000000004</v>
      </c>
      <c r="T676" s="8">
        <f t="shared" si="43"/>
        <v>0.56845917404668433</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2957</v>
      </c>
      <c r="B677" s="3">
        <v>46138</v>
      </c>
      <c r="C677" s="4">
        <f>YEAR(SalesDataTable[[#This Row],[Order Date]])</f>
        <v>2026</v>
      </c>
      <c r="D677" s="11" t="str">
        <f>"Q"&amp;ROUNDUP(MONTH(SalesDataTable[[#This Row],[Order Date]])/3,0)</f>
        <v>Q2</v>
      </c>
      <c r="E677" s="4">
        <f>MONTH(SalesDataTable[[#This Row],[Order Date]])</f>
        <v>4</v>
      </c>
      <c r="F677" s="4" t="str">
        <f>TEXT(SalesDataTable[[#This Row],[Order Date]],"MMM")</f>
        <v>Apr</v>
      </c>
      <c r="G677" s="4" t="s">
        <v>20</v>
      </c>
      <c r="H677" s="4" t="s">
        <v>31</v>
      </c>
      <c r="I677" s="4" t="s">
        <v>28</v>
      </c>
      <c r="J677" s="4" t="s">
        <v>13</v>
      </c>
      <c r="K677" s="4" t="s">
        <v>14</v>
      </c>
      <c r="L677" s="4" t="s">
        <v>15</v>
      </c>
      <c r="M677" s="9">
        <v>3</v>
      </c>
      <c r="N677" s="6">
        <v>36.58</v>
      </c>
      <c r="O677" s="7">
        <v>0.05</v>
      </c>
      <c r="P677" s="6">
        <v>13.71</v>
      </c>
      <c r="Q677" s="6">
        <f t="shared" si="40"/>
        <v>104.25299999999999</v>
      </c>
      <c r="R677" s="6">
        <f t="shared" si="41"/>
        <v>41.13</v>
      </c>
      <c r="S677" s="6">
        <f t="shared" si="42"/>
        <v>63.122999999999983</v>
      </c>
      <c r="T677" s="8">
        <f t="shared" si="43"/>
        <v>0.60547897902218628</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4270</v>
      </c>
      <c r="B678" s="3">
        <v>46138</v>
      </c>
      <c r="C678" s="4">
        <f>YEAR(SalesDataTable[[#This Row],[Order Date]])</f>
        <v>2026</v>
      </c>
      <c r="D678" s="11" t="str">
        <f>"Q"&amp;ROUNDUP(MONTH(SalesDataTable[[#This Row],[Order Date]])/3,0)</f>
        <v>Q2</v>
      </c>
      <c r="E678" s="4">
        <f>MONTH(SalesDataTable[[#This Row],[Order Date]])</f>
        <v>4</v>
      </c>
      <c r="F678" s="4" t="str">
        <f>TEXT(SalesDataTable[[#This Row],[Order Date]],"MMM")</f>
        <v>Apr</v>
      </c>
      <c r="G678" s="4" t="s">
        <v>20</v>
      </c>
      <c r="H678" s="4" t="s">
        <v>31</v>
      </c>
      <c r="I678" s="4" t="s">
        <v>19</v>
      </c>
      <c r="J678" s="4" t="s">
        <v>16</v>
      </c>
      <c r="K678" s="4" t="s">
        <v>23</v>
      </c>
      <c r="L678" s="4" t="s">
        <v>29</v>
      </c>
      <c r="M678" s="9">
        <v>2</v>
      </c>
      <c r="N678" s="6">
        <v>191.59</v>
      </c>
      <c r="O678" s="7">
        <v>0</v>
      </c>
      <c r="P678" s="6">
        <v>102.52</v>
      </c>
      <c r="Q678" s="6">
        <f t="shared" si="40"/>
        <v>383.18</v>
      </c>
      <c r="R678" s="6">
        <f t="shared" si="41"/>
        <v>205.04</v>
      </c>
      <c r="S678" s="6">
        <f t="shared" si="42"/>
        <v>178.14000000000001</v>
      </c>
      <c r="T678" s="8">
        <f t="shared" si="43"/>
        <v>0.46489900307949272</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4324</v>
      </c>
      <c r="B679" s="3">
        <v>46138</v>
      </c>
      <c r="C679" s="4">
        <f>YEAR(SalesDataTable[[#This Row],[Order Date]])</f>
        <v>2026</v>
      </c>
      <c r="D679" s="11" t="str">
        <f>"Q"&amp;ROUNDUP(MONTH(SalesDataTable[[#This Row],[Order Date]])/3,0)</f>
        <v>Q2</v>
      </c>
      <c r="E679" s="4">
        <f>MONTH(SalesDataTable[[#This Row],[Order Date]])</f>
        <v>4</v>
      </c>
      <c r="F679" s="4" t="str">
        <f>TEXT(SalesDataTable[[#This Row],[Order Date]],"MMM")</f>
        <v>Apr</v>
      </c>
      <c r="G679" s="4" t="s">
        <v>20</v>
      </c>
      <c r="H679" s="4" t="s">
        <v>33</v>
      </c>
      <c r="I679" s="4" t="s">
        <v>8</v>
      </c>
      <c r="J679" s="4" t="s">
        <v>16</v>
      </c>
      <c r="K679" s="4" t="s">
        <v>23</v>
      </c>
      <c r="L679" s="4" t="s">
        <v>24</v>
      </c>
      <c r="M679" s="9">
        <v>6</v>
      </c>
      <c r="N679" s="6">
        <v>337.24</v>
      </c>
      <c r="O679" s="7">
        <v>0.05</v>
      </c>
      <c r="P679" s="6">
        <v>198.63</v>
      </c>
      <c r="Q679" s="6">
        <f t="shared" si="40"/>
        <v>1922.268</v>
      </c>
      <c r="R679" s="6">
        <f t="shared" si="41"/>
        <v>1191.78</v>
      </c>
      <c r="S679" s="6">
        <f t="shared" si="42"/>
        <v>730.48800000000006</v>
      </c>
      <c r="T679" s="8">
        <f t="shared" si="43"/>
        <v>0.38001360892445801</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5010</v>
      </c>
      <c r="B680" s="3">
        <v>46138</v>
      </c>
      <c r="C680" s="4">
        <f>YEAR(SalesDataTable[[#This Row],[Order Date]])</f>
        <v>2026</v>
      </c>
      <c r="D680" s="11" t="str">
        <f>"Q"&amp;ROUNDUP(MONTH(SalesDataTable[[#This Row],[Order Date]])/3,0)</f>
        <v>Q2</v>
      </c>
      <c r="E680" s="4">
        <f>MONTH(SalesDataTable[[#This Row],[Order Date]])</f>
        <v>4</v>
      </c>
      <c r="F680" s="4" t="str">
        <f>TEXT(SalesDataTable[[#This Row],[Order Date]],"MMM")</f>
        <v>Apr</v>
      </c>
      <c r="G680" s="4" t="s">
        <v>20</v>
      </c>
      <c r="H680" s="4" t="s">
        <v>31</v>
      </c>
      <c r="I680" s="4" t="s">
        <v>8</v>
      </c>
      <c r="J680" s="4" t="s">
        <v>16</v>
      </c>
      <c r="K680" s="4" t="s">
        <v>14</v>
      </c>
      <c r="L680" s="4" t="s">
        <v>32</v>
      </c>
      <c r="M680" s="9">
        <v>3</v>
      </c>
      <c r="N680" s="6">
        <v>46.2</v>
      </c>
      <c r="O680" s="7">
        <v>0.1</v>
      </c>
      <c r="P680" s="6">
        <v>18.149999999999999</v>
      </c>
      <c r="Q680" s="6">
        <f t="shared" si="40"/>
        <v>124.74000000000002</v>
      </c>
      <c r="R680" s="6">
        <f t="shared" si="41"/>
        <v>54.449999999999996</v>
      </c>
      <c r="S680" s="6">
        <f t="shared" si="42"/>
        <v>70.29000000000002</v>
      </c>
      <c r="T680" s="8">
        <f t="shared" si="43"/>
        <v>0.5634920634920636</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5092</v>
      </c>
      <c r="B681" s="3">
        <v>46138</v>
      </c>
      <c r="C681" s="4">
        <f>YEAR(SalesDataTable[[#This Row],[Order Date]])</f>
        <v>2026</v>
      </c>
      <c r="D681" s="11" t="str">
        <f>"Q"&amp;ROUNDUP(MONTH(SalesDataTable[[#This Row],[Order Date]])/3,0)</f>
        <v>Q2</v>
      </c>
      <c r="E681" s="4">
        <f>MONTH(SalesDataTable[[#This Row],[Order Date]])</f>
        <v>4</v>
      </c>
      <c r="F681" s="4" t="str">
        <f>TEXT(SalesDataTable[[#This Row],[Order Date]],"MMM")</f>
        <v>Apr</v>
      </c>
      <c r="G681" s="4" t="s">
        <v>6</v>
      </c>
      <c r="H681" s="4" t="s">
        <v>7</v>
      </c>
      <c r="I681" s="4" t="s">
        <v>28</v>
      </c>
      <c r="J681" s="4" t="s">
        <v>16</v>
      </c>
      <c r="K681" s="4" t="s">
        <v>34</v>
      </c>
      <c r="L681" s="4" t="s">
        <v>45</v>
      </c>
      <c r="M681" s="9">
        <v>4</v>
      </c>
      <c r="N681" s="6">
        <v>50.84</v>
      </c>
      <c r="O681" s="7">
        <v>0.05</v>
      </c>
      <c r="P681" s="6">
        <v>22.63</v>
      </c>
      <c r="Q681" s="6">
        <f t="shared" si="40"/>
        <v>193.19200000000001</v>
      </c>
      <c r="R681" s="6">
        <f t="shared" si="41"/>
        <v>90.52</v>
      </c>
      <c r="S681" s="6">
        <f t="shared" si="42"/>
        <v>102.67200000000001</v>
      </c>
      <c r="T681" s="8">
        <f t="shared" si="43"/>
        <v>0.53145057766367143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1061</v>
      </c>
      <c r="B682" s="3">
        <v>46139</v>
      </c>
      <c r="C682" s="4">
        <f>YEAR(SalesDataTable[[#This Row],[Order Date]])</f>
        <v>2026</v>
      </c>
      <c r="D682" s="11" t="str">
        <f>"Q"&amp;ROUNDUP(MONTH(SalesDataTable[[#This Row],[Order Date]])/3,0)</f>
        <v>Q2</v>
      </c>
      <c r="E682" s="4">
        <f>MONTH(SalesDataTable[[#This Row],[Order Date]])</f>
        <v>4</v>
      </c>
      <c r="F682" s="4" t="str">
        <f>TEXT(SalesDataTable[[#This Row],[Order Date]],"MMM")</f>
        <v>Apr</v>
      </c>
      <c r="G682" s="4" t="s">
        <v>20</v>
      </c>
      <c r="H682" s="4" t="s">
        <v>47</v>
      </c>
      <c r="I682" s="4" t="s">
        <v>2</v>
      </c>
      <c r="J682" s="4" t="s">
        <v>3</v>
      </c>
      <c r="K682" s="4" t="s">
        <v>14</v>
      </c>
      <c r="L682" s="4" t="s">
        <v>48</v>
      </c>
      <c r="M682" s="9">
        <v>1</v>
      </c>
      <c r="N682" s="6">
        <v>166.5</v>
      </c>
      <c r="O682" s="7">
        <v>0</v>
      </c>
      <c r="P682" s="6">
        <v>85.55</v>
      </c>
      <c r="Q682" s="6">
        <f t="shared" si="40"/>
        <v>166.5</v>
      </c>
      <c r="R682" s="6">
        <f t="shared" si="41"/>
        <v>85.55</v>
      </c>
      <c r="S682" s="6">
        <f t="shared" si="42"/>
        <v>80.95</v>
      </c>
      <c r="T682" s="8">
        <f t="shared" si="43"/>
        <v>0.4861861861861862</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1099</v>
      </c>
      <c r="B683" s="3">
        <v>46139</v>
      </c>
      <c r="C683" s="4">
        <f>YEAR(SalesDataTable[[#This Row],[Order Date]])</f>
        <v>2026</v>
      </c>
      <c r="D683" s="11" t="str">
        <f>"Q"&amp;ROUNDUP(MONTH(SalesDataTable[[#This Row],[Order Date]])/3,0)</f>
        <v>Q2</v>
      </c>
      <c r="E683" s="4">
        <f>MONTH(SalesDataTable[[#This Row],[Order Date]])</f>
        <v>4</v>
      </c>
      <c r="F683" s="4" t="str">
        <f>TEXT(SalesDataTable[[#This Row],[Order Date]],"MMM")</f>
        <v>Apr</v>
      </c>
      <c r="G683" s="4" t="s">
        <v>20</v>
      </c>
      <c r="H683" s="4" t="s">
        <v>21</v>
      </c>
      <c r="I683" s="4" t="s">
        <v>28</v>
      </c>
      <c r="J683" s="4" t="s">
        <v>13</v>
      </c>
      <c r="K683" s="4" t="s">
        <v>9</v>
      </c>
      <c r="L683" s="4" t="s">
        <v>46</v>
      </c>
      <c r="M683" s="9">
        <v>1</v>
      </c>
      <c r="N683" s="6">
        <v>70.2</v>
      </c>
      <c r="O683" s="7">
        <v>0</v>
      </c>
      <c r="P683" s="6">
        <v>32.06</v>
      </c>
      <c r="Q683" s="6">
        <f t="shared" si="40"/>
        <v>70.2</v>
      </c>
      <c r="R683" s="6">
        <f t="shared" si="41"/>
        <v>32.06</v>
      </c>
      <c r="S683" s="6">
        <f t="shared" si="42"/>
        <v>38.14</v>
      </c>
      <c r="T683" s="8">
        <f t="shared" si="43"/>
        <v>0.5433048433048433</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3500</v>
      </c>
      <c r="B684" s="3">
        <v>46139</v>
      </c>
      <c r="C684" s="4">
        <f>YEAR(SalesDataTable[[#This Row],[Order Date]])</f>
        <v>2026</v>
      </c>
      <c r="D684" s="11" t="str">
        <f>"Q"&amp;ROUNDUP(MONTH(SalesDataTable[[#This Row],[Order Date]])/3,0)</f>
        <v>Q2</v>
      </c>
      <c r="E684" s="4">
        <f>MONTH(SalesDataTable[[#This Row],[Order Date]])</f>
        <v>4</v>
      </c>
      <c r="F684" s="4" t="str">
        <f>TEXT(SalesDataTable[[#This Row],[Order Date]],"MMM")</f>
        <v>Apr</v>
      </c>
      <c r="G684" s="4" t="s">
        <v>6</v>
      </c>
      <c r="H684" s="4" t="s">
        <v>43</v>
      </c>
      <c r="I684" s="4" t="s">
        <v>2</v>
      </c>
      <c r="J684" s="4" t="s">
        <v>13</v>
      </c>
      <c r="K684" s="4" t="s">
        <v>34</v>
      </c>
      <c r="L684" s="4" t="s">
        <v>45</v>
      </c>
      <c r="M684" s="9">
        <v>4</v>
      </c>
      <c r="N684" s="6">
        <v>50.67</v>
      </c>
      <c r="O684" s="7">
        <v>0</v>
      </c>
      <c r="P684" s="6">
        <v>22.62</v>
      </c>
      <c r="Q684" s="6">
        <f t="shared" si="40"/>
        <v>202.68</v>
      </c>
      <c r="R684" s="6">
        <f t="shared" si="41"/>
        <v>90.48</v>
      </c>
      <c r="S684" s="6">
        <f t="shared" si="42"/>
        <v>112.2</v>
      </c>
      <c r="T684" s="8">
        <f t="shared" si="43"/>
        <v>0.55358200118413259</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3856</v>
      </c>
      <c r="B685" s="3">
        <v>46139</v>
      </c>
      <c r="C685" s="4">
        <f>YEAR(SalesDataTable[[#This Row],[Order Date]])</f>
        <v>2026</v>
      </c>
      <c r="D685" s="11" t="str">
        <f>"Q"&amp;ROUNDUP(MONTH(SalesDataTable[[#This Row],[Order Date]])/3,0)</f>
        <v>Q2</v>
      </c>
      <c r="E685" s="4">
        <f>MONTH(SalesDataTable[[#This Row],[Order Date]])</f>
        <v>4</v>
      </c>
      <c r="F685" s="4" t="str">
        <f>TEXT(SalesDataTable[[#This Row],[Order Date]],"MMM")</f>
        <v>Apr</v>
      </c>
      <c r="G685" s="4" t="s">
        <v>6</v>
      </c>
      <c r="H685" s="4" t="s">
        <v>41</v>
      </c>
      <c r="I685" s="4" t="s">
        <v>19</v>
      </c>
      <c r="J685" s="4" t="s">
        <v>13</v>
      </c>
      <c r="K685" s="4" t="s">
        <v>14</v>
      </c>
      <c r="L685" s="4" t="s">
        <v>48</v>
      </c>
      <c r="M685" s="9">
        <v>3</v>
      </c>
      <c r="N685" s="6">
        <v>161.05000000000001</v>
      </c>
      <c r="O685" s="7">
        <v>0.05</v>
      </c>
      <c r="P685" s="6">
        <v>87.43</v>
      </c>
      <c r="Q685" s="6">
        <f t="shared" si="40"/>
        <v>458.99250000000001</v>
      </c>
      <c r="R685" s="6">
        <f t="shared" si="41"/>
        <v>262.29000000000002</v>
      </c>
      <c r="S685" s="6">
        <f t="shared" si="42"/>
        <v>196.70249999999999</v>
      </c>
      <c r="T685" s="8">
        <f t="shared" si="43"/>
        <v>0.4285527541299694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4044</v>
      </c>
      <c r="B686" s="3">
        <v>46139</v>
      </c>
      <c r="C686" s="4">
        <f>YEAR(SalesDataTable[[#This Row],[Order Date]])</f>
        <v>2026</v>
      </c>
      <c r="D686" s="11" t="str">
        <f>"Q"&amp;ROUNDUP(MONTH(SalesDataTable[[#This Row],[Order Date]])/3,0)</f>
        <v>Q2</v>
      </c>
      <c r="E686" s="4">
        <f>MONTH(SalesDataTable[[#This Row],[Order Date]])</f>
        <v>4</v>
      </c>
      <c r="F686" s="4" t="str">
        <f>TEXT(SalesDataTable[[#This Row],[Order Date]],"MMM")</f>
        <v>Apr</v>
      </c>
      <c r="G686" s="4" t="s">
        <v>6</v>
      </c>
      <c r="H686" s="4" t="s">
        <v>27</v>
      </c>
      <c r="I686" s="4" t="s">
        <v>8</v>
      </c>
      <c r="J686" s="4" t="s">
        <v>13</v>
      </c>
      <c r="K686" s="4" t="s">
        <v>34</v>
      </c>
      <c r="L686" s="4" t="s">
        <v>38</v>
      </c>
      <c r="M686" s="9">
        <v>10</v>
      </c>
      <c r="N686" s="6">
        <v>124.59</v>
      </c>
      <c r="O686" s="7">
        <v>0.15</v>
      </c>
      <c r="P686" s="6">
        <v>67.14</v>
      </c>
      <c r="Q686" s="6">
        <f t="shared" si="40"/>
        <v>1059.0150000000001</v>
      </c>
      <c r="R686" s="6">
        <f t="shared" si="41"/>
        <v>671.4</v>
      </c>
      <c r="S686" s="6">
        <f t="shared" si="42"/>
        <v>387.61500000000012</v>
      </c>
      <c r="T686" s="8">
        <f t="shared" si="43"/>
        <v>0.36601464568490538</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4235</v>
      </c>
      <c r="B687" s="3">
        <v>46139</v>
      </c>
      <c r="C687" s="4">
        <f>YEAR(SalesDataTable[[#This Row],[Order Date]])</f>
        <v>2026</v>
      </c>
      <c r="D687" s="11" t="str">
        <f>"Q"&amp;ROUNDUP(MONTH(SalesDataTable[[#This Row],[Order Date]])/3,0)</f>
        <v>Q2</v>
      </c>
      <c r="E687" s="4">
        <f>MONTH(SalesDataTable[[#This Row],[Order Date]])</f>
        <v>4</v>
      </c>
      <c r="F687" s="4" t="str">
        <f>TEXT(SalesDataTable[[#This Row],[Order Date]],"MMM")</f>
        <v>Apr</v>
      </c>
      <c r="G687" s="4" t="s">
        <v>11</v>
      </c>
      <c r="H687" s="4" t="s">
        <v>52</v>
      </c>
      <c r="I687" s="4" t="s">
        <v>2</v>
      </c>
      <c r="J687" s="4" t="s">
        <v>16</v>
      </c>
      <c r="K687" s="4" t="s">
        <v>34</v>
      </c>
      <c r="L687" s="4" t="s">
        <v>45</v>
      </c>
      <c r="M687" s="9">
        <v>1</v>
      </c>
      <c r="N687" s="6">
        <v>50.18</v>
      </c>
      <c r="O687" s="7">
        <v>0</v>
      </c>
      <c r="P687" s="6">
        <v>22.05</v>
      </c>
      <c r="Q687" s="6">
        <f t="shared" si="40"/>
        <v>50.18</v>
      </c>
      <c r="R687" s="6">
        <f t="shared" si="41"/>
        <v>22.05</v>
      </c>
      <c r="S687" s="6">
        <f t="shared" si="42"/>
        <v>28.13</v>
      </c>
      <c r="T687" s="8">
        <f t="shared" si="43"/>
        <v>0.56058190514149064</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122</v>
      </c>
      <c r="B688" s="3">
        <v>46140</v>
      </c>
      <c r="C688" s="4">
        <f>YEAR(SalesDataTable[[#This Row],[Order Date]])</f>
        <v>2026</v>
      </c>
      <c r="D688" s="11" t="str">
        <f>"Q"&amp;ROUNDUP(MONTH(SalesDataTable[[#This Row],[Order Date]])/3,0)</f>
        <v>Q2</v>
      </c>
      <c r="E688" s="4">
        <f>MONTH(SalesDataTable[[#This Row],[Order Date]])</f>
        <v>4</v>
      </c>
      <c r="F688" s="4" t="str">
        <f>TEXT(SalesDataTable[[#This Row],[Order Date]],"MMM")</f>
        <v>Apr</v>
      </c>
      <c r="G688" s="4" t="s">
        <v>6</v>
      </c>
      <c r="H688" s="4" t="s">
        <v>41</v>
      </c>
      <c r="I688" s="4" t="s">
        <v>2</v>
      </c>
      <c r="J688" s="4" t="s">
        <v>13</v>
      </c>
      <c r="K688" s="4" t="s">
        <v>23</v>
      </c>
      <c r="L688" s="4" t="s">
        <v>40</v>
      </c>
      <c r="M688" s="9">
        <v>1</v>
      </c>
      <c r="N688" s="6">
        <v>83.38</v>
      </c>
      <c r="O688" s="7">
        <v>0</v>
      </c>
      <c r="P688" s="6">
        <v>38.979999999999997</v>
      </c>
      <c r="Q688" s="6">
        <f t="shared" si="40"/>
        <v>83.38</v>
      </c>
      <c r="R688" s="6">
        <f t="shared" si="41"/>
        <v>38.979999999999997</v>
      </c>
      <c r="S688" s="6">
        <f t="shared" si="42"/>
        <v>44.4</v>
      </c>
      <c r="T688" s="8">
        <f t="shared" si="43"/>
        <v>0.53250179899256422</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239</v>
      </c>
      <c r="B689" s="3">
        <v>46140</v>
      </c>
      <c r="C689" s="4">
        <f>YEAR(SalesDataTable[[#This Row],[Order Date]])</f>
        <v>2026</v>
      </c>
      <c r="D689" s="11" t="str">
        <f>"Q"&amp;ROUNDUP(MONTH(SalesDataTable[[#This Row],[Order Date]])/3,0)</f>
        <v>Q2</v>
      </c>
      <c r="E689" s="4">
        <f>MONTH(SalesDataTable[[#This Row],[Order Date]])</f>
        <v>4</v>
      </c>
      <c r="F689" s="4" t="str">
        <f>TEXT(SalesDataTable[[#This Row],[Order Date]],"MMM")</f>
        <v>Apr</v>
      </c>
      <c r="G689" s="4" t="s">
        <v>20</v>
      </c>
      <c r="H689" s="4" t="s">
        <v>31</v>
      </c>
      <c r="I689" s="4" t="s">
        <v>2</v>
      </c>
      <c r="J689" s="4" t="s">
        <v>3</v>
      </c>
      <c r="K689" s="4" t="s">
        <v>14</v>
      </c>
      <c r="L689" s="4" t="s">
        <v>15</v>
      </c>
      <c r="M689" s="9">
        <v>1</v>
      </c>
      <c r="N689" s="6">
        <v>35.549999999999997</v>
      </c>
      <c r="O689" s="7">
        <v>0.05</v>
      </c>
      <c r="P689" s="6">
        <v>13.25</v>
      </c>
      <c r="Q689" s="6">
        <f t="shared" si="40"/>
        <v>33.772499999999994</v>
      </c>
      <c r="R689" s="6">
        <f t="shared" si="41"/>
        <v>13.25</v>
      </c>
      <c r="S689" s="6">
        <f t="shared" si="42"/>
        <v>20.522499999999994</v>
      </c>
      <c r="T689" s="8">
        <f t="shared" si="43"/>
        <v>0.60766896143311855</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356</v>
      </c>
      <c r="B690" s="3">
        <v>46140</v>
      </c>
      <c r="C690" s="4">
        <f>YEAR(SalesDataTable[[#This Row],[Order Date]])</f>
        <v>2026</v>
      </c>
      <c r="D690" s="11" t="str">
        <f>"Q"&amp;ROUNDUP(MONTH(SalesDataTable[[#This Row],[Order Date]])/3,0)</f>
        <v>Q2</v>
      </c>
      <c r="E690" s="4">
        <f>MONTH(SalesDataTable[[#This Row],[Order Date]])</f>
        <v>4</v>
      </c>
      <c r="F690" s="4" t="str">
        <f>TEXT(SalesDataTable[[#This Row],[Order Date]],"MMM")</f>
        <v>Apr</v>
      </c>
      <c r="G690" s="4" t="s">
        <v>20</v>
      </c>
      <c r="H690" s="4" t="s">
        <v>33</v>
      </c>
      <c r="I690" s="4" t="s">
        <v>19</v>
      </c>
      <c r="J690" s="4" t="s">
        <v>13</v>
      </c>
      <c r="K690" s="4" t="s">
        <v>9</v>
      </c>
      <c r="L690" s="4" t="s">
        <v>37</v>
      </c>
      <c r="M690" s="9">
        <v>1</v>
      </c>
      <c r="N690" s="6">
        <v>154.36000000000001</v>
      </c>
      <c r="O690" s="7">
        <v>0</v>
      </c>
      <c r="P690" s="6">
        <v>77.760000000000005</v>
      </c>
      <c r="Q690" s="6">
        <f t="shared" si="40"/>
        <v>154.36000000000001</v>
      </c>
      <c r="R690" s="6">
        <f t="shared" si="41"/>
        <v>77.760000000000005</v>
      </c>
      <c r="S690" s="6">
        <f t="shared" si="42"/>
        <v>76.600000000000009</v>
      </c>
      <c r="T690" s="8">
        <f t="shared" si="43"/>
        <v>0.49624254988338951</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785</v>
      </c>
      <c r="B691" s="3">
        <v>46140</v>
      </c>
      <c r="C691" s="4">
        <f>YEAR(SalesDataTable[[#This Row],[Order Date]])</f>
        <v>2026</v>
      </c>
      <c r="D691" s="11" t="str">
        <f>"Q"&amp;ROUNDUP(MONTH(SalesDataTable[[#This Row],[Order Date]])/3,0)</f>
        <v>Q2</v>
      </c>
      <c r="E691" s="4">
        <f>MONTH(SalesDataTable[[#This Row],[Order Date]])</f>
        <v>4</v>
      </c>
      <c r="F691" s="4" t="str">
        <f>TEXT(SalesDataTable[[#This Row],[Order Date]],"MMM")</f>
        <v>Apr</v>
      </c>
      <c r="G691" s="4" t="s">
        <v>0</v>
      </c>
      <c r="H691" s="4" t="s">
        <v>36</v>
      </c>
      <c r="I691" s="4" t="s">
        <v>28</v>
      </c>
      <c r="J691" s="4" t="s">
        <v>13</v>
      </c>
      <c r="K691" s="4" t="s">
        <v>9</v>
      </c>
      <c r="L691" s="4" t="s">
        <v>37</v>
      </c>
      <c r="M691" s="9">
        <v>1</v>
      </c>
      <c r="N691" s="6">
        <v>155.68</v>
      </c>
      <c r="O691" s="7">
        <v>0</v>
      </c>
      <c r="P691" s="6">
        <v>77.97</v>
      </c>
      <c r="Q691" s="6">
        <f t="shared" si="40"/>
        <v>155.68</v>
      </c>
      <c r="R691" s="6">
        <f t="shared" si="41"/>
        <v>77.97</v>
      </c>
      <c r="S691" s="6">
        <f t="shared" si="42"/>
        <v>77.710000000000008</v>
      </c>
      <c r="T691" s="8">
        <f t="shared" si="43"/>
        <v>0.49916495375128472</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2325</v>
      </c>
      <c r="B692" s="3">
        <v>46140</v>
      </c>
      <c r="C692" s="4">
        <f>YEAR(SalesDataTable[[#This Row],[Order Date]])</f>
        <v>2026</v>
      </c>
      <c r="D692" s="11" t="str">
        <f>"Q"&amp;ROUNDUP(MONTH(SalesDataTable[[#This Row],[Order Date]])/3,0)</f>
        <v>Q2</v>
      </c>
      <c r="E692" s="4">
        <f>MONTH(SalesDataTable[[#This Row],[Order Date]])</f>
        <v>4</v>
      </c>
      <c r="F692" s="4" t="str">
        <f>TEXT(SalesDataTable[[#This Row],[Order Date]],"MMM")</f>
        <v>Apr</v>
      </c>
      <c r="G692" s="4" t="s">
        <v>0</v>
      </c>
      <c r="H692" s="4" t="s">
        <v>1</v>
      </c>
      <c r="I692" s="4" t="s">
        <v>2</v>
      </c>
      <c r="J692" s="4" t="s">
        <v>3</v>
      </c>
      <c r="K692" s="4" t="s">
        <v>34</v>
      </c>
      <c r="L692" s="4" t="s">
        <v>35</v>
      </c>
      <c r="M692" s="9">
        <v>1</v>
      </c>
      <c r="N692" s="6">
        <v>40.950000000000003</v>
      </c>
      <c r="O692" s="7">
        <v>0.15</v>
      </c>
      <c r="P692" s="6">
        <v>14.89</v>
      </c>
      <c r="Q692" s="6">
        <f t="shared" si="40"/>
        <v>34.807500000000005</v>
      </c>
      <c r="R692" s="6">
        <f t="shared" si="41"/>
        <v>14.89</v>
      </c>
      <c r="S692" s="6">
        <f t="shared" si="42"/>
        <v>19.917500000000004</v>
      </c>
      <c r="T692" s="8">
        <f t="shared" si="43"/>
        <v>0.57221863104216053</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2566</v>
      </c>
      <c r="B693" s="3">
        <v>46140</v>
      </c>
      <c r="C693" s="4">
        <f>YEAR(SalesDataTable[[#This Row],[Order Date]])</f>
        <v>2026</v>
      </c>
      <c r="D693" s="11" t="str">
        <f>"Q"&amp;ROUNDUP(MONTH(SalesDataTable[[#This Row],[Order Date]])/3,0)</f>
        <v>Q2</v>
      </c>
      <c r="E693" s="4">
        <f>MONTH(SalesDataTable[[#This Row],[Order Date]])</f>
        <v>4</v>
      </c>
      <c r="F693" s="4" t="str">
        <f>TEXT(SalesDataTable[[#This Row],[Order Date]],"MMM")</f>
        <v>Apr</v>
      </c>
      <c r="G693" s="4" t="s">
        <v>20</v>
      </c>
      <c r="H693" s="4" t="s">
        <v>47</v>
      </c>
      <c r="I693" s="4" t="s">
        <v>28</v>
      </c>
      <c r="J693" s="4" t="s">
        <v>3</v>
      </c>
      <c r="K693" s="4" t="s">
        <v>14</v>
      </c>
      <c r="L693" s="4" t="s">
        <v>32</v>
      </c>
      <c r="M693" s="9">
        <v>3</v>
      </c>
      <c r="N693" s="6">
        <v>47.28</v>
      </c>
      <c r="O693" s="7">
        <v>0.05</v>
      </c>
      <c r="P693" s="6">
        <v>18.52</v>
      </c>
      <c r="Q693" s="6">
        <f t="shared" si="40"/>
        <v>134.74799999999999</v>
      </c>
      <c r="R693" s="6">
        <f t="shared" si="41"/>
        <v>55.56</v>
      </c>
      <c r="S693" s="6">
        <f t="shared" si="42"/>
        <v>79.187999999999988</v>
      </c>
      <c r="T693" s="8">
        <f t="shared" si="43"/>
        <v>0.58767477068305274</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3105</v>
      </c>
      <c r="B694" s="3">
        <v>46140</v>
      </c>
      <c r="C694" s="4">
        <f>YEAR(SalesDataTable[[#This Row],[Order Date]])</f>
        <v>2026</v>
      </c>
      <c r="D694" s="11" t="str">
        <f>"Q"&amp;ROUNDUP(MONTH(SalesDataTable[[#This Row],[Order Date]])/3,0)</f>
        <v>Q2</v>
      </c>
      <c r="E694" s="4">
        <f>MONTH(SalesDataTable[[#This Row],[Order Date]])</f>
        <v>4</v>
      </c>
      <c r="F694" s="4" t="str">
        <f>TEXT(SalesDataTable[[#This Row],[Order Date]],"MMM")</f>
        <v>Apr</v>
      </c>
      <c r="G694" s="4" t="s">
        <v>20</v>
      </c>
      <c r="H694" s="4" t="s">
        <v>31</v>
      </c>
      <c r="I694" s="4" t="s">
        <v>2</v>
      </c>
      <c r="J694" s="4" t="s">
        <v>3</v>
      </c>
      <c r="K694" s="4" t="s">
        <v>34</v>
      </c>
      <c r="L694" s="4" t="s">
        <v>45</v>
      </c>
      <c r="M694" s="9">
        <v>4</v>
      </c>
      <c r="N694" s="6">
        <v>51.57</v>
      </c>
      <c r="O694" s="7">
        <v>0.1</v>
      </c>
      <c r="P694" s="6">
        <v>22.58</v>
      </c>
      <c r="Q694" s="6">
        <f t="shared" si="40"/>
        <v>185.65200000000002</v>
      </c>
      <c r="R694" s="6">
        <f t="shared" si="41"/>
        <v>90.32</v>
      </c>
      <c r="S694" s="6">
        <f t="shared" si="42"/>
        <v>95.332000000000022</v>
      </c>
      <c r="T694" s="8">
        <f t="shared" si="43"/>
        <v>0.51349837330058401</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3167</v>
      </c>
      <c r="B695" s="3">
        <v>46140</v>
      </c>
      <c r="C695" s="4">
        <f>YEAR(SalesDataTable[[#This Row],[Order Date]])</f>
        <v>2026</v>
      </c>
      <c r="D695" s="11" t="str">
        <f>"Q"&amp;ROUNDUP(MONTH(SalesDataTable[[#This Row],[Order Date]])/3,0)</f>
        <v>Q2</v>
      </c>
      <c r="E695" s="4">
        <f>MONTH(SalesDataTable[[#This Row],[Order Date]])</f>
        <v>4</v>
      </c>
      <c r="F695" s="4" t="str">
        <f>TEXT(SalesDataTable[[#This Row],[Order Date]],"MMM")</f>
        <v>Apr</v>
      </c>
      <c r="G695" s="4" t="s">
        <v>20</v>
      </c>
      <c r="H695" s="4" t="s">
        <v>33</v>
      </c>
      <c r="I695" s="4" t="s">
        <v>2</v>
      </c>
      <c r="J695" s="4" t="s">
        <v>16</v>
      </c>
      <c r="K695" s="4" t="s">
        <v>4</v>
      </c>
      <c r="L695" s="4" t="s">
        <v>22</v>
      </c>
      <c r="M695" s="9">
        <v>1</v>
      </c>
      <c r="N695" s="6">
        <v>51.61</v>
      </c>
      <c r="O695" s="7">
        <v>0</v>
      </c>
      <c r="P695" s="6">
        <v>23</v>
      </c>
      <c r="Q695" s="6">
        <f t="shared" si="40"/>
        <v>51.61</v>
      </c>
      <c r="R695" s="6">
        <f t="shared" si="41"/>
        <v>23</v>
      </c>
      <c r="S695" s="6">
        <f t="shared" si="42"/>
        <v>28.61</v>
      </c>
      <c r="T695" s="8">
        <f t="shared" si="43"/>
        <v>0.55434993218368533</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4396</v>
      </c>
      <c r="B696" s="3">
        <v>46140</v>
      </c>
      <c r="C696" s="4">
        <f>YEAR(SalesDataTable[[#This Row],[Order Date]])</f>
        <v>2026</v>
      </c>
      <c r="D696" s="11" t="str">
        <f>"Q"&amp;ROUNDUP(MONTH(SalesDataTable[[#This Row],[Order Date]])/3,0)</f>
        <v>Q2</v>
      </c>
      <c r="E696" s="4">
        <f>MONTH(SalesDataTable[[#This Row],[Order Date]])</f>
        <v>4</v>
      </c>
      <c r="F696" s="4" t="str">
        <f>TEXT(SalesDataTable[[#This Row],[Order Date]],"MMM")</f>
        <v>Apr</v>
      </c>
      <c r="G696" s="4" t="s">
        <v>0</v>
      </c>
      <c r="H696" s="4" t="s">
        <v>50</v>
      </c>
      <c r="I696" s="4" t="s">
        <v>19</v>
      </c>
      <c r="J696" s="4" t="s">
        <v>3</v>
      </c>
      <c r="K696" s="4" t="s">
        <v>34</v>
      </c>
      <c r="L696" s="4" t="s">
        <v>45</v>
      </c>
      <c r="M696" s="9">
        <v>1</v>
      </c>
      <c r="N696" s="6">
        <v>50.56</v>
      </c>
      <c r="O696" s="7">
        <v>0.05</v>
      </c>
      <c r="P696" s="6">
        <v>22.06</v>
      </c>
      <c r="Q696" s="6">
        <f t="shared" si="40"/>
        <v>48.031999999999996</v>
      </c>
      <c r="R696" s="6">
        <f t="shared" si="41"/>
        <v>22.06</v>
      </c>
      <c r="S696" s="6">
        <f t="shared" si="42"/>
        <v>25.971999999999998</v>
      </c>
      <c r="T696" s="8">
        <f t="shared" si="43"/>
        <v>0.54072285143237842</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4475</v>
      </c>
      <c r="B697" s="3">
        <v>46140</v>
      </c>
      <c r="C697" s="4">
        <f>YEAR(SalesDataTable[[#This Row],[Order Date]])</f>
        <v>2026</v>
      </c>
      <c r="D697" s="11" t="str">
        <f>"Q"&amp;ROUNDUP(MONTH(SalesDataTable[[#This Row],[Order Date]])/3,0)</f>
        <v>Q2</v>
      </c>
      <c r="E697" s="4">
        <f>MONTH(SalesDataTable[[#This Row],[Order Date]])</f>
        <v>4</v>
      </c>
      <c r="F697" s="4" t="str">
        <f>TEXT(SalesDataTable[[#This Row],[Order Date]],"MMM")</f>
        <v>Apr</v>
      </c>
      <c r="G697" s="4" t="s">
        <v>11</v>
      </c>
      <c r="H697" s="4" t="s">
        <v>25</v>
      </c>
      <c r="I697" s="4" t="s">
        <v>28</v>
      </c>
      <c r="J697" s="4" t="s">
        <v>16</v>
      </c>
      <c r="K697" s="4" t="s">
        <v>14</v>
      </c>
      <c r="L697" s="4" t="s">
        <v>48</v>
      </c>
      <c r="M697" s="9">
        <v>2</v>
      </c>
      <c r="N697" s="6">
        <v>165.74</v>
      </c>
      <c r="O697" s="7">
        <v>0</v>
      </c>
      <c r="P697" s="6">
        <v>87.73</v>
      </c>
      <c r="Q697" s="6">
        <f t="shared" si="40"/>
        <v>331.48</v>
      </c>
      <c r="R697" s="6">
        <f t="shared" si="41"/>
        <v>175.46</v>
      </c>
      <c r="S697" s="6">
        <f t="shared" si="42"/>
        <v>156.02000000000001</v>
      </c>
      <c r="T697" s="8">
        <f t="shared" si="43"/>
        <v>0.47067696391939184</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4482</v>
      </c>
      <c r="B698" s="3">
        <v>46140</v>
      </c>
      <c r="C698" s="4">
        <f>YEAR(SalesDataTable[[#This Row],[Order Date]])</f>
        <v>2026</v>
      </c>
      <c r="D698" s="11" t="str">
        <f>"Q"&amp;ROUNDUP(MONTH(SalesDataTable[[#This Row],[Order Date]])/3,0)</f>
        <v>Q2</v>
      </c>
      <c r="E698" s="4">
        <f>MONTH(SalesDataTable[[#This Row],[Order Date]])</f>
        <v>4</v>
      </c>
      <c r="F698" s="4" t="str">
        <f>TEXT(SalesDataTable[[#This Row],[Order Date]],"MMM")</f>
        <v>Apr</v>
      </c>
      <c r="G698" s="4" t="s">
        <v>11</v>
      </c>
      <c r="H698" s="4" t="s">
        <v>12</v>
      </c>
      <c r="I698" s="4" t="s">
        <v>2</v>
      </c>
      <c r="J698" s="4" t="s">
        <v>16</v>
      </c>
      <c r="K698" s="4" t="s">
        <v>34</v>
      </c>
      <c r="L698" s="4" t="s">
        <v>42</v>
      </c>
      <c r="M698" s="9">
        <v>3</v>
      </c>
      <c r="N698" s="6">
        <v>36.770000000000003</v>
      </c>
      <c r="O698" s="7">
        <v>0</v>
      </c>
      <c r="P698" s="6">
        <v>13.63</v>
      </c>
      <c r="Q698" s="6">
        <f t="shared" si="40"/>
        <v>110.31</v>
      </c>
      <c r="R698" s="6">
        <f t="shared" si="41"/>
        <v>40.89</v>
      </c>
      <c r="S698" s="6">
        <f t="shared" si="42"/>
        <v>69.42</v>
      </c>
      <c r="T698" s="8">
        <f t="shared" si="43"/>
        <v>0.62931737829752521</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5022</v>
      </c>
      <c r="B699" s="3">
        <v>46140</v>
      </c>
      <c r="C699" s="4">
        <f>YEAR(SalesDataTable[[#This Row],[Order Date]])</f>
        <v>2026</v>
      </c>
      <c r="D699" s="11" t="str">
        <f>"Q"&amp;ROUNDUP(MONTH(SalesDataTable[[#This Row],[Order Date]])/3,0)</f>
        <v>Q2</v>
      </c>
      <c r="E699" s="4">
        <f>MONTH(SalesDataTable[[#This Row],[Order Date]])</f>
        <v>4</v>
      </c>
      <c r="F699" s="4" t="str">
        <f>TEXT(SalesDataTable[[#This Row],[Order Date]],"MMM")</f>
        <v>Apr</v>
      </c>
      <c r="G699" s="4" t="s">
        <v>20</v>
      </c>
      <c r="H699" s="4" t="s">
        <v>31</v>
      </c>
      <c r="I699" s="4" t="s">
        <v>2</v>
      </c>
      <c r="J699" s="4" t="s">
        <v>16</v>
      </c>
      <c r="K699" s="4" t="s">
        <v>23</v>
      </c>
      <c r="L699" s="4" t="s">
        <v>29</v>
      </c>
      <c r="M699" s="9">
        <v>2</v>
      </c>
      <c r="N699" s="6">
        <v>196.37</v>
      </c>
      <c r="O699" s="7">
        <v>0</v>
      </c>
      <c r="P699" s="6">
        <v>101.73</v>
      </c>
      <c r="Q699" s="6">
        <f t="shared" si="40"/>
        <v>392.74</v>
      </c>
      <c r="R699" s="6">
        <f t="shared" si="41"/>
        <v>203.46</v>
      </c>
      <c r="S699" s="6">
        <f t="shared" si="42"/>
        <v>189.28</v>
      </c>
      <c r="T699" s="8">
        <f t="shared" si="43"/>
        <v>0.48194734429902736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1304</v>
      </c>
      <c r="B700" s="3">
        <v>46141</v>
      </c>
      <c r="C700" s="4">
        <f>YEAR(SalesDataTable[[#This Row],[Order Date]])</f>
        <v>2026</v>
      </c>
      <c r="D700" s="11" t="str">
        <f>"Q"&amp;ROUNDUP(MONTH(SalesDataTable[[#This Row],[Order Date]])/3,0)</f>
        <v>Q2</v>
      </c>
      <c r="E700" s="4">
        <f>MONTH(SalesDataTable[[#This Row],[Order Date]])</f>
        <v>4</v>
      </c>
      <c r="F700" s="4" t="str">
        <f>TEXT(SalesDataTable[[#This Row],[Order Date]],"MMM")</f>
        <v>Apr</v>
      </c>
      <c r="G700" s="4" t="s">
        <v>0</v>
      </c>
      <c r="H700" s="4" t="s">
        <v>1</v>
      </c>
      <c r="I700" s="4" t="s">
        <v>28</v>
      </c>
      <c r="J700" s="4" t="s">
        <v>3</v>
      </c>
      <c r="K700" s="4" t="s">
        <v>14</v>
      </c>
      <c r="L700" s="4" t="s">
        <v>15</v>
      </c>
      <c r="M700" s="9">
        <v>2</v>
      </c>
      <c r="N700" s="6">
        <v>35.33</v>
      </c>
      <c r="O700" s="7">
        <v>0</v>
      </c>
      <c r="P700" s="6">
        <v>13.69</v>
      </c>
      <c r="Q700" s="6">
        <f t="shared" si="40"/>
        <v>70.66</v>
      </c>
      <c r="R700" s="6">
        <f t="shared" si="41"/>
        <v>27.38</v>
      </c>
      <c r="S700" s="6">
        <f t="shared" si="42"/>
        <v>43.28</v>
      </c>
      <c r="T700" s="8">
        <f t="shared" si="43"/>
        <v>0.61251061420888764</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3008</v>
      </c>
      <c r="B701" s="3">
        <v>46141</v>
      </c>
      <c r="C701" s="4">
        <f>YEAR(SalesDataTable[[#This Row],[Order Date]])</f>
        <v>2026</v>
      </c>
      <c r="D701" s="11" t="str">
        <f>"Q"&amp;ROUNDUP(MONTH(SalesDataTable[[#This Row],[Order Date]])/3,0)</f>
        <v>Q2</v>
      </c>
      <c r="E701" s="4">
        <f>MONTH(SalesDataTable[[#This Row],[Order Date]])</f>
        <v>4</v>
      </c>
      <c r="F701" s="4" t="str">
        <f>TEXT(SalesDataTable[[#This Row],[Order Date]],"MMM")</f>
        <v>Apr</v>
      </c>
      <c r="G701" s="4" t="s">
        <v>11</v>
      </c>
      <c r="H701" s="4" t="s">
        <v>12</v>
      </c>
      <c r="I701" s="4" t="s">
        <v>8</v>
      </c>
      <c r="J701" s="4" t="s">
        <v>16</v>
      </c>
      <c r="K701" s="4" t="s">
        <v>14</v>
      </c>
      <c r="L701" s="4" t="s">
        <v>32</v>
      </c>
      <c r="M701" s="9">
        <v>4</v>
      </c>
      <c r="N701" s="6">
        <v>46.43</v>
      </c>
      <c r="O701" s="7">
        <v>0.1</v>
      </c>
      <c r="P701" s="6">
        <v>18.04</v>
      </c>
      <c r="Q701" s="6">
        <f t="shared" si="40"/>
        <v>167.148</v>
      </c>
      <c r="R701" s="6">
        <f t="shared" si="41"/>
        <v>72.16</v>
      </c>
      <c r="S701" s="6">
        <f t="shared" si="42"/>
        <v>94.988</v>
      </c>
      <c r="T701" s="8">
        <f t="shared" si="43"/>
        <v>0.56828678775695796</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4140</v>
      </c>
      <c r="B702" s="3">
        <v>46141</v>
      </c>
      <c r="C702" s="4">
        <f>YEAR(SalesDataTable[[#This Row],[Order Date]])</f>
        <v>2026</v>
      </c>
      <c r="D702" s="11" t="str">
        <f>"Q"&amp;ROUNDUP(MONTH(SalesDataTable[[#This Row],[Order Date]])/3,0)</f>
        <v>Q2</v>
      </c>
      <c r="E702" s="4">
        <f>MONTH(SalesDataTable[[#This Row],[Order Date]])</f>
        <v>4</v>
      </c>
      <c r="F702" s="4" t="str">
        <f>TEXT(SalesDataTable[[#This Row],[Order Date]],"MMM")</f>
        <v>Apr</v>
      </c>
      <c r="G702" s="4" t="s">
        <v>20</v>
      </c>
      <c r="H702" s="4" t="s">
        <v>31</v>
      </c>
      <c r="I702" s="4" t="s">
        <v>28</v>
      </c>
      <c r="J702" s="4" t="s">
        <v>13</v>
      </c>
      <c r="K702" s="4" t="s">
        <v>34</v>
      </c>
      <c r="L702" s="4" t="s">
        <v>38</v>
      </c>
      <c r="M702" s="9">
        <v>1</v>
      </c>
      <c r="N702" s="6">
        <v>125.25</v>
      </c>
      <c r="O702" s="7">
        <v>0</v>
      </c>
      <c r="P702" s="6">
        <v>70.88</v>
      </c>
      <c r="Q702" s="6">
        <f t="shared" si="40"/>
        <v>125.25</v>
      </c>
      <c r="R702" s="6">
        <f t="shared" si="41"/>
        <v>70.88</v>
      </c>
      <c r="S702" s="6">
        <f t="shared" si="42"/>
        <v>54.370000000000005</v>
      </c>
      <c r="T702" s="8">
        <f t="shared" si="43"/>
        <v>0.43409181636726552</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4151</v>
      </c>
      <c r="B703" s="3">
        <v>46141</v>
      </c>
      <c r="C703" s="4">
        <f>YEAR(SalesDataTable[[#This Row],[Order Date]])</f>
        <v>2026</v>
      </c>
      <c r="D703" s="11" t="str">
        <f>"Q"&amp;ROUNDUP(MONTH(SalesDataTable[[#This Row],[Order Date]])/3,0)</f>
        <v>Q2</v>
      </c>
      <c r="E703" s="4">
        <f>MONTH(SalesDataTable[[#This Row],[Order Date]])</f>
        <v>4</v>
      </c>
      <c r="F703" s="4" t="str">
        <f>TEXT(SalesDataTable[[#This Row],[Order Date]],"MMM")</f>
        <v>Apr</v>
      </c>
      <c r="G703" s="4" t="s">
        <v>6</v>
      </c>
      <c r="H703" s="4" t="s">
        <v>49</v>
      </c>
      <c r="I703" s="4" t="s">
        <v>2</v>
      </c>
      <c r="J703" s="4" t="s">
        <v>3</v>
      </c>
      <c r="K703" s="4" t="s">
        <v>23</v>
      </c>
      <c r="L703" s="4" t="s">
        <v>24</v>
      </c>
      <c r="M703" s="9">
        <v>1</v>
      </c>
      <c r="N703" s="6">
        <v>341.98</v>
      </c>
      <c r="O703" s="7">
        <v>0</v>
      </c>
      <c r="P703" s="6">
        <v>192.43</v>
      </c>
      <c r="Q703" s="6">
        <f t="shared" si="40"/>
        <v>341.98</v>
      </c>
      <c r="R703" s="6">
        <f t="shared" si="41"/>
        <v>192.43</v>
      </c>
      <c r="S703" s="6">
        <f t="shared" si="42"/>
        <v>149.55000000000001</v>
      </c>
      <c r="T703" s="8">
        <f t="shared" si="43"/>
        <v>0.43730627522077314</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4650</v>
      </c>
      <c r="B704" s="3">
        <v>46141</v>
      </c>
      <c r="C704" s="4">
        <f>YEAR(SalesDataTable[[#This Row],[Order Date]])</f>
        <v>2026</v>
      </c>
      <c r="D704" s="11" t="str">
        <f>"Q"&amp;ROUNDUP(MONTH(SalesDataTable[[#This Row],[Order Date]])/3,0)</f>
        <v>Q2</v>
      </c>
      <c r="E704" s="4">
        <f>MONTH(SalesDataTable[[#This Row],[Order Date]])</f>
        <v>4</v>
      </c>
      <c r="F704" s="4" t="str">
        <f>TEXT(SalesDataTable[[#This Row],[Order Date]],"MMM")</f>
        <v>Apr</v>
      </c>
      <c r="G704" s="4" t="s">
        <v>6</v>
      </c>
      <c r="H704" s="4" t="s">
        <v>27</v>
      </c>
      <c r="I704" s="4" t="s">
        <v>28</v>
      </c>
      <c r="J704" s="4" t="s">
        <v>16</v>
      </c>
      <c r="K704" s="4" t="s">
        <v>34</v>
      </c>
      <c r="L704" s="4" t="s">
        <v>35</v>
      </c>
      <c r="M704" s="9">
        <v>1</v>
      </c>
      <c r="N704" s="6">
        <v>40.04</v>
      </c>
      <c r="O704" s="7">
        <v>0</v>
      </c>
      <c r="P704" s="6">
        <v>14.72</v>
      </c>
      <c r="Q704" s="6">
        <f t="shared" si="40"/>
        <v>40.04</v>
      </c>
      <c r="R704" s="6">
        <f t="shared" si="41"/>
        <v>14.72</v>
      </c>
      <c r="S704" s="6">
        <f t="shared" si="42"/>
        <v>25.32</v>
      </c>
      <c r="T704" s="8">
        <f t="shared" si="43"/>
        <v>0.63236763236763238</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4897</v>
      </c>
      <c r="B705" s="3">
        <v>46141</v>
      </c>
      <c r="C705" s="4">
        <f>YEAR(SalesDataTable[[#This Row],[Order Date]])</f>
        <v>2026</v>
      </c>
      <c r="D705" s="11" t="str">
        <f>"Q"&amp;ROUNDUP(MONTH(SalesDataTable[[#This Row],[Order Date]])/3,0)</f>
        <v>Q2</v>
      </c>
      <c r="E705" s="4">
        <f>MONTH(SalesDataTable[[#This Row],[Order Date]])</f>
        <v>4</v>
      </c>
      <c r="F705" s="4" t="str">
        <f>TEXT(SalesDataTable[[#This Row],[Order Date]],"MMM")</f>
        <v>Apr</v>
      </c>
      <c r="G705" s="4" t="s">
        <v>20</v>
      </c>
      <c r="H705" s="4" t="s">
        <v>47</v>
      </c>
      <c r="I705" s="4" t="s">
        <v>2</v>
      </c>
      <c r="J705" s="4" t="s">
        <v>3</v>
      </c>
      <c r="K705" s="4" t="s">
        <v>4</v>
      </c>
      <c r="L705" s="4" t="s">
        <v>26</v>
      </c>
      <c r="M705" s="9">
        <v>3</v>
      </c>
      <c r="N705" s="6">
        <v>40.47</v>
      </c>
      <c r="O705" s="7">
        <v>0.05</v>
      </c>
      <c r="P705" s="6">
        <v>17.14</v>
      </c>
      <c r="Q705" s="6">
        <f t="shared" si="40"/>
        <v>115.33949999999999</v>
      </c>
      <c r="R705" s="6">
        <f t="shared" si="41"/>
        <v>51.42</v>
      </c>
      <c r="S705" s="6">
        <f t="shared" si="42"/>
        <v>63.919499999999985</v>
      </c>
      <c r="T705" s="8">
        <f t="shared" si="43"/>
        <v>0.5541856866034619</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792</v>
      </c>
      <c r="B706" s="3">
        <v>46142</v>
      </c>
      <c r="C706" s="4">
        <f>YEAR(SalesDataTable[[#This Row],[Order Date]])</f>
        <v>2026</v>
      </c>
      <c r="D706" s="11" t="str">
        <f>"Q"&amp;ROUNDUP(MONTH(SalesDataTable[[#This Row],[Order Date]])/3,0)</f>
        <v>Q2</v>
      </c>
      <c r="E706" s="4">
        <f>MONTH(SalesDataTable[[#This Row],[Order Date]])</f>
        <v>4</v>
      </c>
      <c r="F706" s="4" t="str">
        <f>TEXT(SalesDataTable[[#This Row],[Order Date]],"MMM")</f>
        <v>Apr</v>
      </c>
      <c r="G706" s="4" t="s">
        <v>20</v>
      </c>
      <c r="H706" s="4" t="s">
        <v>33</v>
      </c>
      <c r="I706" s="4" t="s">
        <v>8</v>
      </c>
      <c r="J706" s="4" t="s">
        <v>3</v>
      </c>
      <c r="K706" s="4" t="s">
        <v>23</v>
      </c>
      <c r="L706" s="4" t="s">
        <v>40</v>
      </c>
      <c r="M706" s="9">
        <v>6</v>
      </c>
      <c r="N706" s="6">
        <v>83.7</v>
      </c>
      <c r="O706" s="7">
        <v>0.2</v>
      </c>
      <c r="P706" s="6">
        <v>38.58</v>
      </c>
      <c r="Q706" s="6">
        <f t="shared" si="40"/>
        <v>401.76000000000005</v>
      </c>
      <c r="R706" s="6">
        <f t="shared" si="41"/>
        <v>231.48</v>
      </c>
      <c r="S706" s="6">
        <f t="shared" si="42"/>
        <v>170.28000000000006</v>
      </c>
      <c r="T706" s="8">
        <f t="shared" si="43"/>
        <v>0.42383512544802876</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1796</v>
      </c>
      <c r="B707" s="3">
        <v>46142</v>
      </c>
      <c r="C707" s="4">
        <f>YEAR(SalesDataTable[[#This Row],[Order Date]])</f>
        <v>2026</v>
      </c>
      <c r="D707" s="11" t="str">
        <f>"Q"&amp;ROUNDUP(MONTH(SalesDataTable[[#This Row],[Order Date]])/3,0)</f>
        <v>Q2</v>
      </c>
      <c r="E707" s="4">
        <f>MONTH(SalesDataTable[[#This Row],[Order Date]])</f>
        <v>4</v>
      </c>
      <c r="F707" s="4" t="str">
        <f>TEXT(SalesDataTable[[#This Row],[Order Date]],"MMM")</f>
        <v>Apr</v>
      </c>
      <c r="G707" s="4" t="s">
        <v>0</v>
      </c>
      <c r="H707" s="4" t="s">
        <v>50</v>
      </c>
      <c r="I707" s="4" t="s">
        <v>2</v>
      </c>
      <c r="J707" s="4" t="s">
        <v>3</v>
      </c>
      <c r="K707" s="4" t="s">
        <v>23</v>
      </c>
      <c r="L707" s="4" t="s">
        <v>40</v>
      </c>
      <c r="M707" s="9">
        <v>4</v>
      </c>
      <c r="N707" s="6">
        <v>83.27</v>
      </c>
      <c r="O707" s="7">
        <v>0</v>
      </c>
      <c r="P707" s="6">
        <v>39.979999999999997</v>
      </c>
      <c r="Q707" s="6">
        <f t="shared" si="40"/>
        <v>333.08</v>
      </c>
      <c r="R707" s="6">
        <f t="shared" si="41"/>
        <v>159.91999999999999</v>
      </c>
      <c r="S707" s="6">
        <f t="shared" si="42"/>
        <v>173.16</v>
      </c>
      <c r="T707" s="8">
        <f t="shared" si="43"/>
        <v>0.51987510507986068</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3222</v>
      </c>
      <c r="B708" s="3">
        <v>46142</v>
      </c>
      <c r="C708" s="4">
        <f>YEAR(SalesDataTable[[#This Row],[Order Date]])</f>
        <v>2026</v>
      </c>
      <c r="D708" s="11" t="str">
        <f>"Q"&amp;ROUNDUP(MONTH(SalesDataTable[[#This Row],[Order Date]])/3,0)</f>
        <v>Q2</v>
      </c>
      <c r="E708" s="4">
        <f>MONTH(SalesDataTable[[#This Row],[Order Date]])</f>
        <v>4</v>
      </c>
      <c r="F708" s="4" t="str">
        <f>TEXT(SalesDataTable[[#This Row],[Order Date]],"MMM")</f>
        <v>Apr</v>
      </c>
      <c r="G708" s="4" t="s">
        <v>11</v>
      </c>
      <c r="H708" s="4" t="s">
        <v>52</v>
      </c>
      <c r="I708" s="4" t="s">
        <v>8</v>
      </c>
      <c r="J708" s="4" t="s">
        <v>16</v>
      </c>
      <c r="K708" s="4" t="s">
        <v>23</v>
      </c>
      <c r="L708" s="4" t="s">
        <v>51</v>
      </c>
      <c r="M708" s="9">
        <v>3</v>
      </c>
      <c r="N708" s="6">
        <v>126.03</v>
      </c>
      <c r="O708" s="7">
        <v>0.1</v>
      </c>
      <c r="P708" s="6">
        <v>61.75</v>
      </c>
      <c r="Q708" s="6">
        <f t="shared" ref="Q708:Q771" si="44">M708*N708*(1-O708)</f>
        <v>340.28100000000006</v>
      </c>
      <c r="R708" s="6">
        <f t="shared" ref="R708:R771" si="45">M708*P708</f>
        <v>185.25</v>
      </c>
      <c r="S708" s="6">
        <f t="shared" ref="S708:S771" si="46">Q708-R708</f>
        <v>155.03100000000006</v>
      </c>
      <c r="T708" s="8">
        <f t="shared" ref="T708:T771" si="47">IFERROR(S708/Q708,0)</f>
        <v>0.45559699189787273</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3237</v>
      </c>
      <c r="B709" s="3">
        <v>46142</v>
      </c>
      <c r="C709" s="4">
        <f>YEAR(SalesDataTable[[#This Row],[Order Date]])</f>
        <v>2026</v>
      </c>
      <c r="D709" s="11" t="str">
        <f>"Q"&amp;ROUNDUP(MONTH(SalesDataTable[[#This Row],[Order Date]])/3,0)</f>
        <v>Q2</v>
      </c>
      <c r="E709" s="4">
        <f>MONTH(SalesDataTable[[#This Row],[Order Date]])</f>
        <v>4</v>
      </c>
      <c r="F709" s="4" t="str">
        <f>TEXT(SalesDataTable[[#This Row],[Order Date]],"MMM")</f>
        <v>Apr</v>
      </c>
      <c r="G709" s="4" t="s">
        <v>6</v>
      </c>
      <c r="H709" s="4" t="s">
        <v>49</v>
      </c>
      <c r="I709" s="4" t="s">
        <v>2</v>
      </c>
      <c r="J709" s="4" t="s">
        <v>13</v>
      </c>
      <c r="K709" s="4" t="s">
        <v>23</v>
      </c>
      <c r="L709" s="4" t="s">
        <v>51</v>
      </c>
      <c r="M709" s="9">
        <v>1</v>
      </c>
      <c r="N709" s="6">
        <v>122.86</v>
      </c>
      <c r="O709" s="7">
        <v>0.05</v>
      </c>
      <c r="P709" s="6">
        <v>59.22</v>
      </c>
      <c r="Q709" s="6">
        <f t="shared" si="44"/>
        <v>116.717</v>
      </c>
      <c r="R709" s="6">
        <f t="shared" si="45"/>
        <v>59.22</v>
      </c>
      <c r="S709" s="6">
        <f t="shared" si="46"/>
        <v>57.497</v>
      </c>
      <c r="T709" s="8">
        <f t="shared" si="47"/>
        <v>0.49261889870370212</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3695</v>
      </c>
      <c r="B710" s="3">
        <v>46142</v>
      </c>
      <c r="C710" s="4">
        <f>YEAR(SalesDataTable[[#This Row],[Order Date]])</f>
        <v>2026</v>
      </c>
      <c r="D710" s="11" t="str">
        <f>"Q"&amp;ROUNDUP(MONTH(SalesDataTable[[#This Row],[Order Date]])/3,0)</f>
        <v>Q2</v>
      </c>
      <c r="E710" s="4">
        <f>MONTH(SalesDataTable[[#This Row],[Order Date]])</f>
        <v>4</v>
      </c>
      <c r="F710" s="4" t="str">
        <f>TEXT(SalesDataTable[[#This Row],[Order Date]],"MMM")</f>
        <v>Apr</v>
      </c>
      <c r="G710" s="4" t="s">
        <v>11</v>
      </c>
      <c r="H710" s="4" t="s">
        <v>12</v>
      </c>
      <c r="I710" s="4" t="s">
        <v>2</v>
      </c>
      <c r="J710" s="4" t="s">
        <v>13</v>
      </c>
      <c r="K710" s="4" t="s">
        <v>4</v>
      </c>
      <c r="L710" s="4" t="s">
        <v>26</v>
      </c>
      <c r="M710" s="9">
        <v>1</v>
      </c>
      <c r="N710" s="6">
        <v>39.44</v>
      </c>
      <c r="O710" s="7">
        <v>0.1</v>
      </c>
      <c r="P710" s="6">
        <v>16.63</v>
      </c>
      <c r="Q710" s="6">
        <f t="shared" si="44"/>
        <v>35.496000000000002</v>
      </c>
      <c r="R710" s="6">
        <f t="shared" si="45"/>
        <v>16.63</v>
      </c>
      <c r="S710" s="6">
        <f t="shared" si="46"/>
        <v>18.866000000000003</v>
      </c>
      <c r="T710" s="8">
        <f t="shared" si="47"/>
        <v>0.53149650664863657</v>
      </c>
      <c r="U710" s="5">
        <f>YEAR(SalesDataTable[[#This Row],[Order Date]])</f>
        <v>2026</v>
      </c>
      <c r="V710" s="8" t="str">
        <f>"Q"&amp;ROUNDUP(MONTH(SalesDataTable[[#This Row],[Order Date]])/3,0)</f>
        <v>Q2</v>
      </c>
      <c r="W710" s="9">
        <f>MONTH(SalesDataTable[[#This Row],[Order Date]])</f>
        <v>4</v>
      </c>
      <c r="X710" s="8" t="str">
        <f>TEXT(SalesDataTable[[#This Row],[Order Date]],"mmm")</f>
        <v>Apr</v>
      </c>
    </row>
    <row r="711" spans="1:24" ht="15.6">
      <c r="A711" s="2">
        <v>5148</v>
      </c>
      <c r="B711" s="3">
        <v>46142</v>
      </c>
      <c r="C711" s="4">
        <f>YEAR(SalesDataTable[[#This Row],[Order Date]])</f>
        <v>2026</v>
      </c>
      <c r="D711" s="11" t="str">
        <f>"Q"&amp;ROUNDUP(MONTH(SalesDataTable[[#This Row],[Order Date]])/3,0)</f>
        <v>Q2</v>
      </c>
      <c r="E711" s="4">
        <f>MONTH(SalesDataTable[[#This Row],[Order Date]])</f>
        <v>4</v>
      </c>
      <c r="F711" s="4" t="str">
        <f>TEXT(SalesDataTable[[#This Row],[Order Date]],"MMM")</f>
        <v>Apr</v>
      </c>
      <c r="G711" s="4" t="s">
        <v>11</v>
      </c>
      <c r="H711" s="4" t="s">
        <v>39</v>
      </c>
      <c r="I711" s="4" t="s">
        <v>2</v>
      </c>
      <c r="J711" s="4" t="s">
        <v>3</v>
      </c>
      <c r="K711" s="4" t="s">
        <v>14</v>
      </c>
      <c r="L711" s="4" t="s">
        <v>44</v>
      </c>
      <c r="M711" s="9">
        <v>1</v>
      </c>
      <c r="N711" s="6">
        <v>130.34</v>
      </c>
      <c r="O711" s="7">
        <v>0.1</v>
      </c>
      <c r="P711" s="6">
        <v>66.680000000000007</v>
      </c>
      <c r="Q711" s="6">
        <f t="shared" si="44"/>
        <v>117.30600000000001</v>
      </c>
      <c r="R711" s="6">
        <f t="shared" si="45"/>
        <v>66.680000000000007</v>
      </c>
      <c r="S711" s="6">
        <f t="shared" si="46"/>
        <v>50.626000000000005</v>
      </c>
      <c r="T711" s="8">
        <f t="shared" si="47"/>
        <v>0.43157212759790631</v>
      </c>
      <c r="U711" s="5">
        <f>YEAR(SalesDataTable[[#This Row],[Order Date]])</f>
        <v>2026</v>
      </c>
      <c r="V711" s="8" t="str">
        <f>"Q"&amp;ROUNDUP(MONTH(SalesDataTable[[#This Row],[Order Date]])/3,0)</f>
        <v>Q2</v>
      </c>
      <c r="W711" s="9">
        <f>MONTH(SalesDataTable[[#This Row],[Order Date]])</f>
        <v>4</v>
      </c>
      <c r="X711" s="8" t="str">
        <f>TEXT(SalesDataTable[[#This Row],[Order Date]],"mmm")</f>
        <v>Apr</v>
      </c>
    </row>
    <row r="712" spans="1:24" ht="15.6">
      <c r="A712" s="2">
        <v>534</v>
      </c>
      <c r="B712" s="3">
        <v>46143</v>
      </c>
      <c r="C712" s="4">
        <f>YEAR(SalesDataTable[[#This Row],[Order Date]])</f>
        <v>2026</v>
      </c>
      <c r="D712" s="11" t="str">
        <f>"Q"&amp;ROUNDUP(MONTH(SalesDataTable[[#This Row],[Order Date]])/3,0)</f>
        <v>Q2</v>
      </c>
      <c r="E712" s="4">
        <f>MONTH(SalesDataTable[[#This Row],[Order Date]])</f>
        <v>5</v>
      </c>
      <c r="F712" s="4" t="str">
        <f>TEXT(SalesDataTable[[#This Row],[Order Date]],"MMM")</f>
        <v>May</v>
      </c>
      <c r="G712" s="4" t="s">
        <v>6</v>
      </c>
      <c r="H712" s="4" t="s">
        <v>43</v>
      </c>
      <c r="I712" s="4" t="s">
        <v>2</v>
      </c>
      <c r="J712" s="4" t="s">
        <v>16</v>
      </c>
      <c r="K712" s="4" t="s">
        <v>9</v>
      </c>
      <c r="L712" s="4" t="s">
        <v>37</v>
      </c>
      <c r="M712" s="9">
        <v>1</v>
      </c>
      <c r="N712" s="6">
        <v>154.86000000000001</v>
      </c>
      <c r="O712" s="7">
        <v>0</v>
      </c>
      <c r="P712" s="6">
        <v>78.37</v>
      </c>
      <c r="Q712" s="6">
        <f t="shared" si="44"/>
        <v>154.86000000000001</v>
      </c>
      <c r="R712" s="6">
        <f t="shared" si="45"/>
        <v>78.37</v>
      </c>
      <c r="S712" s="6">
        <f t="shared" si="46"/>
        <v>76.490000000000009</v>
      </c>
      <c r="T712" s="8">
        <f t="shared" si="47"/>
        <v>0.49393000129148912</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551</v>
      </c>
      <c r="B713" s="3">
        <v>46143</v>
      </c>
      <c r="C713" s="4">
        <f>YEAR(SalesDataTable[[#This Row],[Order Date]])</f>
        <v>2026</v>
      </c>
      <c r="D713" s="11" t="str">
        <f>"Q"&amp;ROUNDUP(MONTH(SalesDataTable[[#This Row],[Order Date]])/3,0)</f>
        <v>Q2</v>
      </c>
      <c r="E713" s="4">
        <f>MONTH(SalesDataTable[[#This Row],[Order Date]])</f>
        <v>5</v>
      </c>
      <c r="F713" s="4" t="str">
        <f>TEXT(SalesDataTable[[#This Row],[Order Date]],"MMM")</f>
        <v>May</v>
      </c>
      <c r="G713" s="4" t="s">
        <v>20</v>
      </c>
      <c r="H713" s="4" t="s">
        <v>33</v>
      </c>
      <c r="I713" s="4" t="s">
        <v>19</v>
      </c>
      <c r="J713" s="4" t="s">
        <v>3</v>
      </c>
      <c r="K713" s="4" t="s">
        <v>4</v>
      </c>
      <c r="L713" s="4" t="s">
        <v>30</v>
      </c>
      <c r="M713" s="9">
        <v>4</v>
      </c>
      <c r="N713" s="6">
        <v>103.64</v>
      </c>
      <c r="O713" s="7">
        <v>0</v>
      </c>
      <c r="P713" s="6">
        <v>50.59</v>
      </c>
      <c r="Q713" s="6">
        <f t="shared" si="44"/>
        <v>414.56</v>
      </c>
      <c r="R713" s="6">
        <f t="shared" si="45"/>
        <v>202.36</v>
      </c>
      <c r="S713" s="6">
        <f t="shared" si="46"/>
        <v>212.2</v>
      </c>
      <c r="T713" s="8">
        <f t="shared" si="47"/>
        <v>0.51186800463141646</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2110</v>
      </c>
      <c r="B714" s="3">
        <v>46143</v>
      </c>
      <c r="C714" s="4">
        <f>YEAR(SalesDataTable[[#This Row],[Order Date]])</f>
        <v>2026</v>
      </c>
      <c r="D714" s="11" t="str">
        <f>"Q"&amp;ROUNDUP(MONTH(SalesDataTable[[#This Row],[Order Date]])/3,0)</f>
        <v>Q2</v>
      </c>
      <c r="E714" s="4">
        <f>MONTH(SalesDataTable[[#This Row],[Order Date]])</f>
        <v>5</v>
      </c>
      <c r="F714" s="4" t="str">
        <f>TEXT(SalesDataTable[[#This Row],[Order Date]],"MMM")</f>
        <v>May</v>
      </c>
      <c r="G714" s="4" t="s">
        <v>0</v>
      </c>
      <c r="H714" s="4" t="s">
        <v>50</v>
      </c>
      <c r="I714" s="4" t="s">
        <v>2</v>
      </c>
      <c r="J714" s="4" t="s">
        <v>3</v>
      </c>
      <c r="K714" s="4" t="s">
        <v>14</v>
      </c>
      <c r="L714" s="4" t="s">
        <v>48</v>
      </c>
      <c r="M714" s="9">
        <v>1</v>
      </c>
      <c r="N714" s="6">
        <v>164.49</v>
      </c>
      <c r="O714" s="7">
        <v>0.05</v>
      </c>
      <c r="P714" s="6">
        <v>87.81</v>
      </c>
      <c r="Q714" s="6">
        <f t="shared" si="44"/>
        <v>156.2655</v>
      </c>
      <c r="R714" s="6">
        <f t="shared" si="45"/>
        <v>87.81</v>
      </c>
      <c r="S714" s="6">
        <f t="shared" si="46"/>
        <v>68.455500000000001</v>
      </c>
      <c r="T714" s="8">
        <f t="shared" si="47"/>
        <v>0.43807174328306631</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2217</v>
      </c>
      <c r="B715" s="3">
        <v>46143</v>
      </c>
      <c r="C715" s="4">
        <f>YEAR(SalesDataTable[[#This Row],[Order Date]])</f>
        <v>2026</v>
      </c>
      <c r="D715" s="11" t="str">
        <f>"Q"&amp;ROUNDUP(MONTH(SalesDataTable[[#This Row],[Order Date]])/3,0)</f>
        <v>Q2</v>
      </c>
      <c r="E715" s="4">
        <f>MONTH(SalesDataTable[[#This Row],[Order Date]])</f>
        <v>5</v>
      </c>
      <c r="F715" s="4" t="str">
        <f>TEXT(SalesDataTable[[#This Row],[Order Date]],"MMM")</f>
        <v>May</v>
      </c>
      <c r="G715" s="4" t="s">
        <v>20</v>
      </c>
      <c r="H715" s="4" t="s">
        <v>33</v>
      </c>
      <c r="I715" s="4" t="s">
        <v>8</v>
      </c>
      <c r="J715" s="4" t="s">
        <v>3</v>
      </c>
      <c r="K715" s="4" t="s">
        <v>14</v>
      </c>
      <c r="L715" s="4" t="s">
        <v>48</v>
      </c>
      <c r="M715" s="9">
        <v>3</v>
      </c>
      <c r="N715" s="6">
        <v>163.44999999999999</v>
      </c>
      <c r="O715" s="7">
        <v>0.05</v>
      </c>
      <c r="P715" s="6">
        <v>87.54</v>
      </c>
      <c r="Q715" s="6">
        <f t="shared" si="44"/>
        <v>465.83249999999992</v>
      </c>
      <c r="R715" s="6">
        <f t="shared" si="45"/>
        <v>262.62</v>
      </c>
      <c r="S715" s="6">
        <f t="shared" si="46"/>
        <v>203.21249999999992</v>
      </c>
      <c r="T715" s="8">
        <f t="shared" si="47"/>
        <v>0.4362351274331438</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2544</v>
      </c>
      <c r="B716" s="3">
        <v>46143</v>
      </c>
      <c r="C716" s="4">
        <f>YEAR(SalesDataTable[[#This Row],[Order Date]])</f>
        <v>2026</v>
      </c>
      <c r="D716" s="11" t="str">
        <f>"Q"&amp;ROUNDUP(MONTH(SalesDataTable[[#This Row],[Order Date]])/3,0)</f>
        <v>Q2</v>
      </c>
      <c r="E716" s="4">
        <f>MONTH(SalesDataTable[[#This Row],[Order Date]])</f>
        <v>5</v>
      </c>
      <c r="F716" s="4" t="str">
        <f>TEXT(SalesDataTable[[#This Row],[Order Date]],"MMM")</f>
        <v>May</v>
      </c>
      <c r="G716" s="4" t="s">
        <v>20</v>
      </c>
      <c r="H716" s="4" t="s">
        <v>21</v>
      </c>
      <c r="I716" s="4" t="s">
        <v>2</v>
      </c>
      <c r="J716" s="4" t="s">
        <v>3</v>
      </c>
      <c r="K716" s="4" t="s">
        <v>9</v>
      </c>
      <c r="L716" s="4" t="s">
        <v>46</v>
      </c>
      <c r="M716" s="9">
        <v>1</v>
      </c>
      <c r="N716" s="6">
        <v>71.87</v>
      </c>
      <c r="O716" s="7">
        <v>0.05</v>
      </c>
      <c r="P716" s="6">
        <v>31.97</v>
      </c>
      <c r="Q716" s="6">
        <f t="shared" si="44"/>
        <v>68.276499999999999</v>
      </c>
      <c r="R716" s="6">
        <f t="shared" si="45"/>
        <v>31.97</v>
      </c>
      <c r="S716" s="6">
        <f t="shared" si="46"/>
        <v>36.3065</v>
      </c>
      <c r="T716" s="8">
        <f t="shared" si="47"/>
        <v>0.53175690025118449</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3678</v>
      </c>
      <c r="B717" s="3">
        <v>46143</v>
      </c>
      <c r="C717" s="4">
        <f>YEAR(SalesDataTable[[#This Row],[Order Date]])</f>
        <v>2026</v>
      </c>
      <c r="D717" s="11" t="str">
        <f>"Q"&amp;ROUNDUP(MONTH(SalesDataTable[[#This Row],[Order Date]])/3,0)</f>
        <v>Q2</v>
      </c>
      <c r="E717" s="4">
        <f>MONTH(SalesDataTable[[#This Row],[Order Date]])</f>
        <v>5</v>
      </c>
      <c r="F717" s="4" t="str">
        <f>TEXT(SalesDataTable[[#This Row],[Order Date]],"MMM")</f>
        <v>May</v>
      </c>
      <c r="G717" s="4" t="s">
        <v>6</v>
      </c>
      <c r="H717" s="4" t="s">
        <v>49</v>
      </c>
      <c r="I717" s="4" t="s">
        <v>28</v>
      </c>
      <c r="J717" s="4" t="s">
        <v>3</v>
      </c>
      <c r="K717" s="4" t="s">
        <v>23</v>
      </c>
      <c r="L717" s="4" t="s">
        <v>29</v>
      </c>
      <c r="M717" s="9">
        <v>2</v>
      </c>
      <c r="N717" s="6">
        <v>194.97</v>
      </c>
      <c r="O717" s="7">
        <v>0</v>
      </c>
      <c r="P717" s="6">
        <v>101.14</v>
      </c>
      <c r="Q717" s="6">
        <f t="shared" si="44"/>
        <v>389.94</v>
      </c>
      <c r="R717" s="6">
        <f t="shared" si="45"/>
        <v>202.28</v>
      </c>
      <c r="S717" s="6">
        <f t="shared" si="46"/>
        <v>187.66</v>
      </c>
      <c r="T717" s="8">
        <f t="shared" si="47"/>
        <v>0.48125352618351541</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3726</v>
      </c>
      <c r="B718" s="3">
        <v>46143</v>
      </c>
      <c r="C718" s="4">
        <f>YEAR(SalesDataTable[[#This Row],[Order Date]])</f>
        <v>2026</v>
      </c>
      <c r="D718" s="11" t="str">
        <f>"Q"&amp;ROUNDUP(MONTH(SalesDataTable[[#This Row],[Order Date]])/3,0)</f>
        <v>Q2</v>
      </c>
      <c r="E718" s="4">
        <f>MONTH(SalesDataTable[[#This Row],[Order Date]])</f>
        <v>5</v>
      </c>
      <c r="F718" s="4" t="str">
        <f>TEXT(SalesDataTable[[#This Row],[Order Date]],"MMM")</f>
        <v>May</v>
      </c>
      <c r="G718" s="4" t="s">
        <v>20</v>
      </c>
      <c r="H718" s="4" t="s">
        <v>33</v>
      </c>
      <c r="I718" s="4" t="s">
        <v>28</v>
      </c>
      <c r="J718" s="4" t="s">
        <v>3</v>
      </c>
      <c r="K718" s="4" t="s">
        <v>4</v>
      </c>
      <c r="L718" s="4" t="s">
        <v>22</v>
      </c>
      <c r="M718" s="9">
        <v>2</v>
      </c>
      <c r="N718" s="6">
        <v>49.53</v>
      </c>
      <c r="O718" s="7">
        <v>0</v>
      </c>
      <c r="P718" s="6">
        <v>22.91</v>
      </c>
      <c r="Q718" s="6">
        <f t="shared" si="44"/>
        <v>99.06</v>
      </c>
      <c r="R718" s="6">
        <f t="shared" si="45"/>
        <v>45.82</v>
      </c>
      <c r="S718" s="6">
        <f t="shared" si="46"/>
        <v>53.24</v>
      </c>
      <c r="T718" s="8">
        <f t="shared" si="47"/>
        <v>0.53745204926307288</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3897</v>
      </c>
      <c r="B719" s="3">
        <v>46143</v>
      </c>
      <c r="C719" s="4">
        <f>YEAR(SalesDataTable[[#This Row],[Order Date]])</f>
        <v>2026</v>
      </c>
      <c r="D719" s="11" t="str">
        <f>"Q"&amp;ROUNDUP(MONTH(SalesDataTable[[#This Row],[Order Date]])/3,0)</f>
        <v>Q2</v>
      </c>
      <c r="E719" s="4">
        <f>MONTH(SalesDataTable[[#This Row],[Order Date]])</f>
        <v>5</v>
      </c>
      <c r="F719" s="4" t="str">
        <f>TEXT(SalesDataTable[[#This Row],[Order Date]],"MMM")</f>
        <v>May</v>
      </c>
      <c r="G719" s="4" t="s">
        <v>20</v>
      </c>
      <c r="H719" s="4" t="s">
        <v>33</v>
      </c>
      <c r="I719" s="4" t="s">
        <v>8</v>
      </c>
      <c r="J719" s="4" t="s">
        <v>16</v>
      </c>
      <c r="K719" s="4" t="s">
        <v>34</v>
      </c>
      <c r="L719" s="4" t="s">
        <v>42</v>
      </c>
      <c r="M719" s="9">
        <v>4</v>
      </c>
      <c r="N719" s="6">
        <v>35.619999999999997</v>
      </c>
      <c r="O719" s="7">
        <v>0.15</v>
      </c>
      <c r="P719" s="6">
        <v>13.76</v>
      </c>
      <c r="Q719" s="6">
        <f t="shared" si="44"/>
        <v>121.10799999999999</v>
      </c>
      <c r="R719" s="6">
        <f t="shared" si="45"/>
        <v>55.04</v>
      </c>
      <c r="S719" s="6">
        <f t="shared" si="46"/>
        <v>66.067999999999984</v>
      </c>
      <c r="T719" s="8">
        <f t="shared" si="47"/>
        <v>0.54552960993493405</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1262</v>
      </c>
      <c r="B720" s="3">
        <v>46144</v>
      </c>
      <c r="C720" s="4">
        <f>YEAR(SalesDataTable[[#This Row],[Order Date]])</f>
        <v>2026</v>
      </c>
      <c r="D720" s="11" t="str">
        <f>"Q"&amp;ROUNDUP(MONTH(SalesDataTable[[#This Row],[Order Date]])/3,0)</f>
        <v>Q2</v>
      </c>
      <c r="E720" s="4">
        <f>MONTH(SalesDataTable[[#This Row],[Order Date]])</f>
        <v>5</v>
      </c>
      <c r="F720" s="4" t="str">
        <f>TEXT(SalesDataTable[[#This Row],[Order Date]],"MMM")</f>
        <v>May</v>
      </c>
      <c r="G720" s="4" t="s">
        <v>20</v>
      </c>
      <c r="H720" s="4" t="s">
        <v>31</v>
      </c>
      <c r="I720" s="4" t="s">
        <v>19</v>
      </c>
      <c r="J720" s="4" t="s">
        <v>3</v>
      </c>
      <c r="K720" s="4" t="s">
        <v>14</v>
      </c>
      <c r="L720" s="4" t="s">
        <v>32</v>
      </c>
      <c r="M720" s="9">
        <v>2</v>
      </c>
      <c r="N720" s="6">
        <v>45.47</v>
      </c>
      <c r="O720" s="7">
        <v>0</v>
      </c>
      <c r="P720" s="6">
        <v>18.37</v>
      </c>
      <c r="Q720" s="6">
        <f t="shared" si="44"/>
        <v>90.94</v>
      </c>
      <c r="R720" s="6">
        <f t="shared" si="45"/>
        <v>36.74</v>
      </c>
      <c r="S720" s="6">
        <f t="shared" si="46"/>
        <v>54.199999999999996</v>
      </c>
      <c r="T720" s="8">
        <f t="shared" si="47"/>
        <v>0.59599736089729494</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2657</v>
      </c>
      <c r="B721" s="3">
        <v>46144</v>
      </c>
      <c r="C721" s="4">
        <f>YEAR(SalesDataTable[[#This Row],[Order Date]])</f>
        <v>2026</v>
      </c>
      <c r="D721" s="11" t="str">
        <f>"Q"&amp;ROUNDUP(MONTH(SalesDataTable[[#This Row],[Order Date]])/3,0)</f>
        <v>Q2</v>
      </c>
      <c r="E721" s="4">
        <f>MONTH(SalesDataTable[[#This Row],[Order Date]])</f>
        <v>5</v>
      </c>
      <c r="F721" s="4" t="str">
        <f>TEXT(SalesDataTable[[#This Row],[Order Date]],"MMM")</f>
        <v>May</v>
      </c>
      <c r="G721" s="4" t="s">
        <v>0</v>
      </c>
      <c r="H721" s="4" t="s">
        <v>1</v>
      </c>
      <c r="I721" s="4" t="s">
        <v>19</v>
      </c>
      <c r="J721" s="4" t="s">
        <v>13</v>
      </c>
      <c r="K721" s="4" t="s">
        <v>9</v>
      </c>
      <c r="L721" s="4" t="s">
        <v>17</v>
      </c>
      <c r="M721" s="9">
        <v>1</v>
      </c>
      <c r="N721" s="6">
        <v>145.68</v>
      </c>
      <c r="O721" s="7">
        <v>0</v>
      </c>
      <c r="P721" s="6">
        <v>77.8</v>
      </c>
      <c r="Q721" s="6">
        <f t="shared" si="44"/>
        <v>145.68</v>
      </c>
      <c r="R721" s="6">
        <f t="shared" si="45"/>
        <v>77.8</v>
      </c>
      <c r="S721" s="6">
        <f t="shared" si="46"/>
        <v>67.88000000000001</v>
      </c>
      <c r="T721" s="8">
        <f t="shared" si="47"/>
        <v>0.46595277320153766</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3238</v>
      </c>
      <c r="B722" s="3">
        <v>46144</v>
      </c>
      <c r="C722" s="4">
        <f>YEAR(SalesDataTable[[#This Row],[Order Date]])</f>
        <v>2026</v>
      </c>
      <c r="D722" s="11" t="str">
        <f>"Q"&amp;ROUNDUP(MONTH(SalesDataTable[[#This Row],[Order Date]])/3,0)</f>
        <v>Q2</v>
      </c>
      <c r="E722" s="4">
        <f>MONTH(SalesDataTable[[#This Row],[Order Date]])</f>
        <v>5</v>
      </c>
      <c r="F722" s="4" t="str">
        <f>TEXT(SalesDataTable[[#This Row],[Order Date]],"MMM")</f>
        <v>May</v>
      </c>
      <c r="G722" s="4" t="s">
        <v>20</v>
      </c>
      <c r="H722" s="4" t="s">
        <v>33</v>
      </c>
      <c r="I722" s="4" t="s">
        <v>28</v>
      </c>
      <c r="J722" s="4" t="s">
        <v>3</v>
      </c>
      <c r="K722" s="4" t="s">
        <v>23</v>
      </c>
      <c r="L722" s="4" t="s">
        <v>40</v>
      </c>
      <c r="M722" s="9">
        <v>2</v>
      </c>
      <c r="N722" s="6">
        <v>82.65</v>
      </c>
      <c r="O722" s="7">
        <v>0.05</v>
      </c>
      <c r="P722" s="6">
        <v>40.46</v>
      </c>
      <c r="Q722" s="6">
        <f t="shared" si="44"/>
        <v>157.035</v>
      </c>
      <c r="R722" s="6">
        <f t="shared" si="45"/>
        <v>80.92</v>
      </c>
      <c r="S722" s="6">
        <f t="shared" si="46"/>
        <v>76.114999999999995</v>
      </c>
      <c r="T722" s="8">
        <f t="shared" si="47"/>
        <v>0.48470086286496639</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3607</v>
      </c>
      <c r="B723" s="3">
        <v>46144</v>
      </c>
      <c r="C723" s="4">
        <f>YEAR(SalesDataTable[[#This Row],[Order Date]])</f>
        <v>2026</v>
      </c>
      <c r="D723" s="11" t="str">
        <f>"Q"&amp;ROUNDUP(MONTH(SalesDataTable[[#This Row],[Order Date]])/3,0)</f>
        <v>Q2</v>
      </c>
      <c r="E723" s="4">
        <f>MONTH(SalesDataTable[[#This Row],[Order Date]])</f>
        <v>5</v>
      </c>
      <c r="F723" s="4" t="str">
        <f>TEXT(SalesDataTable[[#This Row],[Order Date]],"MMM")</f>
        <v>May</v>
      </c>
      <c r="G723" s="4" t="s">
        <v>6</v>
      </c>
      <c r="H723" s="4" t="s">
        <v>27</v>
      </c>
      <c r="I723" s="4" t="s">
        <v>2</v>
      </c>
      <c r="J723" s="4" t="s">
        <v>16</v>
      </c>
      <c r="K723" s="4" t="s">
        <v>14</v>
      </c>
      <c r="L723" s="4" t="s">
        <v>15</v>
      </c>
      <c r="M723" s="9">
        <v>1</v>
      </c>
      <c r="N723" s="6">
        <v>36.270000000000003</v>
      </c>
      <c r="O723" s="7">
        <v>0</v>
      </c>
      <c r="P723" s="6">
        <v>13.8</v>
      </c>
      <c r="Q723" s="6">
        <f t="shared" si="44"/>
        <v>36.270000000000003</v>
      </c>
      <c r="R723" s="6">
        <f t="shared" si="45"/>
        <v>13.8</v>
      </c>
      <c r="S723" s="6">
        <f t="shared" si="46"/>
        <v>22.470000000000002</v>
      </c>
      <c r="T723" s="8">
        <f t="shared" si="47"/>
        <v>0.61952026468155497</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5070</v>
      </c>
      <c r="B724" s="3">
        <v>46144</v>
      </c>
      <c r="C724" s="4">
        <f>YEAR(SalesDataTable[[#This Row],[Order Date]])</f>
        <v>2026</v>
      </c>
      <c r="D724" s="11" t="str">
        <f>"Q"&amp;ROUNDUP(MONTH(SalesDataTable[[#This Row],[Order Date]])/3,0)</f>
        <v>Q2</v>
      </c>
      <c r="E724" s="4">
        <f>MONTH(SalesDataTable[[#This Row],[Order Date]])</f>
        <v>5</v>
      </c>
      <c r="F724" s="4" t="str">
        <f>TEXT(SalesDataTable[[#This Row],[Order Date]],"MMM")</f>
        <v>May</v>
      </c>
      <c r="G724" s="4" t="s">
        <v>11</v>
      </c>
      <c r="H724" s="4" t="s">
        <v>52</v>
      </c>
      <c r="I724" s="4" t="s">
        <v>19</v>
      </c>
      <c r="J724" s="4" t="s">
        <v>13</v>
      </c>
      <c r="K724" s="4" t="s">
        <v>23</v>
      </c>
      <c r="L724" s="4" t="s">
        <v>40</v>
      </c>
      <c r="M724" s="9">
        <v>1</v>
      </c>
      <c r="N724" s="6">
        <v>80.819999999999993</v>
      </c>
      <c r="O724" s="7">
        <v>0</v>
      </c>
      <c r="P724" s="6">
        <v>39.950000000000003</v>
      </c>
      <c r="Q724" s="6">
        <f t="shared" si="44"/>
        <v>80.819999999999993</v>
      </c>
      <c r="R724" s="6">
        <f t="shared" si="45"/>
        <v>39.950000000000003</v>
      </c>
      <c r="S724" s="6">
        <f t="shared" si="46"/>
        <v>40.86999999999999</v>
      </c>
      <c r="T724" s="8">
        <f t="shared" si="47"/>
        <v>0.50569166048007907</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5171</v>
      </c>
      <c r="B725" s="3">
        <v>46144</v>
      </c>
      <c r="C725" s="4">
        <f>YEAR(SalesDataTable[[#This Row],[Order Date]])</f>
        <v>2026</v>
      </c>
      <c r="D725" s="11" t="str">
        <f>"Q"&amp;ROUNDUP(MONTH(SalesDataTable[[#This Row],[Order Date]])/3,0)</f>
        <v>Q2</v>
      </c>
      <c r="E725" s="4">
        <f>MONTH(SalesDataTable[[#This Row],[Order Date]])</f>
        <v>5</v>
      </c>
      <c r="F725" s="4" t="str">
        <f>TEXT(SalesDataTable[[#This Row],[Order Date]],"MMM")</f>
        <v>May</v>
      </c>
      <c r="G725" s="4" t="s">
        <v>6</v>
      </c>
      <c r="H725" s="4" t="s">
        <v>7</v>
      </c>
      <c r="I725" s="4" t="s">
        <v>19</v>
      </c>
      <c r="J725" s="4" t="s">
        <v>13</v>
      </c>
      <c r="K725" s="4" t="s">
        <v>9</v>
      </c>
      <c r="L725" s="4" t="s">
        <v>37</v>
      </c>
      <c r="M725" s="9">
        <v>2</v>
      </c>
      <c r="N725" s="6">
        <v>157.84</v>
      </c>
      <c r="O725" s="7">
        <v>0.1</v>
      </c>
      <c r="P725" s="6">
        <v>79.28</v>
      </c>
      <c r="Q725" s="6">
        <f t="shared" si="44"/>
        <v>284.11200000000002</v>
      </c>
      <c r="R725" s="6">
        <f t="shared" si="45"/>
        <v>158.56</v>
      </c>
      <c r="S725" s="6">
        <f t="shared" si="46"/>
        <v>125.55200000000002</v>
      </c>
      <c r="T725" s="8">
        <f t="shared" si="47"/>
        <v>0.44191023258433298</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617</v>
      </c>
      <c r="B726" s="3">
        <v>46145</v>
      </c>
      <c r="C726" s="4">
        <f>YEAR(SalesDataTable[[#This Row],[Order Date]])</f>
        <v>2026</v>
      </c>
      <c r="D726" s="11" t="str">
        <f>"Q"&amp;ROUNDUP(MONTH(SalesDataTable[[#This Row],[Order Date]])/3,0)</f>
        <v>Q2</v>
      </c>
      <c r="E726" s="4">
        <f>MONTH(SalesDataTable[[#This Row],[Order Date]])</f>
        <v>5</v>
      </c>
      <c r="F726" s="4" t="str">
        <f>TEXT(SalesDataTable[[#This Row],[Order Date]],"MMM")</f>
        <v>May</v>
      </c>
      <c r="G726" s="4" t="s">
        <v>6</v>
      </c>
      <c r="H726" s="4" t="s">
        <v>49</v>
      </c>
      <c r="I726" s="4" t="s">
        <v>28</v>
      </c>
      <c r="J726" s="4" t="s">
        <v>3</v>
      </c>
      <c r="K726" s="4" t="s">
        <v>34</v>
      </c>
      <c r="L726" s="4" t="s">
        <v>42</v>
      </c>
      <c r="M726" s="9">
        <v>4</v>
      </c>
      <c r="N726" s="6">
        <v>36.909999999999997</v>
      </c>
      <c r="O726" s="7">
        <v>0.1</v>
      </c>
      <c r="P726" s="6">
        <v>13.85</v>
      </c>
      <c r="Q726" s="6">
        <f t="shared" si="44"/>
        <v>132.876</v>
      </c>
      <c r="R726" s="6">
        <f t="shared" si="45"/>
        <v>55.4</v>
      </c>
      <c r="S726" s="6">
        <f t="shared" si="46"/>
        <v>77.475999999999999</v>
      </c>
      <c r="T726" s="8">
        <f t="shared" si="47"/>
        <v>0.58306992985941775</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849</v>
      </c>
      <c r="B727" s="3">
        <v>46145</v>
      </c>
      <c r="C727" s="4">
        <f>YEAR(SalesDataTable[[#This Row],[Order Date]])</f>
        <v>2026</v>
      </c>
      <c r="D727" s="11" t="str">
        <f>"Q"&amp;ROUNDUP(MONTH(SalesDataTable[[#This Row],[Order Date]])/3,0)</f>
        <v>Q2</v>
      </c>
      <c r="E727" s="4">
        <f>MONTH(SalesDataTable[[#This Row],[Order Date]])</f>
        <v>5</v>
      </c>
      <c r="F727" s="4" t="str">
        <f>TEXT(SalesDataTable[[#This Row],[Order Date]],"MMM")</f>
        <v>May</v>
      </c>
      <c r="G727" s="4" t="s">
        <v>6</v>
      </c>
      <c r="H727" s="4" t="s">
        <v>49</v>
      </c>
      <c r="I727" s="4" t="s">
        <v>8</v>
      </c>
      <c r="J727" s="4" t="s">
        <v>16</v>
      </c>
      <c r="K727" s="4" t="s">
        <v>23</v>
      </c>
      <c r="L727" s="4" t="s">
        <v>29</v>
      </c>
      <c r="M727" s="9">
        <v>3</v>
      </c>
      <c r="N727" s="6">
        <v>193.18</v>
      </c>
      <c r="O727" s="7">
        <v>0.1</v>
      </c>
      <c r="P727" s="6">
        <v>102.31</v>
      </c>
      <c r="Q727" s="6">
        <f t="shared" si="44"/>
        <v>521.58600000000001</v>
      </c>
      <c r="R727" s="6">
        <f t="shared" si="45"/>
        <v>306.93</v>
      </c>
      <c r="S727" s="6">
        <f t="shared" si="46"/>
        <v>214.65600000000001</v>
      </c>
      <c r="T727" s="8">
        <f t="shared" si="47"/>
        <v>0.41154478839539405</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956</v>
      </c>
      <c r="B728" s="3">
        <v>46145</v>
      </c>
      <c r="C728" s="4">
        <f>YEAR(SalesDataTable[[#This Row],[Order Date]])</f>
        <v>2026</v>
      </c>
      <c r="D728" s="11" t="str">
        <f>"Q"&amp;ROUNDUP(MONTH(SalesDataTable[[#This Row],[Order Date]])/3,0)</f>
        <v>Q2</v>
      </c>
      <c r="E728" s="4">
        <f>MONTH(SalesDataTable[[#This Row],[Order Date]])</f>
        <v>5</v>
      </c>
      <c r="F728" s="4" t="str">
        <f>TEXT(SalesDataTable[[#This Row],[Order Date]],"MMM")</f>
        <v>May</v>
      </c>
      <c r="G728" s="4" t="s">
        <v>0</v>
      </c>
      <c r="H728" s="4" t="s">
        <v>50</v>
      </c>
      <c r="I728" s="4" t="s">
        <v>2</v>
      </c>
      <c r="J728" s="4" t="s">
        <v>16</v>
      </c>
      <c r="K728" s="4" t="s">
        <v>9</v>
      </c>
      <c r="L728" s="4" t="s">
        <v>37</v>
      </c>
      <c r="M728" s="9">
        <v>1</v>
      </c>
      <c r="N728" s="6">
        <v>157.59</v>
      </c>
      <c r="O728" s="7">
        <v>0.05</v>
      </c>
      <c r="P728" s="6">
        <v>77.599999999999994</v>
      </c>
      <c r="Q728" s="6">
        <f t="shared" si="44"/>
        <v>149.7105</v>
      </c>
      <c r="R728" s="6">
        <f t="shared" si="45"/>
        <v>77.599999999999994</v>
      </c>
      <c r="S728" s="6">
        <f t="shared" si="46"/>
        <v>72.110500000000002</v>
      </c>
      <c r="T728" s="8">
        <f t="shared" si="47"/>
        <v>0.48166628259206939</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1896</v>
      </c>
      <c r="B729" s="3">
        <v>46145</v>
      </c>
      <c r="C729" s="4">
        <f>YEAR(SalesDataTable[[#This Row],[Order Date]])</f>
        <v>2026</v>
      </c>
      <c r="D729" s="11" t="str">
        <f>"Q"&amp;ROUNDUP(MONTH(SalesDataTable[[#This Row],[Order Date]])/3,0)</f>
        <v>Q2</v>
      </c>
      <c r="E729" s="4">
        <f>MONTH(SalesDataTable[[#This Row],[Order Date]])</f>
        <v>5</v>
      </c>
      <c r="F729" s="4" t="str">
        <f>TEXT(SalesDataTable[[#This Row],[Order Date]],"MMM")</f>
        <v>May</v>
      </c>
      <c r="G729" s="4" t="s">
        <v>6</v>
      </c>
      <c r="H729" s="4" t="s">
        <v>43</v>
      </c>
      <c r="I729" s="4" t="s">
        <v>28</v>
      </c>
      <c r="J729" s="4" t="s">
        <v>13</v>
      </c>
      <c r="K729" s="4" t="s">
        <v>34</v>
      </c>
      <c r="L729" s="4" t="s">
        <v>45</v>
      </c>
      <c r="M729" s="9">
        <v>2</v>
      </c>
      <c r="N729" s="6">
        <v>49.97</v>
      </c>
      <c r="O729" s="7">
        <v>0</v>
      </c>
      <c r="P729" s="6">
        <v>22.63</v>
      </c>
      <c r="Q729" s="6">
        <f t="shared" si="44"/>
        <v>99.94</v>
      </c>
      <c r="R729" s="6">
        <f t="shared" si="45"/>
        <v>45.26</v>
      </c>
      <c r="S729" s="6">
        <f t="shared" si="46"/>
        <v>54.68</v>
      </c>
      <c r="T729" s="8">
        <f t="shared" si="47"/>
        <v>0.54712827696617972</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2317</v>
      </c>
      <c r="B730" s="3">
        <v>46145</v>
      </c>
      <c r="C730" s="4">
        <f>YEAR(SalesDataTable[[#This Row],[Order Date]])</f>
        <v>2026</v>
      </c>
      <c r="D730" s="11" t="str">
        <f>"Q"&amp;ROUNDUP(MONTH(SalesDataTable[[#This Row],[Order Date]])/3,0)</f>
        <v>Q2</v>
      </c>
      <c r="E730" s="4">
        <f>MONTH(SalesDataTable[[#This Row],[Order Date]])</f>
        <v>5</v>
      </c>
      <c r="F730" s="4" t="str">
        <f>TEXT(SalesDataTable[[#This Row],[Order Date]],"MMM")</f>
        <v>May</v>
      </c>
      <c r="G730" s="4" t="s">
        <v>0</v>
      </c>
      <c r="H730" s="4" t="s">
        <v>50</v>
      </c>
      <c r="I730" s="4" t="s">
        <v>8</v>
      </c>
      <c r="J730" s="4" t="s">
        <v>16</v>
      </c>
      <c r="K730" s="4" t="s">
        <v>9</v>
      </c>
      <c r="L730" s="4" t="s">
        <v>37</v>
      </c>
      <c r="M730" s="9">
        <v>5</v>
      </c>
      <c r="N730" s="6">
        <v>155.54</v>
      </c>
      <c r="O730" s="7">
        <v>0.1</v>
      </c>
      <c r="P730" s="6">
        <v>78.02</v>
      </c>
      <c r="Q730" s="6">
        <f t="shared" si="44"/>
        <v>699.93</v>
      </c>
      <c r="R730" s="6">
        <f t="shared" si="45"/>
        <v>390.09999999999997</v>
      </c>
      <c r="S730" s="6">
        <f t="shared" si="46"/>
        <v>309.83</v>
      </c>
      <c r="T730" s="8">
        <f t="shared" si="47"/>
        <v>0.44265855156944267</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2542</v>
      </c>
      <c r="B731" s="3">
        <v>46145</v>
      </c>
      <c r="C731" s="4">
        <f>YEAR(SalesDataTable[[#This Row],[Order Date]])</f>
        <v>2026</v>
      </c>
      <c r="D731" s="11" t="str">
        <f>"Q"&amp;ROUNDUP(MONTH(SalesDataTable[[#This Row],[Order Date]])/3,0)</f>
        <v>Q2</v>
      </c>
      <c r="E731" s="4">
        <f>MONTH(SalesDataTable[[#This Row],[Order Date]])</f>
        <v>5</v>
      </c>
      <c r="F731" s="4" t="str">
        <f>TEXT(SalesDataTable[[#This Row],[Order Date]],"MMM")</f>
        <v>May</v>
      </c>
      <c r="G731" s="4" t="s">
        <v>20</v>
      </c>
      <c r="H731" s="4" t="s">
        <v>33</v>
      </c>
      <c r="I731" s="4" t="s">
        <v>19</v>
      </c>
      <c r="J731" s="4" t="s">
        <v>13</v>
      </c>
      <c r="K731" s="4" t="s">
        <v>14</v>
      </c>
      <c r="L731" s="4" t="s">
        <v>44</v>
      </c>
      <c r="M731" s="9">
        <v>1</v>
      </c>
      <c r="N731" s="6">
        <v>131.13</v>
      </c>
      <c r="O731" s="7">
        <v>0.05</v>
      </c>
      <c r="P731" s="6">
        <v>67.010000000000005</v>
      </c>
      <c r="Q731" s="6">
        <f t="shared" si="44"/>
        <v>124.5735</v>
      </c>
      <c r="R731" s="6">
        <f t="shared" si="45"/>
        <v>67.010000000000005</v>
      </c>
      <c r="S731" s="6">
        <f t="shared" si="46"/>
        <v>57.563499999999991</v>
      </c>
      <c r="T731" s="8">
        <f t="shared" si="47"/>
        <v>0.46208463276700096</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4535</v>
      </c>
      <c r="B732" s="3">
        <v>46145</v>
      </c>
      <c r="C732" s="4">
        <f>YEAR(SalesDataTable[[#This Row],[Order Date]])</f>
        <v>2026</v>
      </c>
      <c r="D732" s="11" t="str">
        <f>"Q"&amp;ROUNDUP(MONTH(SalesDataTable[[#This Row],[Order Date]])/3,0)</f>
        <v>Q2</v>
      </c>
      <c r="E732" s="4">
        <f>MONTH(SalesDataTable[[#This Row],[Order Date]])</f>
        <v>5</v>
      </c>
      <c r="F732" s="4" t="str">
        <f>TEXT(SalesDataTable[[#This Row],[Order Date]],"MMM")</f>
        <v>May</v>
      </c>
      <c r="G732" s="4" t="s">
        <v>11</v>
      </c>
      <c r="H732" s="4" t="s">
        <v>25</v>
      </c>
      <c r="I732" s="4" t="s">
        <v>2</v>
      </c>
      <c r="J732" s="4" t="s">
        <v>13</v>
      </c>
      <c r="K732" s="4" t="s">
        <v>14</v>
      </c>
      <c r="L732" s="4" t="s">
        <v>15</v>
      </c>
      <c r="M732" s="9">
        <v>1</v>
      </c>
      <c r="N732" s="6">
        <v>36.82</v>
      </c>
      <c r="O732" s="7">
        <v>0.1</v>
      </c>
      <c r="P732" s="6">
        <v>13.4</v>
      </c>
      <c r="Q732" s="6">
        <f t="shared" si="44"/>
        <v>33.137999999999998</v>
      </c>
      <c r="R732" s="6">
        <f t="shared" si="45"/>
        <v>13.4</v>
      </c>
      <c r="S732" s="6">
        <f t="shared" si="46"/>
        <v>19.738</v>
      </c>
      <c r="T732" s="8">
        <f t="shared" si="47"/>
        <v>0.5956303941094816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4988</v>
      </c>
      <c r="B733" s="3">
        <v>46145</v>
      </c>
      <c r="C733" s="4">
        <f>YEAR(SalesDataTable[[#This Row],[Order Date]])</f>
        <v>2026</v>
      </c>
      <c r="D733" s="11" t="str">
        <f>"Q"&amp;ROUNDUP(MONTH(SalesDataTable[[#This Row],[Order Date]])/3,0)</f>
        <v>Q2</v>
      </c>
      <c r="E733" s="4">
        <f>MONTH(SalesDataTable[[#This Row],[Order Date]])</f>
        <v>5</v>
      </c>
      <c r="F733" s="4" t="str">
        <f>TEXT(SalesDataTable[[#This Row],[Order Date]],"MMM")</f>
        <v>May</v>
      </c>
      <c r="G733" s="4" t="s">
        <v>11</v>
      </c>
      <c r="H733" s="4" t="s">
        <v>39</v>
      </c>
      <c r="I733" s="4" t="s">
        <v>19</v>
      </c>
      <c r="J733" s="4" t="s">
        <v>13</v>
      </c>
      <c r="K733" s="4" t="s">
        <v>34</v>
      </c>
      <c r="L733" s="4" t="s">
        <v>38</v>
      </c>
      <c r="M733" s="9">
        <v>1</v>
      </c>
      <c r="N733" s="6">
        <v>122.28</v>
      </c>
      <c r="O733" s="7">
        <v>0</v>
      </c>
      <c r="P733" s="6">
        <v>67.28</v>
      </c>
      <c r="Q733" s="6">
        <f t="shared" si="44"/>
        <v>122.28</v>
      </c>
      <c r="R733" s="6">
        <f t="shared" si="45"/>
        <v>67.28</v>
      </c>
      <c r="S733" s="6">
        <f t="shared" si="46"/>
        <v>55</v>
      </c>
      <c r="T733" s="8">
        <f t="shared" si="47"/>
        <v>0.44978737324174028</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253</v>
      </c>
      <c r="B734" s="3">
        <v>46146</v>
      </c>
      <c r="C734" s="4">
        <f>YEAR(SalesDataTable[[#This Row],[Order Date]])</f>
        <v>2026</v>
      </c>
      <c r="D734" s="11" t="str">
        <f>"Q"&amp;ROUNDUP(MONTH(SalesDataTable[[#This Row],[Order Date]])/3,0)</f>
        <v>Q2</v>
      </c>
      <c r="E734" s="4">
        <f>MONTH(SalesDataTable[[#This Row],[Order Date]])</f>
        <v>5</v>
      </c>
      <c r="F734" s="4" t="str">
        <f>TEXT(SalesDataTable[[#This Row],[Order Date]],"MMM")</f>
        <v>May</v>
      </c>
      <c r="G734" s="4" t="s">
        <v>11</v>
      </c>
      <c r="H734" s="4" t="s">
        <v>39</v>
      </c>
      <c r="I734" s="4" t="s">
        <v>19</v>
      </c>
      <c r="J734" s="4" t="s">
        <v>16</v>
      </c>
      <c r="K734" s="4" t="s">
        <v>9</v>
      </c>
      <c r="L734" s="4" t="s">
        <v>10</v>
      </c>
      <c r="M734" s="9">
        <v>1</v>
      </c>
      <c r="N734" s="6">
        <v>90.92</v>
      </c>
      <c r="O734" s="7">
        <v>0.15</v>
      </c>
      <c r="P734" s="6">
        <v>44.93</v>
      </c>
      <c r="Q734" s="6">
        <f t="shared" si="44"/>
        <v>77.281999999999996</v>
      </c>
      <c r="R734" s="6">
        <f t="shared" si="45"/>
        <v>44.93</v>
      </c>
      <c r="S734" s="6">
        <f t="shared" si="46"/>
        <v>32.351999999999997</v>
      </c>
      <c r="T734" s="8">
        <f t="shared" si="47"/>
        <v>0.41862270645169636</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1743</v>
      </c>
      <c r="B735" s="3">
        <v>46146</v>
      </c>
      <c r="C735" s="4">
        <f>YEAR(SalesDataTable[[#This Row],[Order Date]])</f>
        <v>2026</v>
      </c>
      <c r="D735" s="11" t="str">
        <f>"Q"&amp;ROUNDUP(MONTH(SalesDataTable[[#This Row],[Order Date]])/3,0)</f>
        <v>Q2</v>
      </c>
      <c r="E735" s="4">
        <f>MONTH(SalesDataTable[[#This Row],[Order Date]])</f>
        <v>5</v>
      </c>
      <c r="F735" s="4" t="str">
        <f>TEXT(SalesDataTable[[#This Row],[Order Date]],"MMM")</f>
        <v>May</v>
      </c>
      <c r="G735" s="4" t="s">
        <v>6</v>
      </c>
      <c r="H735" s="4" t="s">
        <v>43</v>
      </c>
      <c r="I735" s="4" t="s">
        <v>2</v>
      </c>
      <c r="J735" s="4" t="s">
        <v>13</v>
      </c>
      <c r="K735" s="4" t="s">
        <v>34</v>
      </c>
      <c r="L735" s="4" t="s">
        <v>45</v>
      </c>
      <c r="M735" s="9">
        <v>1</v>
      </c>
      <c r="N735" s="6">
        <v>51.02</v>
      </c>
      <c r="O735" s="7">
        <v>0</v>
      </c>
      <c r="P735" s="6">
        <v>21.83</v>
      </c>
      <c r="Q735" s="6">
        <f t="shared" si="44"/>
        <v>51.02</v>
      </c>
      <c r="R735" s="6">
        <f t="shared" si="45"/>
        <v>21.83</v>
      </c>
      <c r="S735" s="6">
        <f t="shared" si="46"/>
        <v>29.190000000000005</v>
      </c>
      <c r="T735" s="8">
        <f t="shared" si="47"/>
        <v>0.5721285770286163</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1801</v>
      </c>
      <c r="B736" s="3">
        <v>46146</v>
      </c>
      <c r="C736" s="4">
        <f>YEAR(SalesDataTable[[#This Row],[Order Date]])</f>
        <v>2026</v>
      </c>
      <c r="D736" s="11" t="str">
        <f>"Q"&amp;ROUNDUP(MONTH(SalesDataTable[[#This Row],[Order Date]])/3,0)</f>
        <v>Q2</v>
      </c>
      <c r="E736" s="4">
        <f>MONTH(SalesDataTable[[#This Row],[Order Date]])</f>
        <v>5</v>
      </c>
      <c r="F736" s="4" t="str">
        <f>TEXT(SalesDataTable[[#This Row],[Order Date]],"MMM")</f>
        <v>May</v>
      </c>
      <c r="G736" s="4" t="s">
        <v>11</v>
      </c>
      <c r="H736" s="4" t="s">
        <v>12</v>
      </c>
      <c r="I736" s="4" t="s">
        <v>2</v>
      </c>
      <c r="J736" s="4" t="s">
        <v>16</v>
      </c>
      <c r="K736" s="4" t="s">
        <v>14</v>
      </c>
      <c r="L736" s="4" t="s">
        <v>15</v>
      </c>
      <c r="M736" s="9">
        <v>2</v>
      </c>
      <c r="N736" s="6">
        <v>36.299999999999997</v>
      </c>
      <c r="O736" s="7">
        <v>0.05</v>
      </c>
      <c r="P736" s="6">
        <v>13.9</v>
      </c>
      <c r="Q736" s="6">
        <f t="shared" si="44"/>
        <v>68.969999999999985</v>
      </c>
      <c r="R736" s="6">
        <f t="shared" si="45"/>
        <v>27.8</v>
      </c>
      <c r="S736" s="6">
        <f t="shared" si="46"/>
        <v>41.169999999999987</v>
      </c>
      <c r="T736" s="8">
        <f t="shared" si="47"/>
        <v>0.59692619979701311</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2511</v>
      </c>
      <c r="B737" s="3">
        <v>46146</v>
      </c>
      <c r="C737" s="4">
        <f>YEAR(SalesDataTable[[#This Row],[Order Date]])</f>
        <v>2026</v>
      </c>
      <c r="D737" s="11" t="str">
        <f>"Q"&amp;ROUNDUP(MONTH(SalesDataTable[[#This Row],[Order Date]])/3,0)</f>
        <v>Q2</v>
      </c>
      <c r="E737" s="4">
        <f>MONTH(SalesDataTable[[#This Row],[Order Date]])</f>
        <v>5</v>
      </c>
      <c r="F737" s="4" t="str">
        <f>TEXT(SalesDataTable[[#This Row],[Order Date]],"MMM")</f>
        <v>May</v>
      </c>
      <c r="G737" s="4" t="s">
        <v>11</v>
      </c>
      <c r="H737" s="4" t="s">
        <v>39</v>
      </c>
      <c r="I737" s="4" t="s">
        <v>8</v>
      </c>
      <c r="J737" s="4" t="s">
        <v>16</v>
      </c>
      <c r="K737" s="4" t="s">
        <v>23</v>
      </c>
      <c r="L737" s="4" t="s">
        <v>29</v>
      </c>
      <c r="M737" s="9">
        <v>8</v>
      </c>
      <c r="N737" s="6">
        <v>195.03</v>
      </c>
      <c r="O737" s="7">
        <v>0.15</v>
      </c>
      <c r="P737" s="6">
        <v>101.13</v>
      </c>
      <c r="Q737" s="6">
        <f t="shared" si="44"/>
        <v>1326.204</v>
      </c>
      <c r="R737" s="6">
        <f t="shared" si="45"/>
        <v>809.04</v>
      </c>
      <c r="S737" s="6">
        <f t="shared" si="46"/>
        <v>517.16399999999999</v>
      </c>
      <c r="T737" s="8">
        <f t="shared" si="47"/>
        <v>0.38995810599274322</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3186</v>
      </c>
      <c r="B738" s="3">
        <v>46146</v>
      </c>
      <c r="C738" s="4">
        <f>YEAR(SalesDataTable[[#This Row],[Order Date]])</f>
        <v>2026</v>
      </c>
      <c r="D738" s="11" t="str">
        <f>"Q"&amp;ROUNDUP(MONTH(SalesDataTable[[#This Row],[Order Date]])/3,0)</f>
        <v>Q2</v>
      </c>
      <c r="E738" s="4">
        <f>MONTH(SalesDataTable[[#This Row],[Order Date]])</f>
        <v>5</v>
      </c>
      <c r="F738" s="4" t="str">
        <f>TEXT(SalesDataTable[[#This Row],[Order Date]],"MMM")</f>
        <v>May</v>
      </c>
      <c r="G738" s="4" t="s">
        <v>6</v>
      </c>
      <c r="H738" s="4" t="s">
        <v>27</v>
      </c>
      <c r="I738" s="4" t="s">
        <v>2</v>
      </c>
      <c r="J738" s="4" t="s">
        <v>13</v>
      </c>
      <c r="K738" s="4" t="s">
        <v>9</v>
      </c>
      <c r="L738" s="4" t="s">
        <v>17</v>
      </c>
      <c r="M738" s="9">
        <v>1</v>
      </c>
      <c r="N738" s="6">
        <v>143.66</v>
      </c>
      <c r="O738" s="7">
        <v>0.1</v>
      </c>
      <c r="P738" s="6">
        <v>79.25</v>
      </c>
      <c r="Q738" s="6">
        <f t="shared" si="44"/>
        <v>129.29400000000001</v>
      </c>
      <c r="R738" s="6">
        <f t="shared" si="45"/>
        <v>79.25</v>
      </c>
      <c r="S738" s="6">
        <f t="shared" si="46"/>
        <v>50.044000000000011</v>
      </c>
      <c r="T738" s="8">
        <f t="shared" si="47"/>
        <v>0.38705585719368268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3378</v>
      </c>
      <c r="B739" s="3">
        <v>46146</v>
      </c>
      <c r="C739" s="4">
        <f>YEAR(SalesDataTable[[#This Row],[Order Date]])</f>
        <v>2026</v>
      </c>
      <c r="D739" s="11" t="str">
        <f>"Q"&amp;ROUNDUP(MONTH(SalesDataTable[[#This Row],[Order Date]])/3,0)</f>
        <v>Q2</v>
      </c>
      <c r="E739" s="4">
        <f>MONTH(SalesDataTable[[#This Row],[Order Date]])</f>
        <v>5</v>
      </c>
      <c r="F739" s="4" t="str">
        <f>TEXT(SalesDataTable[[#This Row],[Order Date]],"MMM")</f>
        <v>May</v>
      </c>
      <c r="G739" s="4" t="s">
        <v>0</v>
      </c>
      <c r="H739" s="4" t="s">
        <v>1</v>
      </c>
      <c r="I739" s="4" t="s">
        <v>8</v>
      </c>
      <c r="J739" s="4" t="s">
        <v>16</v>
      </c>
      <c r="K739" s="4" t="s">
        <v>34</v>
      </c>
      <c r="L739" s="4" t="s">
        <v>38</v>
      </c>
      <c r="M739" s="9">
        <v>3</v>
      </c>
      <c r="N739" s="6">
        <v>120.28</v>
      </c>
      <c r="O739" s="7">
        <v>0.2</v>
      </c>
      <c r="P739" s="6">
        <v>69.23</v>
      </c>
      <c r="Q739" s="6">
        <f t="shared" si="44"/>
        <v>288.67200000000003</v>
      </c>
      <c r="R739" s="6">
        <f t="shared" si="45"/>
        <v>207.69</v>
      </c>
      <c r="S739" s="6">
        <f t="shared" si="46"/>
        <v>80.982000000000028</v>
      </c>
      <c r="T739" s="8">
        <f t="shared" si="47"/>
        <v>0.28053292317924849</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4255</v>
      </c>
      <c r="B740" s="3">
        <v>46146</v>
      </c>
      <c r="C740" s="4">
        <f>YEAR(SalesDataTable[[#This Row],[Order Date]])</f>
        <v>2026</v>
      </c>
      <c r="D740" s="11" t="str">
        <f>"Q"&amp;ROUNDUP(MONTH(SalesDataTable[[#This Row],[Order Date]])/3,0)</f>
        <v>Q2</v>
      </c>
      <c r="E740" s="4">
        <f>MONTH(SalesDataTable[[#This Row],[Order Date]])</f>
        <v>5</v>
      </c>
      <c r="F740" s="4" t="str">
        <f>TEXT(SalesDataTable[[#This Row],[Order Date]],"MMM")</f>
        <v>May</v>
      </c>
      <c r="G740" s="4" t="s">
        <v>20</v>
      </c>
      <c r="H740" s="4" t="s">
        <v>31</v>
      </c>
      <c r="I740" s="4" t="s">
        <v>28</v>
      </c>
      <c r="J740" s="4" t="s">
        <v>3</v>
      </c>
      <c r="K740" s="4" t="s">
        <v>14</v>
      </c>
      <c r="L740" s="4" t="s">
        <v>15</v>
      </c>
      <c r="M740" s="9">
        <v>6</v>
      </c>
      <c r="N740" s="6">
        <v>36.04</v>
      </c>
      <c r="O740" s="7">
        <v>0</v>
      </c>
      <c r="P740" s="6">
        <v>13.38</v>
      </c>
      <c r="Q740" s="6">
        <f t="shared" si="44"/>
        <v>216.24</v>
      </c>
      <c r="R740" s="6">
        <f t="shared" si="45"/>
        <v>80.28</v>
      </c>
      <c r="S740" s="6">
        <f t="shared" si="46"/>
        <v>135.96</v>
      </c>
      <c r="T740" s="8">
        <f t="shared" si="47"/>
        <v>0.62874583795782468</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4587</v>
      </c>
      <c r="B741" s="3">
        <v>46146</v>
      </c>
      <c r="C741" s="4">
        <f>YEAR(SalesDataTable[[#This Row],[Order Date]])</f>
        <v>2026</v>
      </c>
      <c r="D741" s="11" t="str">
        <f>"Q"&amp;ROUNDUP(MONTH(SalesDataTable[[#This Row],[Order Date]])/3,0)</f>
        <v>Q2</v>
      </c>
      <c r="E741" s="4">
        <f>MONTH(SalesDataTable[[#This Row],[Order Date]])</f>
        <v>5</v>
      </c>
      <c r="F741" s="4" t="str">
        <f>TEXT(SalesDataTable[[#This Row],[Order Date]],"MMM")</f>
        <v>May</v>
      </c>
      <c r="G741" s="4" t="s">
        <v>11</v>
      </c>
      <c r="H741" s="4" t="s">
        <v>12</v>
      </c>
      <c r="I741" s="4" t="s">
        <v>28</v>
      </c>
      <c r="J741" s="4" t="s">
        <v>3</v>
      </c>
      <c r="K741" s="4" t="s">
        <v>9</v>
      </c>
      <c r="L741" s="4" t="s">
        <v>10</v>
      </c>
      <c r="M741" s="9">
        <v>2</v>
      </c>
      <c r="N741" s="6">
        <v>91.72</v>
      </c>
      <c r="O741" s="7">
        <v>0</v>
      </c>
      <c r="P741" s="6">
        <v>45.67</v>
      </c>
      <c r="Q741" s="6">
        <f t="shared" si="44"/>
        <v>183.44</v>
      </c>
      <c r="R741" s="6">
        <f t="shared" si="45"/>
        <v>91.34</v>
      </c>
      <c r="S741" s="6">
        <f t="shared" si="46"/>
        <v>92.1</v>
      </c>
      <c r="T741" s="8">
        <f t="shared" si="47"/>
        <v>0.50207152202354988</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830</v>
      </c>
      <c r="B742" s="3">
        <v>46147</v>
      </c>
      <c r="C742" s="4">
        <f>YEAR(SalesDataTable[[#This Row],[Order Date]])</f>
        <v>2026</v>
      </c>
      <c r="D742" s="11" t="str">
        <f>"Q"&amp;ROUNDUP(MONTH(SalesDataTable[[#This Row],[Order Date]])/3,0)</f>
        <v>Q2</v>
      </c>
      <c r="E742" s="4">
        <f>MONTH(SalesDataTable[[#This Row],[Order Date]])</f>
        <v>5</v>
      </c>
      <c r="F742" s="4" t="str">
        <f>TEXT(SalesDataTable[[#This Row],[Order Date]],"MMM")</f>
        <v>May</v>
      </c>
      <c r="G742" s="4" t="s">
        <v>20</v>
      </c>
      <c r="H742" s="4" t="s">
        <v>33</v>
      </c>
      <c r="I742" s="4" t="s">
        <v>2</v>
      </c>
      <c r="J742" s="4" t="s">
        <v>16</v>
      </c>
      <c r="K742" s="4" t="s">
        <v>4</v>
      </c>
      <c r="L742" s="4" t="s">
        <v>22</v>
      </c>
      <c r="M742" s="9">
        <v>2</v>
      </c>
      <c r="N742" s="6">
        <v>50.4</v>
      </c>
      <c r="O742" s="7">
        <v>0</v>
      </c>
      <c r="P742" s="6">
        <v>22.21</v>
      </c>
      <c r="Q742" s="6">
        <f t="shared" si="44"/>
        <v>100.8</v>
      </c>
      <c r="R742" s="6">
        <f t="shared" si="45"/>
        <v>44.42</v>
      </c>
      <c r="S742" s="6">
        <f t="shared" si="46"/>
        <v>56.379999999999995</v>
      </c>
      <c r="T742" s="8">
        <f t="shared" si="47"/>
        <v>0.55932539682539684</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4320</v>
      </c>
      <c r="B743" s="3">
        <v>46147</v>
      </c>
      <c r="C743" s="4">
        <f>YEAR(SalesDataTable[[#This Row],[Order Date]])</f>
        <v>2026</v>
      </c>
      <c r="D743" s="11" t="str">
        <f>"Q"&amp;ROUNDUP(MONTH(SalesDataTable[[#This Row],[Order Date]])/3,0)</f>
        <v>Q2</v>
      </c>
      <c r="E743" s="4">
        <f>MONTH(SalesDataTable[[#This Row],[Order Date]])</f>
        <v>5</v>
      </c>
      <c r="F743" s="4" t="str">
        <f>TEXT(SalesDataTable[[#This Row],[Order Date]],"MMM")</f>
        <v>May</v>
      </c>
      <c r="G743" s="4" t="s">
        <v>6</v>
      </c>
      <c r="H743" s="4" t="s">
        <v>27</v>
      </c>
      <c r="I743" s="4" t="s">
        <v>2</v>
      </c>
      <c r="J743" s="4" t="s">
        <v>3</v>
      </c>
      <c r="K743" s="4" t="s">
        <v>14</v>
      </c>
      <c r="L743" s="4" t="s">
        <v>48</v>
      </c>
      <c r="M743" s="9">
        <v>2</v>
      </c>
      <c r="N743" s="6">
        <v>165.17</v>
      </c>
      <c r="O743" s="7">
        <v>0</v>
      </c>
      <c r="P743" s="6">
        <v>87.78</v>
      </c>
      <c r="Q743" s="6">
        <f t="shared" si="44"/>
        <v>330.34</v>
      </c>
      <c r="R743" s="6">
        <f t="shared" si="45"/>
        <v>175.56</v>
      </c>
      <c r="S743" s="6">
        <f t="shared" si="46"/>
        <v>154.77999999999997</v>
      </c>
      <c r="T743" s="8">
        <f t="shared" si="47"/>
        <v>0.46854755706242052</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4386</v>
      </c>
      <c r="B744" s="3">
        <v>46147</v>
      </c>
      <c r="C744" s="4">
        <f>YEAR(SalesDataTable[[#This Row],[Order Date]])</f>
        <v>2026</v>
      </c>
      <c r="D744" s="11" t="str">
        <f>"Q"&amp;ROUNDUP(MONTH(SalesDataTable[[#This Row],[Order Date]])/3,0)</f>
        <v>Q2</v>
      </c>
      <c r="E744" s="4">
        <f>MONTH(SalesDataTable[[#This Row],[Order Date]])</f>
        <v>5</v>
      </c>
      <c r="F744" s="4" t="str">
        <f>TEXT(SalesDataTable[[#This Row],[Order Date]],"MMM")</f>
        <v>May</v>
      </c>
      <c r="G744" s="4" t="s">
        <v>0</v>
      </c>
      <c r="H744" s="4" t="s">
        <v>50</v>
      </c>
      <c r="I744" s="4" t="s">
        <v>2</v>
      </c>
      <c r="J744" s="4" t="s">
        <v>3</v>
      </c>
      <c r="K744" s="4" t="s">
        <v>9</v>
      </c>
      <c r="L744" s="4" t="s">
        <v>46</v>
      </c>
      <c r="M744" s="9">
        <v>1</v>
      </c>
      <c r="N744" s="6">
        <v>69.819999999999993</v>
      </c>
      <c r="O744" s="7">
        <v>0.05</v>
      </c>
      <c r="P744" s="6">
        <v>33.29</v>
      </c>
      <c r="Q744" s="6">
        <f t="shared" si="44"/>
        <v>66.328999999999994</v>
      </c>
      <c r="R744" s="6">
        <f t="shared" si="45"/>
        <v>33.29</v>
      </c>
      <c r="S744" s="6">
        <f t="shared" si="46"/>
        <v>33.038999999999994</v>
      </c>
      <c r="T744" s="8">
        <f t="shared" si="47"/>
        <v>0.49810791659756665</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4602</v>
      </c>
      <c r="B745" s="3">
        <v>46147</v>
      </c>
      <c r="C745" s="4">
        <f>YEAR(SalesDataTable[[#This Row],[Order Date]])</f>
        <v>2026</v>
      </c>
      <c r="D745" s="11"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14</v>
      </c>
      <c r="L745" s="4" t="s">
        <v>44</v>
      </c>
      <c r="M745" s="9">
        <v>2</v>
      </c>
      <c r="N745" s="6">
        <v>131.36000000000001</v>
      </c>
      <c r="O745" s="7">
        <v>0.1</v>
      </c>
      <c r="P745" s="6">
        <v>65.3</v>
      </c>
      <c r="Q745" s="6">
        <f t="shared" si="44"/>
        <v>236.44800000000004</v>
      </c>
      <c r="R745" s="6">
        <f t="shared" si="45"/>
        <v>130.6</v>
      </c>
      <c r="S745" s="6">
        <f t="shared" si="46"/>
        <v>105.84800000000004</v>
      </c>
      <c r="T745" s="8">
        <f t="shared" si="47"/>
        <v>0.4476586818243336</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5190</v>
      </c>
      <c r="B746" s="3">
        <v>46147</v>
      </c>
      <c r="C746" s="4">
        <f>YEAR(SalesDataTable[[#This Row],[Order Date]])</f>
        <v>2026</v>
      </c>
      <c r="D746" s="11" t="str">
        <f>"Q"&amp;ROUNDUP(MONTH(SalesDataTable[[#This Row],[Order Date]])/3,0)</f>
        <v>Q2</v>
      </c>
      <c r="E746" s="4">
        <f>MONTH(SalesDataTable[[#This Row],[Order Date]])</f>
        <v>5</v>
      </c>
      <c r="F746" s="4" t="str">
        <f>TEXT(SalesDataTable[[#This Row],[Order Date]],"MMM")</f>
        <v>May</v>
      </c>
      <c r="G746" s="4" t="s">
        <v>20</v>
      </c>
      <c r="H746" s="4" t="s">
        <v>33</v>
      </c>
      <c r="I746" s="4" t="s">
        <v>8</v>
      </c>
      <c r="J746" s="4" t="s">
        <v>3</v>
      </c>
      <c r="K746" s="4" t="s">
        <v>9</v>
      </c>
      <c r="L746" s="4" t="s">
        <v>10</v>
      </c>
      <c r="M746" s="9">
        <v>15</v>
      </c>
      <c r="N746" s="6">
        <v>93.65</v>
      </c>
      <c r="O746" s="7">
        <v>0.1</v>
      </c>
      <c r="P746" s="6">
        <v>44.89</v>
      </c>
      <c r="Q746" s="6">
        <f t="shared" si="44"/>
        <v>1264.2750000000001</v>
      </c>
      <c r="R746" s="6">
        <f t="shared" si="45"/>
        <v>673.35</v>
      </c>
      <c r="S746" s="6">
        <f t="shared" si="46"/>
        <v>590.92500000000007</v>
      </c>
      <c r="T746" s="8">
        <f t="shared" si="47"/>
        <v>0.46740226612089936</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393</v>
      </c>
      <c r="B747" s="3">
        <v>46148</v>
      </c>
      <c r="C747" s="4">
        <f>YEAR(SalesDataTable[[#This Row],[Order Date]])</f>
        <v>2026</v>
      </c>
      <c r="D747" s="11" t="str">
        <f>"Q"&amp;ROUNDUP(MONTH(SalesDataTable[[#This Row],[Order Date]])/3,0)</f>
        <v>Q2</v>
      </c>
      <c r="E747" s="4">
        <f>MONTH(SalesDataTable[[#This Row],[Order Date]])</f>
        <v>5</v>
      </c>
      <c r="F747" s="4" t="str">
        <f>TEXT(SalesDataTable[[#This Row],[Order Date]],"MMM")</f>
        <v>May</v>
      </c>
      <c r="G747" s="4" t="s">
        <v>6</v>
      </c>
      <c r="H747" s="4" t="s">
        <v>43</v>
      </c>
      <c r="I747" s="4" t="s">
        <v>28</v>
      </c>
      <c r="J747" s="4" t="s">
        <v>13</v>
      </c>
      <c r="K747" s="4" t="s">
        <v>23</v>
      </c>
      <c r="L747" s="4" t="s">
        <v>29</v>
      </c>
      <c r="M747" s="9">
        <v>3</v>
      </c>
      <c r="N747" s="6">
        <v>199.93</v>
      </c>
      <c r="O747" s="7">
        <v>0</v>
      </c>
      <c r="P747" s="6">
        <v>104.86</v>
      </c>
      <c r="Q747" s="6">
        <f t="shared" si="44"/>
        <v>599.79</v>
      </c>
      <c r="R747" s="6">
        <f t="shared" si="45"/>
        <v>314.58</v>
      </c>
      <c r="S747" s="6">
        <f t="shared" si="46"/>
        <v>285.20999999999998</v>
      </c>
      <c r="T747" s="8">
        <f t="shared" si="47"/>
        <v>0.47551643075076278</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812</v>
      </c>
      <c r="B748" s="3">
        <v>46148</v>
      </c>
      <c r="C748" s="4">
        <f>YEAR(SalesDataTable[[#This Row],[Order Date]])</f>
        <v>2026</v>
      </c>
      <c r="D748" s="11" t="str">
        <f>"Q"&amp;ROUNDUP(MONTH(SalesDataTable[[#This Row],[Order Date]])/3,0)</f>
        <v>Q2</v>
      </c>
      <c r="E748" s="4">
        <f>MONTH(SalesDataTable[[#This Row],[Order Date]])</f>
        <v>5</v>
      </c>
      <c r="F748" s="4" t="str">
        <f>TEXT(SalesDataTable[[#This Row],[Order Date]],"MMM")</f>
        <v>May</v>
      </c>
      <c r="G748" s="4" t="s">
        <v>0</v>
      </c>
      <c r="H748" s="4" t="s">
        <v>1</v>
      </c>
      <c r="I748" s="4" t="s">
        <v>2</v>
      </c>
      <c r="J748" s="4" t="s">
        <v>13</v>
      </c>
      <c r="K748" s="4" t="s">
        <v>9</v>
      </c>
      <c r="L748" s="4" t="s">
        <v>46</v>
      </c>
      <c r="M748" s="9">
        <v>5</v>
      </c>
      <c r="N748" s="6">
        <v>70.150000000000006</v>
      </c>
      <c r="O748" s="7">
        <v>0</v>
      </c>
      <c r="P748" s="6">
        <v>32.700000000000003</v>
      </c>
      <c r="Q748" s="6">
        <f t="shared" si="44"/>
        <v>350.75</v>
      </c>
      <c r="R748" s="6">
        <f t="shared" si="45"/>
        <v>163.5</v>
      </c>
      <c r="S748" s="6">
        <f t="shared" si="46"/>
        <v>187.25</v>
      </c>
      <c r="T748" s="8">
        <f t="shared" si="47"/>
        <v>0.53385602280826805</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1297</v>
      </c>
      <c r="B749" s="3">
        <v>46148</v>
      </c>
      <c r="C749" s="4">
        <f>YEAR(SalesDataTable[[#This Row],[Order Date]])</f>
        <v>2026</v>
      </c>
      <c r="D749" s="11" t="str">
        <f>"Q"&amp;ROUNDUP(MONTH(SalesDataTable[[#This Row],[Order Date]])/3,0)</f>
        <v>Q2</v>
      </c>
      <c r="E749" s="4">
        <f>MONTH(SalesDataTable[[#This Row],[Order Date]])</f>
        <v>5</v>
      </c>
      <c r="F749" s="4" t="str">
        <f>TEXT(SalesDataTable[[#This Row],[Order Date]],"MMM")</f>
        <v>May</v>
      </c>
      <c r="G749" s="4" t="s">
        <v>11</v>
      </c>
      <c r="H749" s="4" t="s">
        <v>12</v>
      </c>
      <c r="I749" s="4" t="s">
        <v>19</v>
      </c>
      <c r="J749" s="4" t="s">
        <v>13</v>
      </c>
      <c r="K749" s="4" t="s">
        <v>34</v>
      </c>
      <c r="L749" s="4" t="s">
        <v>42</v>
      </c>
      <c r="M749" s="9">
        <v>2</v>
      </c>
      <c r="N749" s="6">
        <v>35.86</v>
      </c>
      <c r="O749" s="7">
        <v>0</v>
      </c>
      <c r="P749" s="6">
        <v>13.9</v>
      </c>
      <c r="Q749" s="6">
        <f t="shared" si="44"/>
        <v>71.72</v>
      </c>
      <c r="R749" s="6">
        <f t="shared" si="45"/>
        <v>27.8</v>
      </c>
      <c r="S749" s="6">
        <f t="shared" si="46"/>
        <v>43.92</v>
      </c>
      <c r="T749" s="8">
        <f t="shared" si="47"/>
        <v>0.61238148354712774</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1574</v>
      </c>
      <c r="B750" s="3">
        <v>46148</v>
      </c>
      <c r="C750" s="4">
        <f>YEAR(SalesDataTable[[#This Row],[Order Date]])</f>
        <v>2026</v>
      </c>
      <c r="D750" s="11" t="str">
        <f>"Q"&amp;ROUNDUP(MONTH(SalesDataTable[[#This Row],[Order Date]])/3,0)</f>
        <v>Q2</v>
      </c>
      <c r="E750" s="4">
        <f>MONTH(SalesDataTable[[#This Row],[Order Date]])</f>
        <v>5</v>
      </c>
      <c r="F750" s="4" t="str">
        <f>TEXT(SalesDataTable[[#This Row],[Order Date]],"MMM")</f>
        <v>May</v>
      </c>
      <c r="G750" s="4" t="s">
        <v>6</v>
      </c>
      <c r="H750" s="4" t="s">
        <v>27</v>
      </c>
      <c r="I750" s="4" t="s">
        <v>2</v>
      </c>
      <c r="J750" s="4" t="s">
        <v>3</v>
      </c>
      <c r="K750" s="4" t="s">
        <v>9</v>
      </c>
      <c r="L750" s="4" t="s">
        <v>10</v>
      </c>
      <c r="M750" s="9">
        <v>1</v>
      </c>
      <c r="N750" s="6">
        <v>92.27</v>
      </c>
      <c r="O750" s="7">
        <v>0</v>
      </c>
      <c r="P750" s="6">
        <v>46.5</v>
      </c>
      <c r="Q750" s="6">
        <f t="shared" si="44"/>
        <v>92.27</v>
      </c>
      <c r="R750" s="6">
        <f t="shared" si="45"/>
        <v>46.5</v>
      </c>
      <c r="S750" s="6">
        <f t="shared" si="46"/>
        <v>45.769999999999996</v>
      </c>
      <c r="T750" s="8">
        <f t="shared" si="47"/>
        <v>0.49604421805570603</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3060</v>
      </c>
      <c r="B751" s="3">
        <v>46148</v>
      </c>
      <c r="C751" s="4">
        <f>YEAR(SalesDataTable[[#This Row],[Order Date]])</f>
        <v>2026</v>
      </c>
      <c r="D751" s="11" t="str">
        <f>"Q"&amp;ROUNDUP(MONTH(SalesDataTable[[#This Row],[Order Date]])/3,0)</f>
        <v>Q2</v>
      </c>
      <c r="E751" s="4">
        <f>MONTH(SalesDataTable[[#This Row],[Order Date]])</f>
        <v>5</v>
      </c>
      <c r="F751" s="4" t="str">
        <f>TEXT(SalesDataTable[[#This Row],[Order Date]],"MMM")</f>
        <v>May</v>
      </c>
      <c r="G751" s="4" t="s">
        <v>6</v>
      </c>
      <c r="H751" s="4" t="s">
        <v>27</v>
      </c>
      <c r="I751" s="4" t="s">
        <v>8</v>
      </c>
      <c r="J751" s="4" t="s">
        <v>16</v>
      </c>
      <c r="K751" s="4" t="s">
        <v>9</v>
      </c>
      <c r="L751" s="4" t="s">
        <v>37</v>
      </c>
      <c r="M751" s="9">
        <v>6</v>
      </c>
      <c r="N751" s="6">
        <v>157.31</v>
      </c>
      <c r="O751" s="7">
        <v>0.15</v>
      </c>
      <c r="P751" s="6">
        <v>80.34</v>
      </c>
      <c r="Q751" s="6">
        <f t="shared" si="44"/>
        <v>802.28099999999995</v>
      </c>
      <c r="R751" s="6">
        <f t="shared" si="45"/>
        <v>482.04</v>
      </c>
      <c r="S751" s="6">
        <f t="shared" si="46"/>
        <v>320.24099999999993</v>
      </c>
      <c r="T751" s="8">
        <f t="shared" si="47"/>
        <v>0.3991631361081715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3490</v>
      </c>
      <c r="B752" s="3">
        <v>46148</v>
      </c>
      <c r="C752" s="4">
        <f>YEAR(SalesDataTable[[#This Row],[Order Date]])</f>
        <v>2026</v>
      </c>
      <c r="D752" s="11" t="str">
        <f>"Q"&amp;ROUNDUP(MONTH(SalesDataTable[[#This Row],[Order Date]])/3,0)</f>
        <v>Q2</v>
      </c>
      <c r="E752" s="4">
        <f>MONTH(SalesDataTable[[#This Row],[Order Date]])</f>
        <v>5</v>
      </c>
      <c r="F752" s="4" t="str">
        <f>TEXT(SalesDataTable[[#This Row],[Order Date]],"MMM")</f>
        <v>May</v>
      </c>
      <c r="G752" s="4" t="s">
        <v>6</v>
      </c>
      <c r="H752" s="4" t="s">
        <v>41</v>
      </c>
      <c r="I752" s="4" t="s">
        <v>2</v>
      </c>
      <c r="J752" s="4" t="s">
        <v>13</v>
      </c>
      <c r="K752" s="4" t="s">
        <v>14</v>
      </c>
      <c r="L752" s="4" t="s">
        <v>32</v>
      </c>
      <c r="M752" s="9">
        <v>2</v>
      </c>
      <c r="N752" s="6">
        <v>46.18</v>
      </c>
      <c r="O752" s="7">
        <v>0.05</v>
      </c>
      <c r="P752" s="6">
        <v>17.899999999999999</v>
      </c>
      <c r="Q752" s="6">
        <f t="shared" si="44"/>
        <v>87.74199999999999</v>
      </c>
      <c r="R752" s="6">
        <f t="shared" si="45"/>
        <v>35.799999999999997</v>
      </c>
      <c r="S752" s="6">
        <f t="shared" si="46"/>
        <v>51.941999999999993</v>
      </c>
      <c r="T752" s="8">
        <f t="shared" si="47"/>
        <v>0.59198559412823959</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3654</v>
      </c>
      <c r="B753" s="3">
        <v>46148</v>
      </c>
      <c r="C753" s="4">
        <f>YEAR(SalesDataTable[[#This Row],[Order Date]])</f>
        <v>2026</v>
      </c>
      <c r="D753" s="11" t="str">
        <f>"Q"&amp;ROUNDUP(MONTH(SalesDataTable[[#This Row],[Order Date]])/3,0)</f>
        <v>Q2</v>
      </c>
      <c r="E753" s="4">
        <f>MONTH(SalesDataTable[[#This Row],[Order Date]])</f>
        <v>5</v>
      </c>
      <c r="F753" s="4" t="str">
        <f>TEXT(SalesDataTable[[#This Row],[Order Date]],"MMM")</f>
        <v>May</v>
      </c>
      <c r="G753" s="4" t="s">
        <v>11</v>
      </c>
      <c r="H753" s="4" t="s">
        <v>39</v>
      </c>
      <c r="I753" s="4" t="s">
        <v>2</v>
      </c>
      <c r="J753" s="4" t="s">
        <v>16</v>
      </c>
      <c r="K753" s="4" t="s">
        <v>4</v>
      </c>
      <c r="L753" s="4" t="s">
        <v>22</v>
      </c>
      <c r="M753" s="9">
        <v>1</v>
      </c>
      <c r="N753" s="6">
        <v>51.44</v>
      </c>
      <c r="O753" s="7">
        <v>0.1</v>
      </c>
      <c r="P753" s="6">
        <v>22.88</v>
      </c>
      <c r="Q753" s="6">
        <f t="shared" si="44"/>
        <v>46.295999999999999</v>
      </c>
      <c r="R753" s="6">
        <f t="shared" si="45"/>
        <v>22.88</v>
      </c>
      <c r="S753" s="6">
        <f t="shared" si="46"/>
        <v>23.416</v>
      </c>
      <c r="T753" s="8">
        <f t="shared" si="47"/>
        <v>0.50578883704855715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4209</v>
      </c>
      <c r="B754" s="3">
        <v>46148</v>
      </c>
      <c r="C754" s="4">
        <f>YEAR(SalesDataTable[[#This Row],[Order Date]])</f>
        <v>2026</v>
      </c>
      <c r="D754" s="11" t="str">
        <f>"Q"&amp;ROUNDUP(MONTH(SalesDataTable[[#This Row],[Order Date]])/3,0)</f>
        <v>Q2</v>
      </c>
      <c r="E754" s="4">
        <f>MONTH(SalesDataTable[[#This Row],[Order Date]])</f>
        <v>5</v>
      </c>
      <c r="F754" s="4" t="str">
        <f>TEXT(SalesDataTable[[#This Row],[Order Date]],"MMM")</f>
        <v>May</v>
      </c>
      <c r="G754" s="4" t="s">
        <v>6</v>
      </c>
      <c r="H754" s="4" t="s">
        <v>7</v>
      </c>
      <c r="I754" s="4" t="s">
        <v>2</v>
      </c>
      <c r="J754" s="4" t="s">
        <v>13</v>
      </c>
      <c r="K754" s="4" t="s">
        <v>34</v>
      </c>
      <c r="L754" s="4" t="s">
        <v>45</v>
      </c>
      <c r="M754" s="9">
        <v>2</v>
      </c>
      <c r="N754" s="6">
        <v>50.97</v>
      </c>
      <c r="O754" s="7">
        <v>0.05</v>
      </c>
      <c r="P754" s="6">
        <v>21.67</v>
      </c>
      <c r="Q754" s="6">
        <f t="shared" si="44"/>
        <v>96.842999999999989</v>
      </c>
      <c r="R754" s="6">
        <f t="shared" si="45"/>
        <v>43.34</v>
      </c>
      <c r="S754" s="6">
        <f t="shared" si="46"/>
        <v>53.502999999999986</v>
      </c>
      <c r="T754" s="8">
        <f t="shared" si="47"/>
        <v>0.55247152607829153</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4227</v>
      </c>
      <c r="B755" s="3">
        <v>46148</v>
      </c>
      <c r="C755" s="4">
        <f>YEAR(SalesDataTable[[#This Row],[Order Date]])</f>
        <v>2026</v>
      </c>
      <c r="D755" s="11" t="str">
        <f>"Q"&amp;ROUNDUP(MONTH(SalesDataTable[[#This Row],[Order Date]])/3,0)</f>
        <v>Q2</v>
      </c>
      <c r="E755" s="4">
        <f>MONTH(SalesDataTable[[#This Row],[Order Date]])</f>
        <v>5</v>
      </c>
      <c r="F755" s="4" t="str">
        <f>TEXT(SalesDataTable[[#This Row],[Order Date]],"MMM")</f>
        <v>May</v>
      </c>
      <c r="G755" s="4" t="s">
        <v>6</v>
      </c>
      <c r="H755" s="4" t="s">
        <v>7</v>
      </c>
      <c r="I755" s="4" t="s">
        <v>2</v>
      </c>
      <c r="J755" s="4" t="s">
        <v>13</v>
      </c>
      <c r="K755" s="4" t="s">
        <v>4</v>
      </c>
      <c r="L755" s="4" t="s">
        <v>26</v>
      </c>
      <c r="M755" s="9">
        <v>2</v>
      </c>
      <c r="N755" s="6">
        <v>40.549999999999997</v>
      </c>
      <c r="O755" s="7">
        <v>0</v>
      </c>
      <c r="P755" s="6">
        <v>16.52</v>
      </c>
      <c r="Q755" s="6">
        <f t="shared" si="44"/>
        <v>81.099999999999994</v>
      </c>
      <c r="R755" s="6">
        <f t="shared" si="45"/>
        <v>33.04</v>
      </c>
      <c r="S755" s="6">
        <f t="shared" si="46"/>
        <v>48.059999999999995</v>
      </c>
      <c r="T755" s="8">
        <f t="shared" si="47"/>
        <v>0.59260172626387175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4247</v>
      </c>
      <c r="B756" s="3">
        <v>46148</v>
      </c>
      <c r="C756" s="4">
        <f>YEAR(SalesDataTable[[#This Row],[Order Date]])</f>
        <v>2026</v>
      </c>
      <c r="D756" s="11" t="str">
        <f>"Q"&amp;ROUNDUP(MONTH(SalesDataTable[[#This Row],[Order Date]])/3,0)</f>
        <v>Q2</v>
      </c>
      <c r="E756" s="4">
        <f>MONTH(SalesDataTable[[#This Row],[Order Date]])</f>
        <v>5</v>
      </c>
      <c r="F756" s="4" t="str">
        <f>TEXT(SalesDataTable[[#This Row],[Order Date]],"MMM")</f>
        <v>May</v>
      </c>
      <c r="G756" s="4" t="s">
        <v>11</v>
      </c>
      <c r="H756" s="4" t="s">
        <v>52</v>
      </c>
      <c r="I756" s="4" t="s">
        <v>2</v>
      </c>
      <c r="J756" s="4" t="s">
        <v>13</v>
      </c>
      <c r="K756" s="4" t="s">
        <v>4</v>
      </c>
      <c r="L756" s="4" t="s">
        <v>22</v>
      </c>
      <c r="M756" s="9">
        <v>2</v>
      </c>
      <c r="N756" s="6">
        <v>51.3</v>
      </c>
      <c r="O756" s="7">
        <v>0</v>
      </c>
      <c r="P756" s="6">
        <v>23.12</v>
      </c>
      <c r="Q756" s="6">
        <f t="shared" si="44"/>
        <v>102.6</v>
      </c>
      <c r="R756" s="6">
        <f t="shared" si="45"/>
        <v>46.24</v>
      </c>
      <c r="S756" s="6">
        <f t="shared" si="46"/>
        <v>56.359999999999992</v>
      </c>
      <c r="T756" s="8">
        <f t="shared" si="47"/>
        <v>0.54931773879142298</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5196</v>
      </c>
      <c r="B757" s="3">
        <v>46148</v>
      </c>
      <c r="C757" s="4">
        <f>YEAR(SalesDataTable[[#This Row],[Order Date]])</f>
        <v>2026</v>
      </c>
      <c r="D757" s="11" t="str">
        <f>"Q"&amp;ROUNDUP(MONTH(SalesDataTable[[#This Row],[Order Date]])/3,0)</f>
        <v>Q2</v>
      </c>
      <c r="E757" s="4">
        <f>MONTH(SalesDataTable[[#This Row],[Order Date]])</f>
        <v>5</v>
      </c>
      <c r="F757" s="4" t="str">
        <f>TEXT(SalesDataTable[[#This Row],[Order Date]],"MMM")</f>
        <v>May</v>
      </c>
      <c r="G757" s="4" t="s">
        <v>20</v>
      </c>
      <c r="H757" s="4" t="s">
        <v>33</v>
      </c>
      <c r="I757" s="4" t="s">
        <v>2</v>
      </c>
      <c r="J757" s="4" t="s">
        <v>13</v>
      </c>
      <c r="K757" s="4" t="s">
        <v>23</v>
      </c>
      <c r="L757" s="4" t="s">
        <v>40</v>
      </c>
      <c r="M757" s="9">
        <v>3</v>
      </c>
      <c r="N757" s="6">
        <v>82.56</v>
      </c>
      <c r="O757" s="7">
        <v>0</v>
      </c>
      <c r="P757" s="6">
        <v>39.99</v>
      </c>
      <c r="Q757" s="6">
        <f t="shared" si="44"/>
        <v>247.68</v>
      </c>
      <c r="R757" s="6">
        <f t="shared" si="45"/>
        <v>119.97</v>
      </c>
      <c r="S757" s="6">
        <f t="shared" si="46"/>
        <v>127.71000000000001</v>
      </c>
      <c r="T757" s="8">
        <f t="shared" si="47"/>
        <v>0.515625</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400</v>
      </c>
      <c r="B758" s="3">
        <v>46149</v>
      </c>
      <c r="C758" s="4">
        <f>YEAR(SalesDataTable[[#This Row],[Order Date]])</f>
        <v>2026</v>
      </c>
      <c r="D758" s="11" t="str">
        <f>"Q"&amp;ROUNDUP(MONTH(SalesDataTable[[#This Row],[Order Date]])/3,0)</f>
        <v>Q2</v>
      </c>
      <c r="E758" s="4">
        <f>MONTH(SalesDataTable[[#This Row],[Order Date]])</f>
        <v>5</v>
      </c>
      <c r="F758" s="4" t="str">
        <f>TEXT(SalesDataTable[[#This Row],[Order Date]],"MMM")</f>
        <v>May</v>
      </c>
      <c r="G758" s="4" t="s">
        <v>6</v>
      </c>
      <c r="H758" s="4" t="s">
        <v>43</v>
      </c>
      <c r="I758" s="4" t="s">
        <v>8</v>
      </c>
      <c r="J758" s="4" t="s">
        <v>16</v>
      </c>
      <c r="K758" s="4" t="s">
        <v>9</v>
      </c>
      <c r="L758" s="4" t="s">
        <v>10</v>
      </c>
      <c r="M758" s="9">
        <v>6</v>
      </c>
      <c r="N758" s="6">
        <v>92.66</v>
      </c>
      <c r="O758" s="7">
        <v>0.15</v>
      </c>
      <c r="P758" s="6">
        <v>44.71</v>
      </c>
      <c r="Q758" s="6">
        <f t="shared" si="44"/>
        <v>472.56600000000003</v>
      </c>
      <c r="R758" s="6">
        <f t="shared" si="45"/>
        <v>268.26</v>
      </c>
      <c r="S758" s="6">
        <f t="shared" si="46"/>
        <v>204.30600000000004</v>
      </c>
      <c r="T758" s="8">
        <f t="shared" si="47"/>
        <v>0.43233326138571126</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829</v>
      </c>
      <c r="B759" s="3">
        <v>46149</v>
      </c>
      <c r="C759" s="4">
        <f>YEAR(SalesDataTable[[#This Row],[Order Date]])</f>
        <v>2026</v>
      </c>
      <c r="D759" s="11" t="str">
        <f>"Q"&amp;ROUNDUP(MONTH(SalesDataTable[[#This Row],[Order Date]])/3,0)</f>
        <v>Q2</v>
      </c>
      <c r="E759" s="4">
        <f>MONTH(SalesDataTable[[#This Row],[Order Date]])</f>
        <v>5</v>
      </c>
      <c r="F759" s="4" t="str">
        <f>TEXT(SalesDataTable[[#This Row],[Order Date]],"MMM")</f>
        <v>May</v>
      </c>
      <c r="G759" s="4" t="s">
        <v>11</v>
      </c>
      <c r="H759" s="4" t="s">
        <v>52</v>
      </c>
      <c r="I759" s="4" t="s">
        <v>28</v>
      </c>
      <c r="J759" s="4" t="s">
        <v>13</v>
      </c>
      <c r="K759" s="4" t="s">
        <v>34</v>
      </c>
      <c r="L759" s="4" t="s">
        <v>35</v>
      </c>
      <c r="M759" s="9">
        <v>1</v>
      </c>
      <c r="N759" s="6">
        <v>39.42</v>
      </c>
      <c r="O759" s="7">
        <v>0</v>
      </c>
      <c r="P759" s="6">
        <v>14.86</v>
      </c>
      <c r="Q759" s="6">
        <f t="shared" si="44"/>
        <v>39.42</v>
      </c>
      <c r="R759" s="6">
        <f t="shared" si="45"/>
        <v>14.86</v>
      </c>
      <c r="S759" s="6">
        <f t="shared" si="46"/>
        <v>24.560000000000002</v>
      </c>
      <c r="T759" s="8">
        <f t="shared" si="47"/>
        <v>0.62303399289700667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1236</v>
      </c>
      <c r="B760" s="3">
        <v>46149</v>
      </c>
      <c r="C760" s="4">
        <f>YEAR(SalesDataTable[[#This Row],[Order Date]])</f>
        <v>2026</v>
      </c>
      <c r="D760" s="11" t="str">
        <f>"Q"&amp;ROUNDUP(MONTH(SalesDataTable[[#This Row],[Order Date]])/3,0)</f>
        <v>Q2</v>
      </c>
      <c r="E760" s="4">
        <f>MONTH(SalesDataTable[[#This Row],[Order Date]])</f>
        <v>5</v>
      </c>
      <c r="F760" s="4" t="str">
        <f>TEXT(SalesDataTable[[#This Row],[Order Date]],"MMM")</f>
        <v>May</v>
      </c>
      <c r="G760" s="4" t="s">
        <v>0</v>
      </c>
      <c r="H760" s="4" t="s">
        <v>36</v>
      </c>
      <c r="I760" s="4" t="s">
        <v>19</v>
      </c>
      <c r="J760" s="4" t="s">
        <v>3</v>
      </c>
      <c r="K760" s="4" t="s">
        <v>34</v>
      </c>
      <c r="L760" s="4" t="s">
        <v>38</v>
      </c>
      <c r="M760" s="9">
        <v>2</v>
      </c>
      <c r="N760" s="6">
        <v>124.25</v>
      </c>
      <c r="O760" s="7">
        <v>0</v>
      </c>
      <c r="P760" s="6">
        <v>69.510000000000005</v>
      </c>
      <c r="Q760" s="6">
        <f t="shared" si="44"/>
        <v>248.5</v>
      </c>
      <c r="R760" s="6">
        <f t="shared" si="45"/>
        <v>139.02000000000001</v>
      </c>
      <c r="S760" s="6">
        <f t="shared" si="46"/>
        <v>109.47999999999999</v>
      </c>
      <c r="T760" s="8">
        <f t="shared" si="47"/>
        <v>0.44056338028169012</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1364</v>
      </c>
      <c r="B761" s="3">
        <v>46149</v>
      </c>
      <c r="C761" s="4">
        <f>YEAR(SalesDataTable[[#This Row],[Order Date]])</f>
        <v>2026</v>
      </c>
      <c r="D761" s="11" t="str">
        <f>"Q"&amp;ROUNDUP(MONTH(SalesDataTable[[#This Row],[Order Date]])/3,0)</f>
        <v>Q2</v>
      </c>
      <c r="E761" s="4">
        <f>MONTH(SalesDataTable[[#This Row],[Order Date]])</f>
        <v>5</v>
      </c>
      <c r="F761" s="4" t="str">
        <f>TEXT(SalesDataTable[[#This Row],[Order Date]],"MMM")</f>
        <v>May</v>
      </c>
      <c r="G761" s="4" t="s">
        <v>6</v>
      </c>
      <c r="H761" s="4" t="s">
        <v>49</v>
      </c>
      <c r="I761" s="4" t="s">
        <v>2</v>
      </c>
      <c r="J761" s="4" t="s">
        <v>13</v>
      </c>
      <c r="K761" s="4" t="s">
        <v>9</v>
      </c>
      <c r="L761" s="4" t="s">
        <v>37</v>
      </c>
      <c r="M761" s="9">
        <v>2</v>
      </c>
      <c r="N761" s="6">
        <v>156.43</v>
      </c>
      <c r="O761" s="7">
        <v>0</v>
      </c>
      <c r="P761" s="6">
        <v>78.569999999999993</v>
      </c>
      <c r="Q761" s="6">
        <f t="shared" si="44"/>
        <v>312.86</v>
      </c>
      <c r="R761" s="6">
        <f t="shared" si="45"/>
        <v>157.13999999999999</v>
      </c>
      <c r="S761" s="6">
        <f t="shared" si="46"/>
        <v>155.72000000000003</v>
      </c>
      <c r="T761" s="8">
        <f t="shared" si="47"/>
        <v>0.49773061433228927</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2105</v>
      </c>
      <c r="B762" s="3">
        <v>46149</v>
      </c>
      <c r="C762" s="4">
        <f>YEAR(SalesDataTable[[#This Row],[Order Date]])</f>
        <v>2026</v>
      </c>
      <c r="D762" s="11" t="str">
        <f>"Q"&amp;ROUNDUP(MONTH(SalesDataTable[[#This Row],[Order Date]])/3,0)</f>
        <v>Q2</v>
      </c>
      <c r="E762" s="4">
        <f>MONTH(SalesDataTable[[#This Row],[Order Date]])</f>
        <v>5</v>
      </c>
      <c r="F762" s="4" t="str">
        <f>TEXT(SalesDataTable[[#This Row],[Order Date]],"MMM")</f>
        <v>May</v>
      </c>
      <c r="G762" s="4" t="s">
        <v>6</v>
      </c>
      <c r="H762" s="4" t="s">
        <v>49</v>
      </c>
      <c r="I762" s="4" t="s">
        <v>19</v>
      </c>
      <c r="J762" s="4" t="s">
        <v>13</v>
      </c>
      <c r="K762" s="4" t="s">
        <v>23</v>
      </c>
      <c r="L762" s="4" t="s">
        <v>40</v>
      </c>
      <c r="M762" s="9">
        <v>1</v>
      </c>
      <c r="N762" s="6">
        <v>80.3</v>
      </c>
      <c r="O762" s="7">
        <v>0</v>
      </c>
      <c r="P762" s="6">
        <v>40.020000000000003</v>
      </c>
      <c r="Q762" s="6">
        <f t="shared" si="44"/>
        <v>80.3</v>
      </c>
      <c r="R762" s="6">
        <f t="shared" si="45"/>
        <v>40.020000000000003</v>
      </c>
      <c r="S762" s="6">
        <f t="shared" si="46"/>
        <v>40.279999999999994</v>
      </c>
      <c r="T762" s="8">
        <f t="shared" si="47"/>
        <v>0.50161892901618921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4706</v>
      </c>
      <c r="B763" s="3">
        <v>46149</v>
      </c>
      <c r="C763" s="4">
        <f>YEAR(SalesDataTable[[#This Row],[Order Date]])</f>
        <v>2026</v>
      </c>
      <c r="D763" s="11" t="str">
        <f>"Q"&amp;ROUNDUP(MONTH(SalesDataTable[[#This Row],[Order Date]])/3,0)</f>
        <v>Q2</v>
      </c>
      <c r="E763" s="4">
        <f>MONTH(SalesDataTable[[#This Row],[Order Date]])</f>
        <v>5</v>
      </c>
      <c r="F763" s="4" t="str">
        <f>TEXT(SalesDataTable[[#This Row],[Order Date]],"MMM")</f>
        <v>May</v>
      </c>
      <c r="G763" s="4" t="s">
        <v>20</v>
      </c>
      <c r="H763" s="4" t="s">
        <v>47</v>
      </c>
      <c r="I763" s="4" t="s">
        <v>19</v>
      </c>
      <c r="J763" s="4" t="s">
        <v>13</v>
      </c>
      <c r="K763" s="4" t="s">
        <v>23</v>
      </c>
      <c r="L763" s="4" t="s">
        <v>40</v>
      </c>
      <c r="M763" s="9">
        <v>1</v>
      </c>
      <c r="N763" s="6">
        <v>79.89</v>
      </c>
      <c r="O763" s="7">
        <v>0</v>
      </c>
      <c r="P763" s="6">
        <v>39.549999999999997</v>
      </c>
      <c r="Q763" s="6">
        <f t="shared" si="44"/>
        <v>79.89</v>
      </c>
      <c r="R763" s="6">
        <f t="shared" si="45"/>
        <v>39.549999999999997</v>
      </c>
      <c r="S763" s="6">
        <f t="shared" si="46"/>
        <v>40.340000000000003</v>
      </c>
      <c r="T763" s="8">
        <f t="shared" si="47"/>
        <v>0.50494429841031419</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68</v>
      </c>
      <c r="B764" s="3">
        <v>46150</v>
      </c>
      <c r="C764" s="4">
        <f>YEAR(SalesDataTable[[#This Row],[Order Date]])</f>
        <v>2026</v>
      </c>
      <c r="D764" s="11" t="str">
        <f>"Q"&amp;ROUNDUP(MONTH(SalesDataTable[[#This Row],[Order Date]])/3,0)</f>
        <v>Q2</v>
      </c>
      <c r="E764" s="4">
        <f>MONTH(SalesDataTable[[#This Row],[Order Date]])</f>
        <v>5</v>
      </c>
      <c r="F764" s="4" t="str">
        <f>TEXT(SalesDataTable[[#This Row],[Order Date]],"MMM")</f>
        <v>May</v>
      </c>
      <c r="G764" s="4" t="s">
        <v>20</v>
      </c>
      <c r="H764" s="4" t="s">
        <v>31</v>
      </c>
      <c r="I764" s="4" t="s">
        <v>19</v>
      </c>
      <c r="J764" s="4" t="s">
        <v>13</v>
      </c>
      <c r="K764" s="4" t="s">
        <v>34</v>
      </c>
      <c r="L764" s="4" t="s">
        <v>35</v>
      </c>
      <c r="M764" s="9">
        <v>1</v>
      </c>
      <c r="N764" s="6">
        <v>39.5</v>
      </c>
      <c r="O764" s="7">
        <v>0</v>
      </c>
      <c r="P764" s="6">
        <v>14.68</v>
      </c>
      <c r="Q764" s="6">
        <f t="shared" si="44"/>
        <v>39.5</v>
      </c>
      <c r="R764" s="6">
        <f t="shared" si="45"/>
        <v>14.68</v>
      </c>
      <c r="S764" s="6">
        <f t="shared" si="46"/>
        <v>24.82</v>
      </c>
      <c r="T764" s="8">
        <f t="shared" si="47"/>
        <v>0.62835443037974681</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1352</v>
      </c>
      <c r="B765" s="3">
        <v>46150</v>
      </c>
      <c r="C765" s="4">
        <f>YEAR(SalesDataTable[[#This Row],[Order Date]])</f>
        <v>2026</v>
      </c>
      <c r="D765" s="11" t="str">
        <f>"Q"&amp;ROUNDUP(MONTH(SalesDataTable[[#This Row],[Order Date]])/3,0)</f>
        <v>Q2</v>
      </c>
      <c r="E765" s="4">
        <f>MONTH(SalesDataTable[[#This Row],[Order Date]])</f>
        <v>5</v>
      </c>
      <c r="F765" s="4" t="str">
        <f>TEXT(SalesDataTable[[#This Row],[Order Date]],"MMM")</f>
        <v>May</v>
      </c>
      <c r="G765" s="4" t="s">
        <v>20</v>
      </c>
      <c r="H765" s="4" t="s">
        <v>31</v>
      </c>
      <c r="I765" s="4" t="s">
        <v>2</v>
      </c>
      <c r="J765" s="4" t="s">
        <v>3</v>
      </c>
      <c r="K765" s="4" t="s">
        <v>4</v>
      </c>
      <c r="L765" s="4" t="s">
        <v>5</v>
      </c>
      <c r="M765" s="9">
        <v>1</v>
      </c>
      <c r="N765" s="6">
        <v>80.7</v>
      </c>
      <c r="O765" s="7">
        <v>0</v>
      </c>
      <c r="P765" s="6">
        <v>41.88</v>
      </c>
      <c r="Q765" s="6">
        <f t="shared" si="44"/>
        <v>80.7</v>
      </c>
      <c r="R765" s="6">
        <f t="shared" si="45"/>
        <v>41.88</v>
      </c>
      <c r="S765" s="6">
        <f t="shared" si="46"/>
        <v>38.82</v>
      </c>
      <c r="T765" s="8">
        <f t="shared" si="47"/>
        <v>0.48104089219330853</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2526</v>
      </c>
      <c r="B766" s="3">
        <v>46150</v>
      </c>
      <c r="C766" s="4">
        <f>YEAR(SalesDataTable[[#This Row],[Order Date]])</f>
        <v>2026</v>
      </c>
      <c r="D766" s="11" t="str">
        <f>"Q"&amp;ROUNDUP(MONTH(SalesDataTable[[#This Row],[Order Date]])/3,0)</f>
        <v>Q2</v>
      </c>
      <c r="E766" s="4">
        <f>MONTH(SalesDataTable[[#This Row],[Order Date]])</f>
        <v>5</v>
      </c>
      <c r="F766" s="4" t="str">
        <f>TEXT(SalesDataTable[[#This Row],[Order Date]],"MMM")</f>
        <v>May</v>
      </c>
      <c r="G766" s="4" t="s">
        <v>6</v>
      </c>
      <c r="H766" s="4" t="s">
        <v>49</v>
      </c>
      <c r="I766" s="4" t="s">
        <v>2</v>
      </c>
      <c r="J766" s="4" t="s">
        <v>13</v>
      </c>
      <c r="K766" s="4" t="s">
        <v>23</v>
      </c>
      <c r="L766" s="4" t="s">
        <v>40</v>
      </c>
      <c r="M766" s="9">
        <v>1</v>
      </c>
      <c r="N766" s="6">
        <v>80.86</v>
      </c>
      <c r="O766" s="7">
        <v>0</v>
      </c>
      <c r="P766" s="6">
        <v>38.44</v>
      </c>
      <c r="Q766" s="6">
        <f t="shared" si="44"/>
        <v>80.86</v>
      </c>
      <c r="R766" s="6">
        <f t="shared" si="45"/>
        <v>38.44</v>
      </c>
      <c r="S766" s="6">
        <f t="shared" si="46"/>
        <v>42.42</v>
      </c>
      <c r="T766" s="8">
        <f t="shared" si="47"/>
        <v>0.52461043779371752</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3298</v>
      </c>
      <c r="B767" s="3">
        <v>46150</v>
      </c>
      <c r="C767" s="4">
        <f>YEAR(SalesDataTable[[#This Row],[Order Date]])</f>
        <v>2026</v>
      </c>
      <c r="D767" s="11" t="str">
        <f>"Q"&amp;ROUNDUP(MONTH(SalesDataTable[[#This Row],[Order Date]])/3,0)</f>
        <v>Q2</v>
      </c>
      <c r="E767" s="4">
        <f>MONTH(SalesDataTable[[#This Row],[Order Date]])</f>
        <v>5</v>
      </c>
      <c r="F767" s="4" t="str">
        <f>TEXT(SalesDataTable[[#This Row],[Order Date]],"MMM")</f>
        <v>May</v>
      </c>
      <c r="G767" s="4" t="s">
        <v>6</v>
      </c>
      <c r="H767" s="4" t="s">
        <v>49</v>
      </c>
      <c r="I767" s="4" t="s">
        <v>28</v>
      </c>
      <c r="J767" s="4" t="s">
        <v>13</v>
      </c>
      <c r="K767" s="4" t="s">
        <v>23</v>
      </c>
      <c r="L767" s="4" t="s">
        <v>24</v>
      </c>
      <c r="M767" s="9">
        <v>2</v>
      </c>
      <c r="N767" s="6">
        <v>337.7</v>
      </c>
      <c r="O767" s="7">
        <v>0.1</v>
      </c>
      <c r="P767" s="6">
        <v>192.16</v>
      </c>
      <c r="Q767" s="6">
        <f t="shared" si="44"/>
        <v>607.86</v>
      </c>
      <c r="R767" s="6">
        <f t="shared" si="45"/>
        <v>384.32</v>
      </c>
      <c r="S767" s="6">
        <f t="shared" si="46"/>
        <v>223.54000000000002</v>
      </c>
      <c r="T767" s="8">
        <f t="shared" si="47"/>
        <v>0.36774915276543946</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3510</v>
      </c>
      <c r="B768" s="3">
        <v>46150</v>
      </c>
      <c r="C768" s="4">
        <f>YEAR(SalesDataTable[[#This Row],[Order Date]])</f>
        <v>2026</v>
      </c>
      <c r="D768" s="11" t="str">
        <f>"Q"&amp;ROUNDUP(MONTH(SalesDataTable[[#This Row],[Order Date]])/3,0)</f>
        <v>Q2</v>
      </c>
      <c r="E768" s="4">
        <f>MONTH(SalesDataTable[[#This Row],[Order Date]])</f>
        <v>5</v>
      </c>
      <c r="F768" s="4" t="str">
        <f>TEXT(SalesDataTable[[#This Row],[Order Date]],"MMM")</f>
        <v>May</v>
      </c>
      <c r="G768" s="4" t="s">
        <v>11</v>
      </c>
      <c r="H768" s="4" t="s">
        <v>12</v>
      </c>
      <c r="I768" s="4" t="s">
        <v>2</v>
      </c>
      <c r="J768" s="4" t="s">
        <v>3</v>
      </c>
      <c r="K768" s="4" t="s">
        <v>23</v>
      </c>
      <c r="L768" s="4" t="s">
        <v>51</v>
      </c>
      <c r="M768" s="9">
        <v>4</v>
      </c>
      <c r="N768" s="6">
        <v>121.81</v>
      </c>
      <c r="O768" s="7">
        <v>0</v>
      </c>
      <c r="P768" s="6">
        <v>58.95</v>
      </c>
      <c r="Q768" s="6">
        <f t="shared" si="44"/>
        <v>487.24</v>
      </c>
      <c r="R768" s="6">
        <f t="shared" si="45"/>
        <v>235.8</v>
      </c>
      <c r="S768" s="6">
        <f t="shared" si="46"/>
        <v>251.44</v>
      </c>
      <c r="T768" s="8">
        <f t="shared" si="47"/>
        <v>0.5160495854199163</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3638</v>
      </c>
      <c r="B769" s="3">
        <v>46150</v>
      </c>
      <c r="C769" s="4">
        <f>YEAR(SalesDataTable[[#This Row],[Order Date]])</f>
        <v>2026</v>
      </c>
      <c r="D769" s="11" t="str">
        <f>"Q"&amp;ROUNDUP(MONTH(SalesDataTable[[#This Row],[Order Date]])/3,0)</f>
        <v>Q2</v>
      </c>
      <c r="E769" s="4">
        <f>MONTH(SalesDataTable[[#This Row],[Order Date]])</f>
        <v>5</v>
      </c>
      <c r="F769" s="4" t="str">
        <f>TEXT(SalesDataTable[[#This Row],[Order Date]],"MMM")</f>
        <v>May</v>
      </c>
      <c r="G769" s="4" t="s">
        <v>20</v>
      </c>
      <c r="H769" s="4" t="s">
        <v>31</v>
      </c>
      <c r="I769" s="4" t="s">
        <v>8</v>
      </c>
      <c r="J769" s="4" t="s">
        <v>16</v>
      </c>
      <c r="K769" s="4" t="s">
        <v>14</v>
      </c>
      <c r="L769" s="4" t="s">
        <v>48</v>
      </c>
      <c r="M769" s="9">
        <v>10</v>
      </c>
      <c r="N769" s="6">
        <v>168.55</v>
      </c>
      <c r="O769" s="7">
        <v>0.1</v>
      </c>
      <c r="P769" s="6">
        <v>88.85</v>
      </c>
      <c r="Q769" s="6">
        <f t="shared" si="44"/>
        <v>1516.95</v>
      </c>
      <c r="R769" s="6">
        <f t="shared" si="45"/>
        <v>888.5</v>
      </c>
      <c r="S769" s="6">
        <f t="shared" si="46"/>
        <v>628.45000000000005</v>
      </c>
      <c r="T769" s="8">
        <f t="shared" si="47"/>
        <v>0.41428524341606515</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3754</v>
      </c>
      <c r="B770" s="3">
        <v>46150</v>
      </c>
      <c r="C770" s="4">
        <f>YEAR(SalesDataTable[[#This Row],[Order Date]])</f>
        <v>2026</v>
      </c>
      <c r="D770" s="11" t="str">
        <f>"Q"&amp;ROUNDUP(MONTH(SalesDataTable[[#This Row],[Order Date]])/3,0)</f>
        <v>Q2</v>
      </c>
      <c r="E770" s="4">
        <f>MONTH(SalesDataTable[[#This Row],[Order Date]])</f>
        <v>5</v>
      </c>
      <c r="F770" s="4" t="str">
        <f>TEXT(SalesDataTable[[#This Row],[Order Date]],"MMM")</f>
        <v>May</v>
      </c>
      <c r="G770" s="4" t="s">
        <v>6</v>
      </c>
      <c r="H770" s="4" t="s">
        <v>43</v>
      </c>
      <c r="I770" s="4" t="s">
        <v>2</v>
      </c>
      <c r="J770" s="4" t="s">
        <v>3</v>
      </c>
      <c r="K770" s="4" t="s">
        <v>4</v>
      </c>
      <c r="L770" s="4" t="s">
        <v>26</v>
      </c>
      <c r="M770" s="9">
        <v>1</v>
      </c>
      <c r="N770" s="6">
        <v>39.42</v>
      </c>
      <c r="O770" s="7">
        <v>0.05</v>
      </c>
      <c r="P770" s="6">
        <v>16.77</v>
      </c>
      <c r="Q770" s="6">
        <f t="shared" si="44"/>
        <v>37.448999999999998</v>
      </c>
      <c r="R770" s="6">
        <f t="shared" si="45"/>
        <v>16.77</v>
      </c>
      <c r="S770" s="6">
        <f t="shared" si="46"/>
        <v>20.678999999999998</v>
      </c>
      <c r="T770" s="8">
        <f t="shared" si="47"/>
        <v>0.55219097973243614</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4029</v>
      </c>
      <c r="B771" s="3">
        <v>46150</v>
      </c>
      <c r="C771" s="4">
        <f>YEAR(SalesDataTable[[#This Row],[Order Date]])</f>
        <v>2026</v>
      </c>
      <c r="D771" s="11" t="str">
        <f>"Q"&amp;ROUNDUP(MONTH(SalesDataTable[[#This Row],[Order Date]])/3,0)</f>
        <v>Q2</v>
      </c>
      <c r="E771" s="4">
        <f>MONTH(SalesDataTable[[#This Row],[Order Date]])</f>
        <v>5</v>
      </c>
      <c r="F771" s="4" t="str">
        <f>TEXT(SalesDataTable[[#This Row],[Order Date]],"MMM")</f>
        <v>May</v>
      </c>
      <c r="G771" s="4" t="s">
        <v>20</v>
      </c>
      <c r="H771" s="4" t="s">
        <v>47</v>
      </c>
      <c r="I771" s="4" t="s">
        <v>19</v>
      </c>
      <c r="J771" s="4" t="s">
        <v>13</v>
      </c>
      <c r="K771" s="4" t="s">
        <v>14</v>
      </c>
      <c r="L771" s="4" t="s">
        <v>48</v>
      </c>
      <c r="M771" s="9">
        <v>1</v>
      </c>
      <c r="N771" s="6">
        <v>161.36000000000001</v>
      </c>
      <c r="O771" s="7">
        <v>0</v>
      </c>
      <c r="P771" s="6">
        <v>87</v>
      </c>
      <c r="Q771" s="6">
        <f t="shared" si="44"/>
        <v>161.36000000000001</v>
      </c>
      <c r="R771" s="6">
        <f t="shared" si="45"/>
        <v>87</v>
      </c>
      <c r="S771" s="6">
        <f t="shared" si="46"/>
        <v>74.360000000000014</v>
      </c>
      <c r="T771" s="8">
        <f t="shared" si="47"/>
        <v>0.46083292017848293</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4651</v>
      </c>
      <c r="B772" s="3">
        <v>46150</v>
      </c>
      <c r="C772" s="4">
        <f>YEAR(SalesDataTable[[#This Row],[Order Date]])</f>
        <v>2026</v>
      </c>
      <c r="D772" s="11" t="str">
        <f>"Q"&amp;ROUNDUP(MONTH(SalesDataTable[[#This Row],[Order Date]])/3,0)</f>
        <v>Q2</v>
      </c>
      <c r="E772" s="4">
        <f>MONTH(SalesDataTable[[#This Row],[Order Date]])</f>
        <v>5</v>
      </c>
      <c r="F772" s="4" t="str">
        <f>TEXT(SalesDataTable[[#This Row],[Order Date]],"MMM")</f>
        <v>May</v>
      </c>
      <c r="G772" s="4" t="s">
        <v>6</v>
      </c>
      <c r="H772" s="4" t="s">
        <v>41</v>
      </c>
      <c r="I772" s="4" t="s">
        <v>2</v>
      </c>
      <c r="J772" s="4" t="s">
        <v>16</v>
      </c>
      <c r="K772" s="4" t="s">
        <v>23</v>
      </c>
      <c r="L772" s="4" t="s">
        <v>51</v>
      </c>
      <c r="M772" s="9">
        <v>1</v>
      </c>
      <c r="N772" s="6">
        <v>123.68</v>
      </c>
      <c r="O772" s="7">
        <v>0</v>
      </c>
      <c r="P772" s="6">
        <v>59.26</v>
      </c>
      <c r="Q772" s="6">
        <f t="shared" ref="Q772:Q835" si="48">M772*N772*(1-O772)</f>
        <v>123.68</v>
      </c>
      <c r="R772" s="6">
        <f t="shared" ref="R772:R835" si="49">M772*P772</f>
        <v>59.26</v>
      </c>
      <c r="S772" s="6">
        <f t="shared" ref="S772:S835" si="50">Q772-R772</f>
        <v>64.420000000000016</v>
      </c>
      <c r="T772" s="8">
        <f t="shared" ref="T772:T835" si="51">IFERROR(S772/Q772,0)</f>
        <v>0.52086028460543343</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4886</v>
      </c>
      <c r="B773" s="3">
        <v>46150</v>
      </c>
      <c r="C773" s="4">
        <f>YEAR(SalesDataTable[[#This Row],[Order Date]])</f>
        <v>2026</v>
      </c>
      <c r="D773" s="11" t="str">
        <f>"Q"&amp;ROUNDUP(MONTH(SalesDataTable[[#This Row],[Order Date]])/3,0)</f>
        <v>Q2</v>
      </c>
      <c r="E773" s="4">
        <f>MONTH(SalesDataTable[[#This Row],[Order Date]])</f>
        <v>5</v>
      </c>
      <c r="F773" s="4" t="str">
        <f>TEXT(SalesDataTable[[#This Row],[Order Date]],"MMM")</f>
        <v>May</v>
      </c>
      <c r="G773" s="4" t="s">
        <v>20</v>
      </c>
      <c r="H773" s="4" t="s">
        <v>33</v>
      </c>
      <c r="I773" s="4" t="s">
        <v>28</v>
      </c>
      <c r="J773" s="4" t="s">
        <v>3</v>
      </c>
      <c r="K773" s="4" t="s">
        <v>9</v>
      </c>
      <c r="L773" s="4" t="s">
        <v>17</v>
      </c>
      <c r="M773" s="9">
        <v>1</v>
      </c>
      <c r="N773" s="6">
        <v>146.29</v>
      </c>
      <c r="O773" s="7">
        <v>0</v>
      </c>
      <c r="P773" s="6">
        <v>81.16</v>
      </c>
      <c r="Q773" s="6">
        <f t="shared" si="48"/>
        <v>146.29</v>
      </c>
      <c r="R773" s="6">
        <f t="shared" si="49"/>
        <v>81.16</v>
      </c>
      <c r="S773" s="6">
        <f t="shared" si="50"/>
        <v>65.13</v>
      </c>
      <c r="T773" s="8">
        <f t="shared" si="51"/>
        <v>0.44521156606740037</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162</v>
      </c>
      <c r="B774" s="3">
        <v>46151</v>
      </c>
      <c r="C774" s="4">
        <f>YEAR(SalesDataTable[[#This Row],[Order Date]])</f>
        <v>2026</v>
      </c>
      <c r="D774" s="11" t="str">
        <f>"Q"&amp;ROUNDUP(MONTH(SalesDataTable[[#This Row],[Order Date]])/3,0)</f>
        <v>Q2</v>
      </c>
      <c r="E774" s="4">
        <f>MONTH(SalesDataTable[[#This Row],[Order Date]])</f>
        <v>5</v>
      </c>
      <c r="F774" s="4" t="str">
        <f>TEXT(SalesDataTable[[#This Row],[Order Date]],"MMM")</f>
        <v>May</v>
      </c>
      <c r="G774" s="4" t="s">
        <v>0</v>
      </c>
      <c r="H774" s="4" t="s">
        <v>1</v>
      </c>
      <c r="I774" s="4" t="s">
        <v>2</v>
      </c>
      <c r="J774" s="4" t="s">
        <v>13</v>
      </c>
      <c r="K774" s="4" t="s">
        <v>14</v>
      </c>
      <c r="L774" s="4" t="s">
        <v>48</v>
      </c>
      <c r="M774" s="9">
        <v>2</v>
      </c>
      <c r="N774" s="6">
        <v>164.95</v>
      </c>
      <c r="O774" s="7">
        <v>0.1</v>
      </c>
      <c r="P774" s="6">
        <v>86.27</v>
      </c>
      <c r="Q774" s="6">
        <f t="shared" si="48"/>
        <v>296.90999999999997</v>
      </c>
      <c r="R774" s="6">
        <f t="shared" si="49"/>
        <v>172.54</v>
      </c>
      <c r="S774" s="6">
        <f t="shared" si="50"/>
        <v>124.36999999999998</v>
      </c>
      <c r="T774" s="8">
        <f t="shared" si="51"/>
        <v>0.41888114243373409</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184</v>
      </c>
      <c r="B775" s="3">
        <v>46151</v>
      </c>
      <c r="C775" s="4">
        <f>YEAR(SalesDataTable[[#This Row],[Order Date]])</f>
        <v>2026</v>
      </c>
      <c r="D775" s="11" t="str">
        <f>"Q"&amp;ROUNDUP(MONTH(SalesDataTable[[#This Row],[Order Date]])/3,0)</f>
        <v>Q2</v>
      </c>
      <c r="E775" s="4">
        <f>MONTH(SalesDataTable[[#This Row],[Order Date]])</f>
        <v>5</v>
      </c>
      <c r="F775" s="4" t="str">
        <f>TEXT(SalesDataTable[[#This Row],[Order Date]],"MMM")</f>
        <v>May</v>
      </c>
      <c r="G775" s="4" t="s">
        <v>0</v>
      </c>
      <c r="H775" s="4" t="s">
        <v>50</v>
      </c>
      <c r="I775" s="4" t="s">
        <v>19</v>
      </c>
      <c r="J775" s="4" t="s">
        <v>16</v>
      </c>
      <c r="K775" s="4" t="s">
        <v>9</v>
      </c>
      <c r="L775" s="4" t="s">
        <v>10</v>
      </c>
      <c r="M775" s="9">
        <v>2</v>
      </c>
      <c r="N775" s="6">
        <v>91.59</v>
      </c>
      <c r="O775" s="7">
        <v>0</v>
      </c>
      <c r="P775" s="6">
        <v>44.97</v>
      </c>
      <c r="Q775" s="6">
        <f t="shared" si="48"/>
        <v>183.18</v>
      </c>
      <c r="R775" s="6">
        <f t="shared" si="49"/>
        <v>89.94</v>
      </c>
      <c r="S775" s="6">
        <f t="shared" si="50"/>
        <v>93.240000000000009</v>
      </c>
      <c r="T775" s="8">
        <f t="shared" si="51"/>
        <v>0.50900753357353423</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328</v>
      </c>
      <c r="B776" s="3">
        <v>46151</v>
      </c>
      <c r="C776" s="4">
        <f>YEAR(SalesDataTable[[#This Row],[Order Date]])</f>
        <v>2026</v>
      </c>
      <c r="D776" s="11" t="str">
        <f>"Q"&amp;ROUNDUP(MONTH(SalesDataTable[[#This Row],[Order Date]])/3,0)</f>
        <v>Q2</v>
      </c>
      <c r="E776" s="4">
        <f>MONTH(SalesDataTable[[#This Row],[Order Date]])</f>
        <v>5</v>
      </c>
      <c r="F776" s="4" t="str">
        <f>TEXT(SalesDataTable[[#This Row],[Order Date]],"MMM")</f>
        <v>May</v>
      </c>
      <c r="G776" s="4" t="s">
        <v>20</v>
      </c>
      <c r="H776" s="4" t="s">
        <v>47</v>
      </c>
      <c r="I776" s="4" t="s">
        <v>2</v>
      </c>
      <c r="J776" s="4" t="s">
        <v>3</v>
      </c>
      <c r="K776" s="4" t="s">
        <v>34</v>
      </c>
      <c r="L776" s="4" t="s">
        <v>45</v>
      </c>
      <c r="M776" s="9">
        <v>1</v>
      </c>
      <c r="N776" s="6">
        <v>51.78</v>
      </c>
      <c r="O776" s="7">
        <v>0.1</v>
      </c>
      <c r="P776" s="6">
        <v>21.63</v>
      </c>
      <c r="Q776" s="6">
        <f t="shared" si="48"/>
        <v>46.602000000000004</v>
      </c>
      <c r="R776" s="6">
        <f t="shared" si="49"/>
        <v>21.63</v>
      </c>
      <c r="S776" s="6">
        <f t="shared" si="50"/>
        <v>24.972000000000005</v>
      </c>
      <c r="T776" s="8">
        <f t="shared" si="51"/>
        <v>0.53585683017896235</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908</v>
      </c>
      <c r="B777" s="3">
        <v>46151</v>
      </c>
      <c r="C777" s="4">
        <f>YEAR(SalesDataTable[[#This Row],[Order Date]])</f>
        <v>2026</v>
      </c>
      <c r="D777" s="11" t="str">
        <f>"Q"&amp;ROUNDUP(MONTH(SalesDataTable[[#This Row],[Order Date]])/3,0)</f>
        <v>Q2</v>
      </c>
      <c r="E777" s="4">
        <f>MONTH(SalesDataTable[[#This Row],[Order Date]])</f>
        <v>5</v>
      </c>
      <c r="F777" s="4" t="str">
        <f>TEXT(SalesDataTable[[#This Row],[Order Date]],"MMM")</f>
        <v>May</v>
      </c>
      <c r="G777" s="4" t="s">
        <v>20</v>
      </c>
      <c r="H777" s="4" t="s">
        <v>33</v>
      </c>
      <c r="I777" s="4" t="s">
        <v>19</v>
      </c>
      <c r="J777" s="4" t="s">
        <v>3</v>
      </c>
      <c r="K777" s="4" t="s">
        <v>14</v>
      </c>
      <c r="L777" s="4" t="s">
        <v>32</v>
      </c>
      <c r="M777" s="9">
        <v>2</v>
      </c>
      <c r="N777" s="6">
        <v>46.25</v>
      </c>
      <c r="O777" s="7">
        <v>0</v>
      </c>
      <c r="P777" s="6">
        <v>18.12</v>
      </c>
      <c r="Q777" s="6">
        <f t="shared" si="48"/>
        <v>92.5</v>
      </c>
      <c r="R777" s="6">
        <f t="shared" si="49"/>
        <v>36.24</v>
      </c>
      <c r="S777" s="6">
        <f t="shared" si="50"/>
        <v>56.26</v>
      </c>
      <c r="T777" s="8">
        <f t="shared" si="51"/>
        <v>0.60821621621621624</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3159</v>
      </c>
      <c r="B778" s="3">
        <v>46151</v>
      </c>
      <c r="C778" s="4">
        <f>YEAR(SalesDataTable[[#This Row],[Order Date]])</f>
        <v>2026</v>
      </c>
      <c r="D778" s="11" t="str">
        <f>"Q"&amp;ROUNDUP(MONTH(SalesDataTable[[#This Row],[Order Date]])/3,0)</f>
        <v>Q2</v>
      </c>
      <c r="E778" s="4">
        <f>MONTH(SalesDataTable[[#This Row],[Order Date]])</f>
        <v>5</v>
      </c>
      <c r="F778" s="4" t="str">
        <f>TEXT(SalesDataTable[[#This Row],[Order Date]],"MMM")</f>
        <v>May</v>
      </c>
      <c r="G778" s="4" t="s">
        <v>0</v>
      </c>
      <c r="H778" s="4" t="s">
        <v>1</v>
      </c>
      <c r="I778" s="4" t="s">
        <v>2</v>
      </c>
      <c r="J778" s="4" t="s">
        <v>3</v>
      </c>
      <c r="K778" s="4" t="s">
        <v>23</v>
      </c>
      <c r="L778" s="4" t="s">
        <v>29</v>
      </c>
      <c r="M778" s="9">
        <v>3</v>
      </c>
      <c r="N778" s="6">
        <v>198.5</v>
      </c>
      <c r="O778" s="7">
        <v>0</v>
      </c>
      <c r="P778" s="6">
        <v>102.23</v>
      </c>
      <c r="Q778" s="6">
        <f t="shared" si="48"/>
        <v>595.5</v>
      </c>
      <c r="R778" s="6">
        <f t="shared" si="49"/>
        <v>306.69</v>
      </c>
      <c r="S778" s="6">
        <f t="shared" si="50"/>
        <v>288.81</v>
      </c>
      <c r="T778" s="8">
        <f t="shared" si="51"/>
        <v>0.48498740554156172</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4509</v>
      </c>
      <c r="B779" s="3">
        <v>46151</v>
      </c>
      <c r="C779" s="4">
        <f>YEAR(SalesDataTable[[#This Row],[Order Date]])</f>
        <v>2026</v>
      </c>
      <c r="D779" s="11" t="str">
        <f>"Q"&amp;ROUNDUP(MONTH(SalesDataTable[[#This Row],[Order Date]])/3,0)</f>
        <v>Q2</v>
      </c>
      <c r="E779" s="4">
        <f>MONTH(SalesDataTable[[#This Row],[Order Date]])</f>
        <v>5</v>
      </c>
      <c r="F779" s="4" t="str">
        <f>TEXT(SalesDataTable[[#This Row],[Order Date]],"MMM")</f>
        <v>May</v>
      </c>
      <c r="G779" s="4" t="s">
        <v>20</v>
      </c>
      <c r="H779" s="4" t="s">
        <v>33</v>
      </c>
      <c r="I779" s="4" t="s">
        <v>2</v>
      </c>
      <c r="J779" s="4" t="s">
        <v>13</v>
      </c>
      <c r="K779" s="4" t="s">
        <v>9</v>
      </c>
      <c r="L779" s="4" t="s">
        <v>37</v>
      </c>
      <c r="M779" s="9">
        <v>1</v>
      </c>
      <c r="N779" s="6">
        <v>152.80000000000001</v>
      </c>
      <c r="O779" s="7">
        <v>0.1</v>
      </c>
      <c r="P779" s="6">
        <v>77.67</v>
      </c>
      <c r="Q779" s="6">
        <f t="shared" si="48"/>
        <v>137.52000000000001</v>
      </c>
      <c r="R779" s="6">
        <f t="shared" si="49"/>
        <v>77.67</v>
      </c>
      <c r="S779" s="6">
        <f t="shared" si="50"/>
        <v>59.850000000000009</v>
      </c>
      <c r="T779" s="8">
        <f t="shared" si="51"/>
        <v>0.43520942408376967</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4677</v>
      </c>
      <c r="B780" s="3">
        <v>46151</v>
      </c>
      <c r="C780" s="4">
        <f>YEAR(SalesDataTable[[#This Row],[Order Date]])</f>
        <v>2026</v>
      </c>
      <c r="D780" s="11" t="str">
        <f>"Q"&amp;ROUNDUP(MONTH(SalesDataTable[[#This Row],[Order Date]])/3,0)</f>
        <v>Q2</v>
      </c>
      <c r="E780" s="4">
        <f>MONTH(SalesDataTable[[#This Row],[Order Date]])</f>
        <v>5</v>
      </c>
      <c r="F780" s="4" t="str">
        <f>TEXT(SalesDataTable[[#This Row],[Order Date]],"MMM")</f>
        <v>May</v>
      </c>
      <c r="G780" s="4" t="s">
        <v>6</v>
      </c>
      <c r="H780" s="4" t="s">
        <v>49</v>
      </c>
      <c r="I780" s="4" t="s">
        <v>2</v>
      </c>
      <c r="J780" s="4" t="s">
        <v>16</v>
      </c>
      <c r="K780" s="4" t="s">
        <v>14</v>
      </c>
      <c r="L780" s="4" t="s">
        <v>48</v>
      </c>
      <c r="M780" s="9">
        <v>2</v>
      </c>
      <c r="N780" s="6">
        <v>161.47999999999999</v>
      </c>
      <c r="O780" s="7">
        <v>0</v>
      </c>
      <c r="P780" s="6">
        <v>85.03</v>
      </c>
      <c r="Q780" s="6">
        <f t="shared" si="48"/>
        <v>322.95999999999998</v>
      </c>
      <c r="R780" s="6">
        <f t="shared" si="49"/>
        <v>170.06</v>
      </c>
      <c r="S780" s="6">
        <f t="shared" si="50"/>
        <v>152.89999999999998</v>
      </c>
      <c r="T780" s="8">
        <f t="shared" si="51"/>
        <v>0.47343324250681196</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4867</v>
      </c>
      <c r="B781" s="3">
        <v>46151</v>
      </c>
      <c r="C781" s="4">
        <f>YEAR(SalesDataTable[[#This Row],[Order Date]])</f>
        <v>2026</v>
      </c>
      <c r="D781" s="11" t="str">
        <f>"Q"&amp;ROUNDUP(MONTH(SalesDataTable[[#This Row],[Order Date]])/3,0)</f>
        <v>Q2</v>
      </c>
      <c r="E781" s="4">
        <f>MONTH(SalesDataTable[[#This Row],[Order Date]])</f>
        <v>5</v>
      </c>
      <c r="F781" s="4" t="str">
        <f>TEXT(SalesDataTable[[#This Row],[Order Date]],"MMM")</f>
        <v>May</v>
      </c>
      <c r="G781" s="4" t="s">
        <v>6</v>
      </c>
      <c r="H781" s="4" t="s">
        <v>27</v>
      </c>
      <c r="I781" s="4" t="s">
        <v>19</v>
      </c>
      <c r="J781" s="4" t="s">
        <v>3</v>
      </c>
      <c r="K781" s="4" t="s">
        <v>4</v>
      </c>
      <c r="L781" s="4" t="s">
        <v>5</v>
      </c>
      <c r="M781" s="9">
        <v>1</v>
      </c>
      <c r="N781" s="6">
        <v>82.86</v>
      </c>
      <c r="O781" s="7">
        <v>0</v>
      </c>
      <c r="P781" s="6">
        <v>42.67</v>
      </c>
      <c r="Q781" s="6">
        <f t="shared" si="48"/>
        <v>82.86</v>
      </c>
      <c r="R781" s="6">
        <f t="shared" si="49"/>
        <v>42.67</v>
      </c>
      <c r="S781" s="6">
        <f t="shared" si="50"/>
        <v>40.19</v>
      </c>
      <c r="T781" s="8">
        <f t="shared" si="51"/>
        <v>0.48503499879314504</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1615</v>
      </c>
      <c r="B782" s="3">
        <v>46152</v>
      </c>
      <c r="C782" s="4">
        <f>YEAR(SalesDataTable[[#This Row],[Order Date]])</f>
        <v>2026</v>
      </c>
      <c r="D782" s="11" t="str">
        <f>"Q"&amp;ROUNDUP(MONTH(SalesDataTable[[#This Row],[Order Date]])/3,0)</f>
        <v>Q2</v>
      </c>
      <c r="E782" s="4">
        <f>MONTH(SalesDataTable[[#This Row],[Order Date]])</f>
        <v>5</v>
      </c>
      <c r="F782" s="4" t="str">
        <f>TEXT(SalesDataTable[[#This Row],[Order Date]],"MMM")</f>
        <v>May</v>
      </c>
      <c r="G782" s="4" t="s">
        <v>20</v>
      </c>
      <c r="H782" s="4" t="s">
        <v>21</v>
      </c>
      <c r="I782" s="4" t="s">
        <v>2</v>
      </c>
      <c r="J782" s="4" t="s">
        <v>13</v>
      </c>
      <c r="K782" s="4" t="s">
        <v>34</v>
      </c>
      <c r="L782" s="4" t="s">
        <v>45</v>
      </c>
      <c r="M782" s="9">
        <v>1</v>
      </c>
      <c r="N782" s="6">
        <v>51.15</v>
      </c>
      <c r="O782" s="7">
        <v>0</v>
      </c>
      <c r="P782" s="6">
        <v>21.39</v>
      </c>
      <c r="Q782" s="6">
        <f t="shared" si="48"/>
        <v>51.15</v>
      </c>
      <c r="R782" s="6">
        <f t="shared" si="49"/>
        <v>21.39</v>
      </c>
      <c r="S782" s="6">
        <f t="shared" si="50"/>
        <v>29.759999999999998</v>
      </c>
      <c r="T782" s="8">
        <f t="shared" si="51"/>
        <v>0.58181818181818179</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1812</v>
      </c>
      <c r="B783" s="3">
        <v>46152</v>
      </c>
      <c r="C783" s="4">
        <f>YEAR(SalesDataTable[[#This Row],[Order Date]])</f>
        <v>2026</v>
      </c>
      <c r="D783" s="11" t="str">
        <f>"Q"&amp;ROUNDUP(MONTH(SalesDataTable[[#This Row],[Order Date]])/3,0)</f>
        <v>Q2</v>
      </c>
      <c r="E783" s="4">
        <f>MONTH(SalesDataTable[[#This Row],[Order Date]])</f>
        <v>5</v>
      </c>
      <c r="F783" s="4" t="str">
        <f>TEXT(SalesDataTable[[#This Row],[Order Date]],"MMM")</f>
        <v>May</v>
      </c>
      <c r="G783" s="4" t="s">
        <v>11</v>
      </c>
      <c r="H783" s="4" t="s">
        <v>12</v>
      </c>
      <c r="I783" s="4" t="s">
        <v>8</v>
      </c>
      <c r="J783" s="4" t="s">
        <v>16</v>
      </c>
      <c r="K783" s="4" t="s">
        <v>34</v>
      </c>
      <c r="L783" s="4" t="s">
        <v>45</v>
      </c>
      <c r="M783" s="9">
        <v>12</v>
      </c>
      <c r="N783" s="6">
        <v>50.53</v>
      </c>
      <c r="O783" s="7">
        <v>0.1</v>
      </c>
      <c r="P783" s="6">
        <v>22.09</v>
      </c>
      <c r="Q783" s="6">
        <f t="shared" si="48"/>
        <v>545.72400000000005</v>
      </c>
      <c r="R783" s="6">
        <f t="shared" si="49"/>
        <v>265.08</v>
      </c>
      <c r="S783" s="6">
        <f t="shared" si="50"/>
        <v>280.64400000000006</v>
      </c>
      <c r="T783" s="8">
        <f t="shared" si="51"/>
        <v>0.5142599555819426</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3645</v>
      </c>
      <c r="B784" s="3">
        <v>46152</v>
      </c>
      <c r="C784" s="4">
        <f>YEAR(SalesDataTable[[#This Row],[Order Date]])</f>
        <v>2026</v>
      </c>
      <c r="D784" s="11" t="str">
        <f>"Q"&amp;ROUNDUP(MONTH(SalesDataTable[[#This Row],[Order Date]])/3,0)</f>
        <v>Q2</v>
      </c>
      <c r="E784" s="4">
        <f>MONTH(SalesDataTable[[#This Row],[Order Date]])</f>
        <v>5</v>
      </c>
      <c r="F784" s="4" t="str">
        <f>TEXT(SalesDataTable[[#This Row],[Order Date]],"MMM")</f>
        <v>May</v>
      </c>
      <c r="G784" s="4" t="s">
        <v>6</v>
      </c>
      <c r="H784" s="4" t="s">
        <v>7</v>
      </c>
      <c r="I784" s="4" t="s">
        <v>28</v>
      </c>
      <c r="J784" s="4" t="s">
        <v>3</v>
      </c>
      <c r="K784" s="4" t="s">
        <v>4</v>
      </c>
      <c r="L784" s="4" t="s">
        <v>22</v>
      </c>
      <c r="M784" s="9">
        <v>2</v>
      </c>
      <c r="N784" s="6">
        <v>50.93</v>
      </c>
      <c r="O784" s="7">
        <v>0</v>
      </c>
      <c r="P784" s="6">
        <v>22.91</v>
      </c>
      <c r="Q784" s="6">
        <f t="shared" si="48"/>
        <v>101.86</v>
      </c>
      <c r="R784" s="6">
        <f t="shared" si="49"/>
        <v>45.82</v>
      </c>
      <c r="S784" s="6">
        <f t="shared" si="50"/>
        <v>56.04</v>
      </c>
      <c r="T784" s="8">
        <f t="shared" si="51"/>
        <v>0.55016689573924993</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3804</v>
      </c>
      <c r="B785" s="3">
        <v>46152</v>
      </c>
      <c r="C785" s="4">
        <f>YEAR(SalesDataTable[[#This Row],[Order Date]])</f>
        <v>2026</v>
      </c>
      <c r="D785" s="11" t="str">
        <f>"Q"&amp;ROUNDUP(MONTH(SalesDataTable[[#This Row],[Order Date]])/3,0)</f>
        <v>Q2</v>
      </c>
      <c r="E785" s="4">
        <f>MONTH(SalesDataTable[[#This Row],[Order Date]])</f>
        <v>5</v>
      </c>
      <c r="F785" s="4" t="str">
        <f>TEXT(SalesDataTable[[#This Row],[Order Date]],"MMM")</f>
        <v>May</v>
      </c>
      <c r="G785" s="4" t="s">
        <v>11</v>
      </c>
      <c r="H785" s="4" t="s">
        <v>25</v>
      </c>
      <c r="I785" s="4" t="s">
        <v>2</v>
      </c>
      <c r="J785" s="4" t="s">
        <v>3</v>
      </c>
      <c r="K785" s="4" t="s">
        <v>34</v>
      </c>
      <c r="L785" s="4" t="s">
        <v>45</v>
      </c>
      <c r="M785" s="9">
        <v>2</v>
      </c>
      <c r="N785" s="6">
        <v>50.79</v>
      </c>
      <c r="O785" s="7">
        <v>0.05</v>
      </c>
      <c r="P785" s="6">
        <v>21.83</v>
      </c>
      <c r="Q785" s="6">
        <f t="shared" si="48"/>
        <v>96.500999999999991</v>
      </c>
      <c r="R785" s="6">
        <f t="shared" si="49"/>
        <v>43.66</v>
      </c>
      <c r="S785" s="6">
        <f t="shared" si="50"/>
        <v>52.840999999999994</v>
      </c>
      <c r="T785" s="8">
        <f t="shared" si="51"/>
        <v>0.54756945523880585</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4367</v>
      </c>
      <c r="B786" s="3">
        <v>46152</v>
      </c>
      <c r="C786" s="4">
        <f>YEAR(SalesDataTable[[#This Row],[Order Date]])</f>
        <v>2026</v>
      </c>
      <c r="D786" s="11" t="str">
        <f>"Q"&amp;ROUNDUP(MONTH(SalesDataTable[[#This Row],[Order Date]])/3,0)</f>
        <v>Q2</v>
      </c>
      <c r="E786" s="4">
        <f>MONTH(SalesDataTable[[#This Row],[Order Date]])</f>
        <v>5</v>
      </c>
      <c r="F786" s="4" t="str">
        <f>TEXT(SalesDataTable[[#This Row],[Order Date]],"MMM")</f>
        <v>May</v>
      </c>
      <c r="G786" s="4" t="s">
        <v>20</v>
      </c>
      <c r="H786" s="4" t="s">
        <v>33</v>
      </c>
      <c r="I786" s="4" t="s">
        <v>2</v>
      </c>
      <c r="J786" s="4" t="s">
        <v>16</v>
      </c>
      <c r="K786" s="4" t="s">
        <v>14</v>
      </c>
      <c r="L786" s="4" t="s">
        <v>48</v>
      </c>
      <c r="M786" s="9">
        <v>5</v>
      </c>
      <c r="N786" s="6">
        <v>160.94</v>
      </c>
      <c r="O786" s="7">
        <v>0.1</v>
      </c>
      <c r="P786" s="6">
        <v>88.89</v>
      </c>
      <c r="Q786" s="6">
        <f t="shared" si="48"/>
        <v>724.23</v>
      </c>
      <c r="R786" s="6">
        <f t="shared" si="49"/>
        <v>444.45</v>
      </c>
      <c r="S786" s="6">
        <f t="shared" si="50"/>
        <v>279.78000000000003</v>
      </c>
      <c r="T786" s="8">
        <f t="shared" si="51"/>
        <v>0.38631374011018604</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4746</v>
      </c>
      <c r="B787" s="3">
        <v>46152</v>
      </c>
      <c r="C787" s="4">
        <f>YEAR(SalesDataTable[[#This Row],[Order Date]])</f>
        <v>2026</v>
      </c>
      <c r="D787" s="11" t="str">
        <f>"Q"&amp;ROUNDUP(MONTH(SalesDataTable[[#This Row],[Order Date]])/3,0)</f>
        <v>Q2</v>
      </c>
      <c r="E787" s="4">
        <f>MONTH(SalesDataTable[[#This Row],[Order Date]])</f>
        <v>5</v>
      </c>
      <c r="F787" s="4" t="str">
        <f>TEXT(SalesDataTable[[#This Row],[Order Date]],"MMM")</f>
        <v>May</v>
      </c>
      <c r="G787" s="4" t="s">
        <v>6</v>
      </c>
      <c r="H787" s="4" t="s">
        <v>7</v>
      </c>
      <c r="I787" s="4" t="s">
        <v>2</v>
      </c>
      <c r="J787" s="4" t="s">
        <v>3</v>
      </c>
      <c r="K787" s="4" t="s">
        <v>34</v>
      </c>
      <c r="L787" s="4" t="s">
        <v>42</v>
      </c>
      <c r="M787" s="9">
        <v>2</v>
      </c>
      <c r="N787" s="6">
        <v>36.409999999999997</v>
      </c>
      <c r="O787" s="7">
        <v>0</v>
      </c>
      <c r="P787" s="6">
        <v>13.92</v>
      </c>
      <c r="Q787" s="6">
        <f t="shared" si="48"/>
        <v>72.819999999999993</v>
      </c>
      <c r="R787" s="6">
        <f t="shared" si="49"/>
        <v>27.84</v>
      </c>
      <c r="S787" s="6">
        <f t="shared" si="50"/>
        <v>44.97999999999999</v>
      </c>
      <c r="T787" s="8">
        <f t="shared" si="51"/>
        <v>0.61768744850315838</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4795</v>
      </c>
      <c r="B788" s="3">
        <v>46152</v>
      </c>
      <c r="C788" s="4">
        <f>YEAR(SalesDataTable[[#This Row],[Order Date]])</f>
        <v>2026</v>
      </c>
      <c r="D788" s="11" t="str">
        <f>"Q"&amp;ROUNDUP(MONTH(SalesDataTable[[#This Row],[Order Date]])/3,0)</f>
        <v>Q2</v>
      </c>
      <c r="E788" s="4">
        <f>MONTH(SalesDataTable[[#This Row],[Order Date]])</f>
        <v>5</v>
      </c>
      <c r="F788" s="4" t="str">
        <f>TEXT(SalesDataTable[[#This Row],[Order Date]],"MMM")</f>
        <v>May</v>
      </c>
      <c r="G788" s="4" t="s">
        <v>20</v>
      </c>
      <c r="H788" s="4" t="s">
        <v>21</v>
      </c>
      <c r="I788" s="4" t="s">
        <v>28</v>
      </c>
      <c r="J788" s="4" t="s">
        <v>3</v>
      </c>
      <c r="K788" s="4" t="s">
        <v>9</v>
      </c>
      <c r="L788" s="4" t="s">
        <v>46</v>
      </c>
      <c r="M788" s="9">
        <v>2</v>
      </c>
      <c r="N788" s="6">
        <v>72.25</v>
      </c>
      <c r="O788" s="7">
        <v>0</v>
      </c>
      <c r="P788" s="6">
        <v>32.25</v>
      </c>
      <c r="Q788" s="6">
        <f t="shared" si="48"/>
        <v>144.5</v>
      </c>
      <c r="R788" s="6">
        <f t="shared" si="49"/>
        <v>64.5</v>
      </c>
      <c r="S788" s="6">
        <f t="shared" si="50"/>
        <v>80</v>
      </c>
      <c r="T788" s="8">
        <f t="shared" si="51"/>
        <v>0.55363321799307963</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4800</v>
      </c>
      <c r="B789" s="3">
        <v>46152</v>
      </c>
      <c r="C789" s="4">
        <f>YEAR(SalesDataTable[[#This Row],[Order Date]])</f>
        <v>2026</v>
      </c>
      <c r="D789" s="11" t="str">
        <f>"Q"&amp;ROUNDUP(MONTH(SalesDataTable[[#This Row],[Order Date]])/3,0)</f>
        <v>Q2</v>
      </c>
      <c r="E789" s="4">
        <f>MONTH(SalesDataTable[[#This Row],[Order Date]])</f>
        <v>5</v>
      </c>
      <c r="F789" s="4" t="str">
        <f>TEXT(SalesDataTable[[#This Row],[Order Date]],"MMM")</f>
        <v>May</v>
      </c>
      <c r="G789" s="4" t="s">
        <v>20</v>
      </c>
      <c r="H789" s="4" t="s">
        <v>33</v>
      </c>
      <c r="I789" s="4" t="s">
        <v>19</v>
      </c>
      <c r="J789" s="4" t="s">
        <v>13</v>
      </c>
      <c r="K789" s="4" t="s">
        <v>4</v>
      </c>
      <c r="L789" s="4" t="s">
        <v>30</v>
      </c>
      <c r="M789" s="9">
        <v>4</v>
      </c>
      <c r="N789" s="6">
        <v>103.36</v>
      </c>
      <c r="O789" s="7">
        <v>0</v>
      </c>
      <c r="P789" s="6">
        <v>51.59</v>
      </c>
      <c r="Q789" s="6">
        <f t="shared" si="48"/>
        <v>413.44</v>
      </c>
      <c r="R789" s="6">
        <f t="shared" si="49"/>
        <v>206.36</v>
      </c>
      <c r="S789" s="6">
        <f t="shared" si="50"/>
        <v>207.07999999999998</v>
      </c>
      <c r="T789" s="8">
        <f t="shared" si="51"/>
        <v>0.50087074303405565</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5018</v>
      </c>
      <c r="B790" s="3">
        <v>46152</v>
      </c>
      <c r="C790" s="4">
        <f>YEAR(SalesDataTable[[#This Row],[Order Date]])</f>
        <v>2026</v>
      </c>
      <c r="D790" s="11" t="str">
        <f>"Q"&amp;ROUNDUP(MONTH(SalesDataTable[[#This Row],[Order Date]])/3,0)</f>
        <v>Q2</v>
      </c>
      <c r="E790" s="4">
        <f>MONTH(SalesDataTable[[#This Row],[Order Date]])</f>
        <v>5</v>
      </c>
      <c r="F790" s="4" t="str">
        <f>TEXT(SalesDataTable[[#This Row],[Order Date]],"MMM")</f>
        <v>May</v>
      </c>
      <c r="G790" s="4" t="s">
        <v>11</v>
      </c>
      <c r="H790" s="4" t="s">
        <v>12</v>
      </c>
      <c r="I790" s="4" t="s">
        <v>8</v>
      </c>
      <c r="J790" s="4" t="s">
        <v>16</v>
      </c>
      <c r="K790" s="4" t="s">
        <v>9</v>
      </c>
      <c r="L790" s="4" t="s">
        <v>17</v>
      </c>
      <c r="M790" s="9">
        <v>4</v>
      </c>
      <c r="N790" s="6">
        <v>145.85</v>
      </c>
      <c r="O790" s="7">
        <v>0.15</v>
      </c>
      <c r="P790" s="6">
        <v>79.69</v>
      </c>
      <c r="Q790" s="6">
        <f t="shared" si="48"/>
        <v>495.89</v>
      </c>
      <c r="R790" s="6">
        <f t="shared" si="49"/>
        <v>318.76</v>
      </c>
      <c r="S790" s="6">
        <f t="shared" si="50"/>
        <v>177.13</v>
      </c>
      <c r="T790" s="8">
        <f t="shared" si="51"/>
        <v>0.35719615237250196</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474</v>
      </c>
      <c r="B791" s="3">
        <v>46153</v>
      </c>
      <c r="C791" s="4">
        <f>YEAR(SalesDataTable[[#This Row],[Order Date]])</f>
        <v>2026</v>
      </c>
      <c r="D791" s="11" t="str">
        <f>"Q"&amp;ROUNDUP(MONTH(SalesDataTable[[#This Row],[Order Date]])/3,0)</f>
        <v>Q2</v>
      </c>
      <c r="E791" s="4">
        <f>MONTH(SalesDataTable[[#This Row],[Order Date]])</f>
        <v>5</v>
      </c>
      <c r="F791" s="4" t="str">
        <f>TEXT(SalesDataTable[[#This Row],[Order Date]],"MMM")</f>
        <v>May</v>
      </c>
      <c r="G791" s="4" t="s">
        <v>6</v>
      </c>
      <c r="H791" s="4" t="s">
        <v>43</v>
      </c>
      <c r="I791" s="4" t="s">
        <v>2</v>
      </c>
      <c r="J791" s="4" t="s">
        <v>3</v>
      </c>
      <c r="K791" s="4" t="s">
        <v>4</v>
      </c>
      <c r="L791" s="4" t="s">
        <v>30</v>
      </c>
      <c r="M791" s="9">
        <v>2</v>
      </c>
      <c r="N791" s="6">
        <v>100.49</v>
      </c>
      <c r="O791" s="7">
        <v>0.1</v>
      </c>
      <c r="P791" s="6">
        <v>50.11</v>
      </c>
      <c r="Q791" s="6">
        <f t="shared" si="48"/>
        <v>180.88200000000001</v>
      </c>
      <c r="R791" s="6">
        <f t="shared" si="49"/>
        <v>100.22</v>
      </c>
      <c r="S791" s="6">
        <f t="shared" si="50"/>
        <v>80.662000000000006</v>
      </c>
      <c r="T791" s="8">
        <f t="shared" si="51"/>
        <v>0.44593713028383147</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1175</v>
      </c>
      <c r="B792" s="3">
        <v>46153</v>
      </c>
      <c r="C792" s="4">
        <f>YEAR(SalesDataTable[[#This Row],[Order Date]])</f>
        <v>2026</v>
      </c>
      <c r="D792" s="11" t="str">
        <f>"Q"&amp;ROUNDUP(MONTH(SalesDataTable[[#This Row],[Order Date]])/3,0)</f>
        <v>Q2</v>
      </c>
      <c r="E792" s="4">
        <f>MONTH(SalesDataTable[[#This Row],[Order Date]])</f>
        <v>5</v>
      </c>
      <c r="F792" s="4" t="str">
        <f>TEXT(SalesDataTable[[#This Row],[Order Date]],"MMM")</f>
        <v>May</v>
      </c>
      <c r="G792" s="4" t="s">
        <v>11</v>
      </c>
      <c r="H792" s="4" t="s">
        <v>52</v>
      </c>
      <c r="I792" s="4" t="s">
        <v>8</v>
      </c>
      <c r="J792" s="4" t="s">
        <v>3</v>
      </c>
      <c r="K792" s="4" t="s">
        <v>23</v>
      </c>
      <c r="L792" s="4" t="s">
        <v>24</v>
      </c>
      <c r="M792" s="9">
        <v>4</v>
      </c>
      <c r="N792" s="6">
        <v>332.89</v>
      </c>
      <c r="O792" s="7">
        <v>0.1</v>
      </c>
      <c r="P792" s="6">
        <v>198.06</v>
      </c>
      <c r="Q792" s="6">
        <f t="shared" si="48"/>
        <v>1198.404</v>
      </c>
      <c r="R792" s="6">
        <f t="shared" si="49"/>
        <v>792.24</v>
      </c>
      <c r="S792" s="6">
        <f t="shared" si="50"/>
        <v>406.16399999999999</v>
      </c>
      <c r="T792" s="8">
        <f t="shared" si="51"/>
        <v>0.33892076461694054</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2015</v>
      </c>
      <c r="B793" s="3">
        <v>46153</v>
      </c>
      <c r="C793" s="4">
        <f>YEAR(SalesDataTable[[#This Row],[Order Date]])</f>
        <v>2026</v>
      </c>
      <c r="D793" s="11" t="str">
        <f>"Q"&amp;ROUNDUP(MONTH(SalesDataTable[[#This Row],[Order Date]])/3,0)</f>
        <v>Q2</v>
      </c>
      <c r="E793" s="4">
        <f>MONTH(SalesDataTable[[#This Row],[Order Date]])</f>
        <v>5</v>
      </c>
      <c r="F793" s="4" t="str">
        <f>TEXT(SalesDataTable[[#This Row],[Order Date]],"MMM")</f>
        <v>May</v>
      </c>
      <c r="G793" s="4" t="s">
        <v>6</v>
      </c>
      <c r="H793" s="4" t="s">
        <v>43</v>
      </c>
      <c r="I793" s="4" t="s">
        <v>2</v>
      </c>
      <c r="J793" s="4" t="s">
        <v>13</v>
      </c>
      <c r="K793" s="4" t="s">
        <v>9</v>
      </c>
      <c r="L793" s="4" t="s">
        <v>37</v>
      </c>
      <c r="M793" s="9">
        <v>1</v>
      </c>
      <c r="N793" s="6">
        <v>154.6</v>
      </c>
      <c r="O793" s="7">
        <v>0</v>
      </c>
      <c r="P793" s="6">
        <v>80.05</v>
      </c>
      <c r="Q793" s="6">
        <f t="shared" si="48"/>
        <v>154.6</v>
      </c>
      <c r="R793" s="6">
        <f t="shared" si="49"/>
        <v>80.05</v>
      </c>
      <c r="S793" s="6">
        <f t="shared" si="50"/>
        <v>74.55</v>
      </c>
      <c r="T793" s="8">
        <f t="shared" si="51"/>
        <v>0.48221216041397152</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2196</v>
      </c>
      <c r="B794" s="3">
        <v>46153</v>
      </c>
      <c r="C794" s="4">
        <f>YEAR(SalesDataTable[[#This Row],[Order Date]])</f>
        <v>2026</v>
      </c>
      <c r="D794" s="11" t="str">
        <f>"Q"&amp;ROUNDUP(MONTH(SalesDataTable[[#This Row],[Order Date]])/3,0)</f>
        <v>Q2</v>
      </c>
      <c r="E794" s="4">
        <f>MONTH(SalesDataTable[[#This Row],[Order Date]])</f>
        <v>5</v>
      </c>
      <c r="F794" s="4" t="str">
        <f>TEXT(SalesDataTable[[#This Row],[Order Date]],"MMM")</f>
        <v>May</v>
      </c>
      <c r="G794" s="4" t="s">
        <v>20</v>
      </c>
      <c r="H794" s="4" t="s">
        <v>21</v>
      </c>
      <c r="I794" s="4" t="s">
        <v>28</v>
      </c>
      <c r="J794" s="4" t="s">
        <v>3</v>
      </c>
      <c r="K794" s="4" t="s">
        <v>4</v>
      </c>
      <c r="L794" s="4" t="s">
        <v>5</v>
      </c>
      <c r="M794" s="9">
        <v>1</v>
      </c>
      <c r="N794" s="6">
        <v>83.23</v>
      </c>
      <c r="O794" s="7">
        <v>0.05</v>
      </c>
      <c r="P794" s="6">
        <v>43.82</v>
      </c>
      <c r="Q794" s="6">
        <f t="shared" si="48"/>
        <v>79.0685</v>
      </c>
      <c r="R794" s="6">
        <f t="shared" si="49"/>
        <v>43.82</v>
      </c>
      <c r="S794" s="6">
        <f t="shared" si="50"/>
        <v>35.2485</v>
      </c>
      <c r="T794" s="8">
        <f t="shared" si="51"/>
        <v>0.44579699880483376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3508</v>
      </c>
      <c r="B795" s="3">
        <v>46153</v>
      </c>
      <c r="C795" s="4">
        <f>YEAR(SalesDataTable[[#This Row],[Order Date]])</f>
        <v>2026</v>
      </c>
      <c r="D795" s="11" t="str">
        <f>"Q"&amp;ROUNDUP(MONTH(SalesDataTable[[#This Row],[Order Date]])/3,0)</f>
        <v>Q2</v>
      </c>
      <c r="E795" s="4">
        <f>MONTH(SalesDataTable[[#This Row],[Order Date]])</f>
        <v>5</v>
      </c>
      <c r="F795" s="4" t="str">
        <f>TEXT(SalesDataTable[[#This Row],[Order Date]],"MMM")</f>
        <v>May</v>
      </c>
      <c r="G795" s="4" t="s">
        <v>6</v>
      </c>
      <c r="H795" s="4" t="s">
        <v>43</v>
      </c>
      <c r="I795" s="4" t="s">
        <v>28</v>
      </c>
      <c r="J795" s="4" t="s">
        <v>3</v>
      </c>
      <c r="K795" s="4" t="s">
        <v>14</v>
      </c>
      <c r="L795" s="4" t="s">
        <v>32</v>
      </c>
      <c r="M795" s="9">
        <v>3</v>
      </c>
      <c r="N795" s="6">
        <v>46.23</v>
      </c>
      <c r="O795" s="7">
        <v>0</v>
      </c>
      <c r="P795" s="6">
        <v>18.47</v>
      </c>
      <c r="Q795" s="6">
        <f t="shared" si="48"/>
        <v>138.69</v>
      </c>
      <c r="R795" s="6">
        <f t="shared" si="49"/>
        <v>55.41</v>
      </c>
      <c r="S795" s="6">
        <f t="shared" si="50"/>
        <v>83.28</v>
      </c>
      <c r="T795" s="8">
        <f t="shared" si="51"/>
        <v>0.60047588146225395</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3516</v>
      </c>
      <c r="B796" s="3">
        <v>46153</v>
      </c>
      <c r="C796" s="4">
        <f>YEAR(SalesDataTable[[#This Row],[Order Date]])</f>
        <v>2026</v>
      </c>
      <c r="D796" s="11" t="str">
        <f>"Q"&amp;ROUNDUP(MONTH(SalesDataTable[[#This Row],[Order Date]])/3,0)</f>
        <v>Q2</v>
      </c>
      <c r="E796" s="4">
        <f>MONTH(SalesDataTable[[#This Row],[Order Date]])</f>
        <v>5</v>
      </c>
      <c r="F796" s="4" t="str">
        <f>TEXT(SalesDataTable[[#This Row],[Order Date]],"MMM")</f>
        <v>May</v>
      </c>
      <c r="G796" s="4" t="s">
        <v>20</v>
      </c>
      <c r="H796" s="4" t="s">
        <v>31</v>
      </c>
      <c r="I796" s="4" t="s">
        <v>28</v>
      </c>
      <c r="J796" s="4" t="s">
        <v>3</v>
      </c>
      <c r="K796" s="4" t="s">
        <v>23</v>
      </c>
      <c r="L796" s="4" t="s">
        <v>51</v>
      </c>
      <c r="M796" s="9">
        <v>1</v>
      </c>
      <c r="N796" s="6">
        <v>125.3</v>
      </c>
      <c r="O796" s="7">
        <v>0.05</v>
      </c>
      <c r="P796" s="6">
        <v>59.62</v>
      </c>
      <c r="Q796" s="6">
        <f t="shared" si="48"/>
        <v>119.035</v>
      </c>
      <c r="R796" s="6">
        <f t="shared" si="49"/>
        <v>59.62</v>
      </c>
      <c r="S796" s="6">
        <f t="shared" si="50"/>
        <v>59.414999999999999</v>
      </c>
      <c r="T796" s="8">
        <f t="shared" si="51"/>
        <v>0.49913890872432476</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3570</v>
      </c>
      <c r="B797" s="3">
        <v>46153</v>
      </c>
      <c r="C797" s="4">
        <f>YEAR(SalesDataTable[[#This Row],[Order Date]])</f>
        <v>2026</v>
      </c>
      <c r="D797" s="11" t="str">
        <f>"Q"&amp;ROUNDUP(MONTH(SalesDataTable[[#This Row],[Order Date]])/3,0)</f>
        <v>Q2</v>
      </c>
      <c r="E797" s="4">
        <f>MONTH(SalesDataTable[[#This Row],[Order Date]])</f>
        <v>5</v>
      </c>
      <c r="F797" s="4" t="str">
        <f>TEXT(SalesDataTable[[#This Row],[Order Date]],"MMM")</f>
        <v>May</v>
      </c>
      <c r="G797" s="4" t="s">
        <v>6</v>
      </c>
      <c r="H797" s="4" t="s">
        <v>43</v>
      </c>
      <c r="I797" s="4" t="s">
        <v>2</v>
      </c>
      <c r="J797" s="4" t="s">
        <v>16</v>
      </c>
      <c r="K797" s="4" t="s">
        <v>14</v>
      </c>
      <c r="L797" s="4" t="s">
        <v>15</v>
      </c>
      <c r="M797" s="9">
        <v>1</v>
      </c>
      <c r="N797" s="6">
        <v>36.159999999999997</v>
      </c>
      <c r="O797" s="7">
        <v>0.1</v>
      </c>
      <c r="P797" s="6">
        <v>13.38</v>
      </c>
      <c r="Q797" s="6">
        <f t="shared" si="48"/>
        <v>32.543999999999997</v>
      </c>
      <c r="R797" s="6">
        <f t="shared" si="49"/>
        <v>13.38</v>
      </c>
      <c r="S797" s="6">
        <f t="shared" si="50"/>
        <v>19.163999999999994</v>
      </c>
      <c r="T797" s="8">
        <f t="shared" si="51"/>
        <v>0.58886430678466062</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4799</v>
      </c>
      <c r="B798" s="3">
        <v>46153</v>
      </c>
      <c r="C798" s="4">
        <f>YEAR(SalesDataTable[[#This Row],[Order Date]])</f>
        <v>2026</v>
      </c>
      <c r="D798" s="11" t="str">
        <f>"Q"&amp;ROUNDUP(MONTH(SalesDataTable[[#This Row],[Order Date]])/3,0)</f>
        <v>Q2</v>
      </c>
      <c r="E798" s="4">
        <f>MONTH(SalesDataTable[[#This Row],[Order Date]])</f>
        <v>5</v>
      </c>
      <c r="F798" s="4" t="str">
        <f>TEXT(SalesDataTable[[#This Row],[Order Date]],"MMM")</f>
        <v>May</v>
      </c>
      <c r="G798" s="4" t="s">
        <v>20</v>
      </c>
      <c r="H798" s="4" t="s">
        <v>47</v>
      </c>
      <c r="I798" s="4" t="s">
        <v>2</v>
      </c>
      <c r="J798" s="4" t="s">
        <v>3</v>
      </c>
      <c r="K798" s="4" t="s">
        <v>23</v>
      </c>
      <c r="L798" s="4" t="s">
        <v>51</v>
      </c>
      <c r="M798" s="9">
        <v>1</v>
      </c>
      <c r="N798" s="6">
        <v>121.41</v>
      </c>
      <c r="O798" s="7">
        <v>0.05</v>
      </c>
      <c r="P798" s="6">
        <v>60.75</v>
      </c>
      <c r="Q798" s="6">
        <f t="shared" si="48"/>
        <v>115.33949999999999</v>
      </c>
      <c r="R798" s="6">
        <f t="shared" si="49"/>
        <v>60.75</v>
      </c>
      <c r="S798" s="6">
        <f t="shared" si="50"/>
        <v>54.589499999999987</v>
      </c>
      <c r="T798" s="8">
        <f t="shared" si="51"/>
        <v>0.47329405797666879</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5156</v>
      </c>
      <c r="B799" s="3">
        <v>46153</v>
      </c>
      <c r="C799" s="4">
        <f>YEAR(SalesDataTable[[#This Row],[Order Date]])</f>
        <v>2026</v>
      </c>
      <c r="D799" s="11" t="str">
        <f>"Q"&amp;ROUNDUP(MONTH(SalesDataTable[[#This Row],[Order Date]])/3,0)</f>
        <v>Q2</v>
      </c>
      <c r="E799" s="4">
        <f>MONTH(SalesDataTable[[#This Row],[Order Date]])</f>
        <v>5</v>
      </c>
      <c r="F799" s="4" t="str">
        <f>TEXT(SalesDataTable[[#This Row],[Order Date]],"MMM")</f>
        <v>May</v>
      </c>
      <c r="G799" s="4" t="s">
        <v>0</v>
      </c>
      <c r="H799" s="4" t="s">
        <v>1</v>
      </c>
      <c r="I799" s="4" t="s">
        <v>19</v>
      </c>
      <c r="J799" s="4" t="s">
        <v>13</v>
      </c>
      <c r="K799" s="4" t="s">
        <v>14</v>
      </c>
      <c r="L799" s="4" t="s">
        <v>44</v>
      </c>
      <c r="M799" s="9">
        <v>3</v>
      </c>
      <c r="N799" s="6">
        <v>132.58000000000001</v>
      </c>
      <c r="O799" s="7">
        <v>0.1</v>
      </c>
      <c r="P799" s="6">
        <v>67.88</v>
      </c>
      <c r="Q799" s="6">
        <f t="shared" si="48"/>
        <v>357.96600000000001</v>
      </c>
      <c r="R799" s="6">
        <f t="shared" si="49"/>
        <v>203.64</v>
      </c>
      <c r="S799" s="6">
        <f t="shared" si="50"/>
        <v>154.32600000000002</v>
      </c>
      <c r="T799" s="8">
        <f t="shared" si="51"/>
        <v>0.43111915656794225</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526</v>
      </c>
      <c r="B800" s="3">
        <v>46154</v>
      </c>
      <c r="C800" s="4">
        <f>YEAR(SalesDataTable[[#This Row],[Order Date]])</f>
        <v>2026</v>
      </c>
      <c r="D800" s="11" t="str">
        <f>"Q"&amp;ROUNDUP(MONTH(SalesDataTable[[#This Row],[Order Date]])/3,0)</f>
        <v>Q2</v>
      </c>
      <c r="E800" s="4">
        <f>MONTH(SalesDataTable[[#This Row],[Order Date]])</f>
        <v>5</v>
      </c>
      <c r="F800" s="4" t="str">
        <f>TEXT(SalesDataTable[[#This Row],[Order Date]],"MMM")</f>
        <v>May</v>
      </c>
      <c r="G800" s="4" t="s">
        <v>6</v>
      </c>
      <c r="H800" s="4" t="s">
        <v>7</v>
      </c>
      <c r="I800" s="4" t="s">
        <v>19</v>
      </c>
      <c r="J800" s="4" t="s">
        <v>3</v>
      </c>
      <c r="K800" s="4" t="s">
        <v>23</v>
      </c>
      <c r="L800" s="4" t="s">
        <v>40</v>
      </c>
      <c r="M800" s="9">
        <v>2</v>
      </c>
      <c r="N800" s="6">
        <v>81.11</v>
      </c>
      <c r="O800" s="7">
        <v>0.05</v>
      </c>
      <c r="P800" s="6">
        <v>40.049999999999997</v>
      </c>
      <c r="Q800" s="6">
        <f t="shared" si="48"/>
        <v>154.10899999999998</v>
      </c>
      <c r="R800" s="6">
        <f t="shared" si="49"/>
        <v>80.099999999999994</v>
      </c>
      <c r="S800" s="6">
        <f t="shared" si="50"/>
        <v>74.008999999999986</v>
      </c>
      <c r="T800" s="8">
        <f t="shared" si="51"/>
        <v>0.48023801335418437</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712</v>
      </c>
      <c r="B801" s="3">
        <v>46154</v>
      </c>
      <c r="C801" s="4">
        <f>YEAR(SalesDataTable[[#This Row],[Order Date]])</f>
        <v>2026</v>
      </c>
      <c r="D801" s="11" t="str">
        <f>"Q"&amp;ROUNDUP(MONTH(SalesDataTable[[#This Row],[Order Date]])/3,0)</f>
        <v>Q2</v>
      </c>
      <c r="E801" s="4">
        <f>MONTH(SalesDataTable[[#This Row],[Order Date]])</f>
        <v>5</v>
      </c>
      <c r="F801" s="4" t="str">
        <f>TEXT(SalesDataTable[[#This Row],[Order Date]],"MMM")</f>
        <v>May</v>
      </c>
      <c r="G801" s="4" t="s">
        <v>6</v>
      </c>
      <c r="H801" s="4" t="s">
        <v>49</v>
      </c>
      <c r="I801" s="4" t="s">
        <v>28</v>
      </c>
      <c r="J801" s="4" t="s">
        <v>16</v>
      </c>
      <c r="K801" s="4" t="s">
        <v>4</v>
      </c>
      <c r="L801" s="4" t="s">
        <v>30</v>
      </c>
      <c r="M801" s="9">
        <v>3</v>
      </c>
      <c r="N801" s="6">
        <v>104.54</v>
      </c>
      <c r="O801" s="7">
        <v>0</v>
      </c>
      <c r="P801" s="6">
        <v>51.45</v>
      </c>
      <c r="Q801" s="6">
        <f t="shared" si="48"/>
        <v>313.62</v>
      </c>
      <c r="R801" s="6">
        <f t="shared" si="49"/>
        <v>154.35000000000002</v>
      </c>
      <c r="S801" s="6">
        <f t="shared" si="50"/>
        <v>159.26999999999998</v>
      </c>
      <c r="T801" s="8">
        <f t="shared" si="51"/>
        <v>0.50784388750717424</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1533</v>
      </c>
      <c r="B802" s="3">
        <v>46154</v>
      </c>
      <c r="C802" s="4">
        <f>YEAR(SalesDataTable[[#This Row],[Order Date]])</f>
        <v>2026</v>
      </c>
      <c r="D802" s="11" t="str">
        <f>"Q"&amp;ROUNDUP(MONTH(SalesDataTable[[#This Row],[Order Date]])/3,0)</f>
        <v>Q2</v>
      </c>
      <c r="E802" s="4">
        <f>MONTH(SalesDataTable[[#This Row],[Order Date]])</f>
        <v>5</v>
      </c>
      <c r="F802" s="4" t="str">
        <f>TEXT(SalesDataTable[[#This Row],[Order Date]],"MMM")</f>
        <v>May</v>
      </c>
      <c r="G802" s="4" t="s">
        <v>11</v>
      </c>
      <c r="H802" s="4" t="s">
        <v>52</v>
      </c>
      <c r="I802" s="4" t="s">
        <v>19</v>
      </c>
      <c r="J802" s="4" t="s">
        <v>13</v>
      </c>
      <c r="K802" s="4" t="s">
        <v>9</v>
      </c>
      <c r="L802" s="4" t="s">
        <v>17</v>
      </c>
      <c r="M802" s="9">
        <v>3</v>
      </c>
      <c r="N802" s="6">
        <v>143.87</v>
      </c>
      <c r="O802" s="7">
        <v>0</v>
      </c>
      <c r="P802" s="6">
        <v>79.2</v>
      </c>
      <c r="Q802" s="6">
        <f t="shared" si="48"/>
        <v>431.61</v>
      </c>
      <c r="R802" s="6">
        <f t="shared" si="49"/>
        <v>237.60000000000002</v>
      </c>
      <c r="S802" s="6">
        <f t="shared" si="50"/>
        <v>194.01</v>
      </c>
      <c r="T802" s="8">
        <f t="shared" si="51"/>
        <v>0.44950302356293875</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1933</v>
      </c>
      <c r="B803" s="3">
        <v>46154</v>
      </c>
      <c r="C803" s="4">
        <f>YEAR(SalesDataTable[[#This Row],[Order Date]])</f>
        <v>2026</v>
      </c>
      <c r="D803" s="11" t="str">
        <f>"Q"&amp;ROUNDUP(MONTH(SalesDataTable[[#This Row],[Order Date]])/3,0)</f>
        <v>Q2</v>
      </c>
      <c r="E803" s="4">
        <f>MONTH(SalesDataTable[[#This Row],[Order Date]])</f>
        <v>5</v>
      </c>
      <c r="F803" s="4" t="str">
        <f>TEXT(SalesDataTable[[#This Row],[Order Date]],"MMM")</f>
        <v>May</v>
      </c>
      <c r="G803" s="4" t="s">
        <v>20</v>
      </c>
      <c r="H803" s="4" t="s">
        <v>47</v>
      </c>
      <c r="I803" s="4" t="s">
        <v>2</v>
      </c>
      <c r="J803" s="4" t="s">
        <v>3</v>
      </c>
      <c r="K803" s="4" t="s">
        <v>14</v>
      </c>
      <c r="L803" s="4" t="s">
        <v>15</v>
      </c>
      <c r="M803" s="9">
        <v>1</v>
      </c>
      <c r="N803" s="6">
        <v>36.950000000000003</v>
      </c>
      <c r="O803" s="7">
        <v>0.1</v>
      </c>
      <c r="P803" s="6">
        <v>13.26</v>
      </c>
      <c r="Q803" s="6">
        <f t="shared" si="48"/>
        <v>33.255000000000003</v>
      </c>
      <c r="R803" s="6">
        <f t="shared" si="49"/>
        <v>13.26</v>
      </c>
      <c r="S803" s="6">
        <f t="shared" si="50"/>
        <v>19.995000000000005</v>
      </c>
      <c r="T803" s="8">
        <f t="shared" si="51"/>
        <v>0.60126296797474077</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3128</v>
      </c>
      <c r="B804" s="3">
        <v>46154</v>
      </c>
      <c r="C804" s="4">
        <f>YEAR(SalesDataTable[[#This Row],[Order Date]])</f>
        <v>2026</v>
      </c>
      <c r="D804" s="11" t="str">
        <f>"Q"&amp;ROUNDUP(MONTH(SalesDataTable[[#This Row],[Order Date]])/3,0)</f>
        <v>Q2</v>
      </c>
      <c r="E804" s="4">
        <f>MONTH(SalesDataTable[[#This Row],[Order Date]])</f>
        <v>5</v>
      </c>
      <c r="F804" s="4" t="str">
        <f>TEXT(SalesDataTable[[#This Row],[Order Date]],"MMM")</f>
        <v>May</v>
      </c>
      <c r="G804" s="4" t="s">
        <v>11</v>
      </c>
      <c r="H804" s="4" t="s">
        <v>25</v>
      </c>
      <c r="I804" s="4" t="s">
        <v>2</v>
      </c>
      <c r="J804" s="4" t="s">
        <v>13</v>
      </c>
      <c r="K804" s="4" t="s">
        <v>23</v>
      </c>
      <c r="L804" s="4" t="s">
        <v>51</v>
      </c>
      <c r="M804" s="9">
        <v>1</v>
      </c>
      <c r="N804" s="6">
        <v>121.38</v>
      </c>
      <c r="O804" s="7">
        <v>0</v>
      </c>
      <c r="P804" s="6">
        <v>59.68</v>
      </c>
      <c r="Q804" s="6">
        <f t="shared" si="48"/>
        <v>121.38</v>
      </c>
      <c r="R804" s="6">
        <f t="shared" si="49"/>
        <v>59.68</v>
      </c>
      <c r="S804" s="6">
        <f t="shared" si="50"/>
        <v>61.699999999999996</v>
      </c>
      <c r="T804" s="8">
        <f t="shared" si="51"/>
        <v>0.50832097544900312</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4922</v>
      </c>
      <c r="B805" s="3">
        <v>46154</v>
      </c>
      <c r="C805" s="4">
        <f>YEAR(SalesDataTable[[#This Row],[Order Date]])</f>
        <v>2026</v>
      </c>
      <c r="D805" s="11" t="str">
        <f>"Q"&amp;ROUNDUP(MONTH(SalesDataTable[[#This Row],[Order Date]])/3,0)</f>
        <v>Q2</v>
      </c>
      <c r="E805" s="4">
        <f>MONTH(SalesDataTable[[#This Row],[Order Date]])</f>
        <v>5</v>
      </c>
      <c r="F805" s="4" t="str">
        <f>TEXT(SalesDataTable[[#This Row],[Order Date]],"MMM")</f>
        <v>May</v>
      </c>
      <c r="G805" s="4" t="s">
        <v>20</v>
      </c>
      <c r="H805" s="4" t="s">
        <v>33</v>
      </c>
      <c r="I805" s="4" t="s">
        <v>2</v>
      </c>
      <c r="J805" s="4" t="s">
        <v>3</v>
      </c>
      <c r="K805" s="4" t="s">
        <v>34</v>
      </c>
      <c r="L805" s="4" t="s">
        <v>35</v>
      </c>
      <c r="M805" s="9">
        <v>2</v>
      </c>
      <c r="N805" s="6">
        <v>39.79</v>
      </c>
      <c r="O805" s="7">
        <v>0.1</v>
      </c>
      <c r="P805" s="6">
        <v>14.33</v>
      </c>
      <c r="Q805" s="6">
        <f t="shared" si="48"/>
        <v>71.622</v>
      </c>
      <c r="R805" s="6">
        <f t="shared" si="49"/>
        <v>28.66</v>
      </c>
      <c r="S805" s="6">
        <f t="shared" si="50"/>
        <v>42.962000000000003</v>
      </c>
      <c r="T805" s="8">
        <f t="shared" si="51"/>
        <v>0.59984362346764963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5051</v>
      </c>
      <c r="B806" s="3">
        <v>46154</v>
      </c>
      <c r="C806" s="4">
        <f>YEAR(SalesDataTable[[#This Row],[Order Date]])</f>
        <v>2026</v>
      </c>
      <c r="D806" s="11" t="str">
        <f>"Q"&amp;ROUNDUP(MONTH(SalesDataTable[[#This Row],[Order Date]])/3,0)</f>
        <v>Q2</v>
      </c>
      <c r="E806" s="4">
        <f>MONTH(SalesDataTable[[#This Row],[Order Date]])</f>
        <v>5</v>
      </c>
      <c r="F806" s="4" t="str">
        <f>TEXT(SalesDataTable[[#This Row],[Order Date]],"MMM")</f>
        <v>May</v>
      </c>
      <c r="G806" s="4" t="s">
        <v>0</v>
      </c>
      <c r="H806" s="4" t="s">
        <v>50</v>
      </c>
      <c r="I806" s="4" t="s">
        <v>19</v>
      </c>
      <c r="J806" s="4" t="s">
        <v>3</v>
      </c>
      <c r="K806" s="4" t="s">
        <v>4</v>
      </c>
      <c r="L806" s="4" t="s">
        <v>22</v>
      </c>
      <c r="M806" s="9">
        <v>4</v>
      </c>
      <c r="N806" s="6">
        <v>51.31</v>
      </c>
      <c r="O806" s="7">
        <v>0</v>
      </c>
      <c r="P806" s="6">
        <v>22.19</v>
      </c>
      <c r="Q806" s="6">
        <f t="shared" si="48"/>
        <v>205.24</v>
      </c>
      <c r="R806" s="6">
        <f t="shared" si="49"/>
        <v>88.76</v>
      </c>
      <c r="S806" s="6">
        <f t="shared" si="50"/>
        <v>116.48</v>
      </c>
      <c r="T806" s="8">
        <f t="shared" si="51"/>
        <v>0.56753069577080495</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5182</v>
      </c>
      <c r="B807" s="3">
        <v>46154</v>
      </c>
      <c r="C807" s="4">
        <f>YEAR(SalesDataTable[[#This Row],[Order Date]])</f>
        <v>2026</v>
      </c>
      <c r="D807" s="11" t="str">
        <f>"Q"&amp;ROUNDUP(MONTH(SalesDataTable[[#This Row],[Order Date]])/3,0)</f>
        <v>Q2</v>
      </c>
      <c r="E807" s="4">
        <f>MONTH(SalesDataTable[[#This Row],[Order Date]])</f>
        <v>5</v>
      </c>
      <c r="F807" s="4" t="str">
        <f>TEXT(SalesDataTable[[#This Row],[Order Date]],"MMM")</f>
        <v>May</v>
      </c>
      <c r="G807" s="4" t="s">
        <v>20</v>
      </c>
      <c r="H807" s="4" t="s">
        <v>31</v>
      </c>
      <c r="I807" s="4" t="s">
        <v>2</v>
      </c>
      <c r="J807" s="4" t="s">
        <v>3</v>
      </c>
      <c r="K807" s="4" t="s">
        <v>34</v>
      </c>
      <c r="L807" s="4" t="s">
        <v>45</v>
      </c>
      <c r="M807" s="9">
        <v>2</v>
      </c>
      <c r="N807" s="6">
        <v>51.15</v>
      </c>
      <c r="O807" s="7">
        <v>0</v>
      </c>
      <c r="P807" s="6">
        <v>22.53</v>
      </c>
      <c r="Q807" s="6">
        <f t="shared" si="48"/>
        <v>102.3</v>
      </c>
      <c r="R807" s="6">
        <f t="shared" si="49"/>
        <v>45.06</v>
      </c>
      <c r="S807" s="6">
        <f t="shared" si="50"/>
        <v>57.239999999999995</v>
      </c>
      <c r="T807" s="8">
        <f t="shared" si="51"/>
        <v>0.55953079178885623</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1071</v>
      </c>
      <c r="B808" s="3">
        <v>46155</v>
      </c>
      <c r="C808" s="4">
        <f>YEAR(SalesDataTable[[#This Row],[Order Date]])</f>
        <v>2026</v>
      </c>
      <c r="D808" s="11" t="str">
        <f>"Q"&amp;ROUNDUP(MONTH(SalesDataTable[[#This Row],[Order Date]])/3,0)</f>
        <v>Q2</v>
      </c>
      <c r="E808" s="4">
        <f>MONTH(SalesDataTable[[#This Row],[Order Date]])</f>
        <v>5</v>
      </c>
      <c r="F808" s="4" t="str">
        <f>TEXT(SalesDataTable[[#This Row],[Order Date]],"MMM")</f>
        <v>May</v>
      </c>
      <c r="G808" s="4" t="s">
        <v>6</v>
      </c>
      <c r="H808" s="4" t="s">
        <v>43</v>
      </c>
      <c r="I808" s="4" t="s">
        <v>19</v>
      </c>
      <c r="J808" s="4" t="s">
        <v>16</v>
      </c>
      <c r="K808" s="4" t="s">
        <v>34</v>
      </c>
      <c r="L808" s="4" t="s">
        <v>45</v>
      </c>
      <c r="M808" s="9">
        <v>1</v>
      </c>
      <c r="N808" s="6">
        <v>50.83</v>
      </c>
      <c r="O808" s="7">
        <v>0.1</v>
      </c>
      <c r="P808" s="6">
        <v>21.82</v>
      </c>
      <c r="Q808" s="6">
        <f t="shared" si="48"/>
        <v>45.747</v>
      </c>
      <c r="R808" s="6">
        <f t="shared" si="49"/>
        <v>21.82</v>
      </c>
      <c r="S808" s="6">
        <f t="shared" si="50"/>
        <v>23.927</v>
      </c>
      <c r="T808" s="8">
        <f t="shared" si="51"/>
        <v>0.52302883249174803</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1210</v>
      </c>
      <c r="B809" s="3">
        <v>46155</v>
      </c>
      <c r="C809" s="4">
        <f>YEAR(SalesDataTable[[#This Row],[Order Date]])</f>
        <v>2026</v>
      </c>
      <c r="D809" s="11" t="str">
        <f>"Q"&amp;ROUNDUP(MONTH(SalesDataTable[[#This Row],[Order Date]])/3,0)</f>
        <v>Q2</v>
      </c>
      <c r="E809" s="4">
        <f>MONTH(SalesDataTable[[#This Row],[Order Date]])</f>
        <v>5</v>
      </c>
      <c r="F809" s="4" t="str">
        <f>TEXT(SalesDataTable[[#This Row],[Order Date]],"MMM")</f>
        <v>May</v>
      </c>
      <c r="G809" s="4" t="s">
        <v>11</v>
      </c>
      <c r="H809" s="4" t="s">
        <v>12</v>
      </c>
      <c r="I809" s="4" t="s">
        <v>8</v>
      </c>
      <c r="J809" s="4" t="s">
        <v>16</v>
      </c>
      <c r="K809" s="4" t="s">
        <v>9</v>
      </c>
      <c r="L809" s="4" t="s">
        <v>17</v>
      </c>
      <c r="M809" s="9">
        <v>6</v>
      </c>
      <c r="N809" s="6">
        <v>141.9</v>
      </c>
      <c r="O809" s="7">
        <v>0.1</v>
      </c>
      <c r="P809" s="6">
        <v>79.64</v>
      </c>
      <c r="Q809" s="6">
        <f t="shared" si="48"/>
        <v>766.2600000000001</v>
      </c>
      <c r="R809" s="6">
        <f t="shared" si="49"/>
        <v>477.84000000000003</v>
      </c>
      <c r="S809" s="6">
        <f t="shared" si="50"/>
        <v>288.42000000000007</v>
      </c>
      <c r="T809" s="8">
        <f t="shared" si="51"/>
        <v>0.37639965546942294</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1244</v>
      </c>
      <c r="B810" s="3">
        <v>46155</v>
      </c>
      <c r="C810" s="4">
        <f>YEAR(SalesDataTable[[#This Row],[Order Date]])</f>
        <v>2026</v>
      </c>
      <c r="D810" s="11" t="str">
        <f>"Q"&amp;ROUNDUP(MONTH(SalesDataTable[[#This Row],[Order Date]])/3,0)</f>
        <v>Q2</v>
      </c>
      <c r="E810" s="4">
        <f>MONTH(SalesDataTable[[#This Row],[Order Date]])</f>
        <v>5</v>
      </c>
      <c r="F810" s="4" t="str">
        <f>TEXT(SalesDataTable[[#This Row],[Order Date]],"MMM")</f>
        <v>May</v>
      </c>
      <c r="G810" s="4" t="s">
        <v>20</v>
      </c>
      <c r="H810" s="4" t="s">
        <v>33</v>
      </c>
      <c r="I810" s="4" t="s">
        <v>2</v>
      </c>
      <c r="J810" s="4" t="s">
        <v>3</v>
      </c>
      <c r="K810" s="4" t="s">
        <v>23</v>
      </c>
      <c r="L810" s="4" t="s">
        <v>51</v>
      </c>
      <c r="M810" s="9">
        <v>1</v>
      </c>
      <c r="N810" s="6">
        <v>122.11</v>
      </c>
      <c r="O810" s="7">
        <v>0</v>
      </c>
      <c r="P810" s="6">
        <v>59.86</v>
      </c>
      <c r="Q810" s="6">
        <f t="shared" si="48"/>
        <v>122.11</v>
      </c>
      <c r="R810" s="6">
        <f t="shared" si="49"/>
        <v>59.86</v>
      </c>
      <c r="S810" s="6">
        <f t="shared" si="50"/>
        <v>62.25</v>
      </c>
      <c r="T810" s="8">
        <f t="shared" si="51"/>
        <v>0.50978625829170421</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1403</v>
      </c>
      <c r="B811" s="3">
        <v>46155</v>
      </c>
      <c r="C811" s="4">
        <f>YEAR(SalesDataTable[[#This Row],[Order Date]])</f>
        <v>2026</v>
      </c>
      <c r="D811" s="11" t="str">
        <f>"Q"&amp;ROUNDUP(MONTH(SalesDataTable[[#This Row],[Order Date]])/3,0)</f>
        <v>Q2</v>
      </c>
      <c r="E811" s="4">
        <f>MONTH(SalesDataTable[[#This Row],[Order Date]])</f>
        <v>5</v>
      </c>
      <c r="F811" s="4" t="str">
        <f>TEXT(SalesDataTable[[#This Row],[Order Date]],"MMM")</f>
        <v>May</v>
      </c>
      <c r="G811" s="4" t="s">
        <v>6</v>
      </c>
      <c r="H811" s="4" t="s">
        <v>41</v>
      </c>
      <c r="I811" s="4" t="s">
        <v>2</v>
      </c>
      <c r="J811" s="4" t="s">
        <v>3</v>
      </c>
      <c r="K811" s="4" t="s">
        <v>4</v>
      </c>
      <c r="L811" s="4" t="s">
        <v>30</v>
      </c>
      <c r="M811" s="9">
        <v>1</v>
      </c>
      <c r="N811" s="6">
        <v>102.38</v>
      </c>
      <c r="O811" s="7">
        <v>0</v>
      </c>
      <c r="P811" s="6">
        <v>50.82</v>
      </c>
      <c r="Q811" s="6">
        <f t="shared" si="48"/>
        <v>102.38</v>
      </c>
      <c r="R811" s="6">
        <f t="shared" si="49"/>
        <v>50.82</v>
      </c>
      <c r="S811" s="6">
        <f t="shared" si="50"/>
        <v>51.559999999999995</v>
      </c>
      <c r="T811" s="8">
        <f t="shared" si="51"/>
        <v>0.50361398710685679</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1592</v>
      </c>
      <c r="B812" s="3">
        <v>46155</v>
      </c>
      <c r="C812" s="4">
        <f>YEAR(SalesDataTable[[#This Row],[Order Date]])</f>
        <v>2026</v>
      </c>
      <c r="D812" s="11" t="str">
        <f>"Q"&amp;ROUNDUP(MONTH(SalesDataTable[[#This Row],[Order Date]])/3,0)</f>
        <v>Q2</v>
      </c>
      <c r="E812" s="4">
        <f>MONTH(SalesDataTable[[#This Row],[Order Date]])</f>
        <v>5</v>
      </c>
      <c r="F812" s="4" t="str">
        <f>TEXT(SalesDataTable[[#This Row],[Order Date]],"MMM")</f>
        <v>May</v>
      </c>
      <c r="G812" s="4" t="s">
        <v>11</v>
      </c>
      <c r="H812" s="4" t="s">
        <v>52</v>
      </c>
      <c r="I812" s="4" t="s">
        <v>19</v>
      </c>
      <c r="J812" s="4" t="s">
        <v>3</v>
      </c>
      <c r="K812" s="4" t="s">
        <v>34</v>
      </c>
      <c r="L812" s="4" t="s">
        <v>42</v>
      </c>
      <c r="M812" s="9">
        <v>5</v>
      </c>
      <c r="N812" s="6">
        <v>37.119999999999997</v>
      </c>
      <c r="O812" s="7">
        <v>0.1</v>
      </c>
      <c r="P812" s="6">
        <v>13.96</v>
      </c>
      <c r="Q812" s="6">
        <f t="shared" si="48"/>
        <v>167.04</v>
      </c>
      <c r="R812" s="6">
        <f t="shared" si="49"/>
        <v>69.800000000000011</v>
      </c>
      <c r="S812" s="6">
        <f t="shared" si="50"/>
        <v>97.239999999999981</v>
      </c>
      <c r="T812" s="8">
        <f t="shared" si="51"/>
        <v>0.58213601532567039</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2581</v>
      </c>
      <c r="B813" s="3">
        <v>46155</v>
      </c>
      <c r="C813" s="4">
        <f>YEAR(SalesDataTable[[#This Row],[Order Date]])</f>
        <v>2026</v>
      </c>
      <c r="D813" s="11" t="str">
        <f>"Q"&amp;ROUNDUP(MONTH(SalesDataTable[[#This Row],[Order Date]])/3,0)</f>
        <v>Q2</v>
      </c>
      <c r="E813" s="4">
        <f>MONTH(SalesDataTable[[#This Row],[Order Date]])</f>
        <v>5</v>
      </c>
      <c r="F813" s="4" t="str">
        <f>TEXT(SalesDataTable[[#This Row],[Order Date]],"MMM")</f>
        <v>May</v>
      </c>
      <c r="G813" s="4" t="s">
        <v>6</v>
      </c>
      <c r="H813" s="4" t="s">
        <v>43</v>
      </c>
      <c r="I813" s="4" t="s">
        <v>2</v>
      </c>
      <c r="J813" s="4" t="s">
        <v>13</v>
      </c>
      <c r="K813" s="4" t="s">
        <v>9</v>
      </c>
      <c r="L813" s="4" t="s">
        <v>10</v>
      </c>
      <c r="M813" s="9">
        <v>2</v>
      </c>
      <c r="N813" s="6">
        <v>91.76</v>
      </c>
      <c r="O813" s="7">
        <v>0.05</v>
      </c>
      <c r="P813" s="6">
        <v>46.31</v>
      </c>
      <c r="Q813" s="6">
        <f t="shared" si="48"/>
        <v>174.34399999999999</v>
      </c>
      <c r="R813" s="6">
        <f t="shared" si="49"/>
        <v>92.62</v>
      </c>
      <c r="S813" s="6">
        <f t="shared" si="50"/>
        <v>81.72399999999999</v>
      </c>
      <c r="T813" s="8">
        <f t="shared" si="51"/>
        <v>0.46875143394668006</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3428</v>
      </c>
      <c r="B814" s="3">
        <v>46155</v>
      </c>
      <c r="C814" s="4">
        <f>YEAR(SalesDataTable[[#This Row],[Order Date]])</f>
        <v>2026</v>
      </c>
      <c r="D814" s="11" t="str">
        <f>"Q"&amp;ROUNDUP(MONTH(SalesDataTable[[#This Row],[Order Date]])/3,0)</f>
        <v>Q2</v>
      </c>
      <c r="E814" s="4">
        <f>MONTH(SalesDataTable[[#This Row],[Order Date]])</f>
        <v>5</v>
      </c>
      <c r="F814" s="4" t="str">
        <f>TEXT(SalesDataTable[[#This Row],[Order Date]],"MMM")</f>
        <v>May</v>
      </c>
      <c r="G814" s="4" t="s">
        <v>20</v>
      </c>
      <c r="H814" s="4" t="s">
        <v>21</v>
      </c>
      <c r="I814" s="4" t="s">
        <v>2</v>
      </c>
      <c r="J814" s="4" t="s">
        <v>3</v>
      </c>
      <c r="K814" s="4" t="s">
        <v>9</v>
      </c>
      <c r="L814" s="4" t="s">
        <v>17</v>
      </c>
      <c r="M814" s="9">
        <v>1</v>
      </c>
      <c r="N814" s="6">
        <v>144.51</v>
      </c>
      <c r="O814" s="7">
        <v>0</v>
      </c>
      <c r="P814" s="6">
        <v>79.22</v>
      </c>
      <c r="Q814" s="6">
        <f t="shared" si="48"/>
        <v>144.51</v>
      </c>
      <c r="R814" s="6">
        <f t="shared" si="49"/>
        <v>79.22</v>
      </c>
      <c r="S814" s="6">
        <f t="shared" si="50"/>
        <v>65.289999999999992</v>
      </c>
      <c r="T814" s="8">
        <f t="shared" si="51"/>
        <v>0.45180264341568055</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765</v>
      </c>
      <c r="B815" s="3">
        <v>46156</v>
      </c>
      <c r="C815" s="4">
        <f>YEAR(SalesDataTable[[#This Row],[Order Date]])</f>
        <v>2026</v>
      </c>
      <c r="D815" s="11" t="str">
        <f>"Q"&amp;ROUNDUP(MONTH(SalesDataTable[[#This Row],[Order Date]])/3,0)</f>
        <v>Q2</v>
      </c>
      <c r="E815" s="4">
        <f>MONTH(SalesDataTable[[#This Row],[Order Date]])</f>
        <v>5</v>
      </c>
      <c r="F815" s="4" t="str">
        <f>TEXT(SalesDataTable[[#This Row],[Order Date]],"MMM")</f>
        <v>May</v>
      </c>
      <c r="G815" s="4" t="s">
        <v>6</v>
      </c>
      <c r="H815" s="4" t="s">
        <v>27</v>
      </c>
      <c r="I815" s="4" t="s">
        <v>8</v>
      </c>
      <c r="J815" s="4" t="s">
        <v>16</v>
      </c>
      <c r="K815" s="4" t="s">
        <v>34</v>
      </c>
      <c r="L815" s="4" t="s">
        <v>45</v>
      </c>
      <c r="M815" s="9">
        <v>3</v>
      </c>
      <c r="N815" s="6">
        <v>49.7</v>
      </c>
      <c r="O815" s="7">
        <v>0.1</v>
      </c>
      <c r="P815" s="6">
        <v>21.84</v>
      </c>
      <c r="Q815" s="6">
        <f t="shared" si="48"/>
        <v>134.19000000000003</v>
      </c>
      <c r="R815" s="6">
        <f t="shared" si="49"/>
        <v>65.52</v>
      </c>
      <c r="S815" s="6">
        <f t="shared" si="50"/>
        <v>68.67000000000003</v>
      </c>
      <c r="T815" s="8">
        <f t="shared" si="51"/>
        <v>0.5117370892018781</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854</v>
      </c>
      <c r="B816" s="3">
        <v>46156</v>
      </c>
      <c r="C816" s="4">
        <f>YEAR(SalesDataTable[[#This Row],[Order Date]])</f>
        <v>2026</v>
      </c>
      <c r="D816" s="11" t="str">
        <f>"Q"&amp;ROUNDUP(MONTH(SalesDataTable[[#This Row],[Order Date]])/3,0)</f>
        <v>Q2</v>
      </c>
      <c r="E816" s="4">
        <f>MONTH(SalesDataTable[[#This Row],[Order Date]])</f>
        <v>5</v>
      </c>
      <c r="F816" s="4" t="str">
        <f>TEXT(SalesDataTable[[#This Row],[Order Date]],"MMM")</f>
        <v>May</v>
      </c>
      <c r="G816" s="4" t="s">
        <v>0</v>
      </c>
      <c r="H816" s="4" t="s">
        <v>1</v>
      </c>
      <c r="I816" s="4" t="s">
        <v>2</v>
      </c>
      <c r="J816" s="4" t="s">
        <v>3</v>
      </c>
      <c r="K816" s="4" t="s">
        <v>23</v>
      </c>
      <c r="L816" s="4" t="s">
        <v>51</v>
      </c>
      <c r="M816" s="9">
        <v>1</v>
      </c>
      <c r="N816" s="6">
        <v>120.9</v>
      </c>
      <c r="O816" s="7">
        <v>0</v>
      </c>
      <c r="P816" s="6">
        <v>59.31</v>
      </c>
      <c r="Q816" s="6">
        <f t="shared" si="48"/>
        <v>120.9</v>
      </c>
      <c r="R816" s="6">
        <f t="shared" si="49"/>
        <v>59.31</v>
      </c>
      <c r="S816" s="6">
        <f t="shared" si="50"/>
        <v>61.59</v>
      </c>
      <c r="T816" s="8">
        <f t="shared" si="51"/>
        <v>0.50942928039702229</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1087</v>
      </c>
      <c r="B817" s="3">
        <v>46156</v>
      </c>
      <c r="C817" s="4">
        <f>YEAR(SalesDataTable[[#This Row],[Order Date]])</f>
        <v>2026</v>
      </c>
      <c r="D817" s="11" t="str">
        <f>"Q"&amp;ROUNDUP(MONTH(SalesDataTable[[#This Row],[Order Date]])/3,0)</f>
        <v>Q2</v>
      </c>
      <c r="E817" s="4">
        <f>MONTH(SalesDataTable[[#This Row],[Order Date]])</f>
        <v>5</v>
      </c>
      <c r="F817" s="4" t="str">
        <f>TEXT(SalesDataTable[[#This Row],[Order Date]],"MMM")</f>
        <v>May</v>
      </c>
      <c r="G817" s="4" t="s">
        <v>11</v>
      </c>
      <c r="H817" s="4" t="s">
        <v>39</v>
      </c>
      <c r="I817" s="4" t="s">
        <v>2</v>
      </c>
      <c r="J817" s="4" t="s">
        <v>3</v>
      </c>
      <c r="K817" s="4" t="s">
        <v>23</v>
      </c>
      <c r="L817" s="4" t="s">
        <v>29</v>
      </c>
      <c r="M817" s="9">
        <v>1</v>
      </c>
      <c r="N817" s="6">
        <v>195.72</v>
      </c>
      <c r="O817" s="7">
        <v>0.05</v>
      </c>
      <c r="P817" s="6">
        <v>105.73</v>
      </c>
      <c r="Q817" s="6">
        <f t="shared" si="48"/>
        <v>185.934</v>
      </c>
      <c r="R817" s="6">
        <f t="shared" si="49"/>
        <v>105.73</v>
      </c>
      <c r="S817" s="6">
        <f t="shared" si="50"/>
        <v>80.203999999999994</v>
      </c>
      <c r="T817" s="8">
        <f t="shared" si="51"/>
        <v>0.43135736336549524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1150</v>
      </c>
      <c r="B818" s="3">
        <v>46156</v>
      </c>
      <c r="C818" s="4">
        <f>YEAR(SalesDataTable[[#This Row],[Order Date]])</f>
        <v>2026</v>
      </c>
      <c r="D818" s="11" t="str">
        <f>"Q"&amp;ROUNDUP(MONTH(SalesDataTable[[#This Row],[Order Date]])/3,0)</f>
        <v>Q2</v>
      </c>
      <c r="E818" s="4">
        <f>MONTH(SalesDataTable[[#This Row],[Order Date]])</f>
        <v>5</v>
      </c>
      <c r="F818" s="4" t="str">
        <f>TEXT(SalesDataTable[[#This Row],[Order Date]],"MMM")</f>
        <v>May</v>
      </c>
      <c r="G818" s="4" t="s">
        <v>0</v>
      </c>
      <c r="H818" s="4" t="s">
        <v>1</v>
      </c>
      <c r="I818" s="4" t="s">
        <v>8</v>
      </c>
      <c r="J818" s="4" t="s">
        <v>3</v>
      </c>
      <c r="K818" s="4" t="s">
        <v>4</v>
      </c>
      <c r="L818" s="4" t="s">
        <v>26</v>
      </c>
      <c r="M818" s="9">
        <v>8</v>
      </c>
      <c r="N818" s="6">
        <v>40.15</v>
      </c>
      <c r="O818" s="7">
        <v>0.15</v>
      </c>
      <c r="P818" s="6">
        <v>16.91</v>
      </c>
      <c r="Q818" s="6">
        <f t="shared" si="48"/>
        <v>273.02</v>
      </c>
      <c r="R818" s="6">
        <f t="shared" si="49"/>
        <v>135.28</v>
      </c>
      <c r="S818" s="6">
        <f t="shared" si="50"/>
        <v>137.73999999999998</v>
      </c>
      <c r="T818" s="8">
        <f t="shared" si="51"/>
        <v>0.50450516445681637</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1902</v>
      </c>
      <c r="B819" s="3">
        <v>46156</v>
      </c>
      <c r="C819" s="4">
        <f>YEAR(SalesDataTable[[#This Row],[Order Date]])</f>
        <v>2026</v>
      </c>
      <c r="D819" s="11" t="str">
        <f>"Q"&amp;ROUNDUP(MONTH(SalesDataTable[[#This Row],[Order Date]])/3,0)</f>
        <v>Q2</v>
      </c>
      <c r="E819" s="4">
        <f>MONTH(SalesDataTable[[#This Row],[Order Date]])</f>
        <v>5</v>
      </c>
      <c r="F819" s="4" t="str">
        <f>TEXT(SalesDataTable[[#This Row],[Order Date]],"MMM")</f>
        <v>May</v>
      </c>
      <c r="G819" s="4" t="s">
        <v>6</v>
      </c>
      <c r="H819" s="4" t="s">
        <v>49</v>
      </c>
      <c r="I819" s="4" t="s">
        <v>19</v>
      </c>
      <c r="J819" s="4" t="s">
        <v>16</v>
      </c>
      <c r="K819" s="4" t="s">
        <v>14</v>
      </c>
      <c r="L819" s="4" t="s">
        <v>44</v>
      </c>
      <c r="M819" s="9">
        <v>4</v>
      </c>
      <c r="N819" s="6">
        <v>130.83000000000001</v>
      </c>
      <c r="O819" s="7">
        <v>0</v>
      </c>
      <c r="P819" s="6">
        <v>66.959999999999994</v>
      </c>
      <c r="Q819" s="6">
        <f t="shared" si="48"/>
        <v>523.32000000000005</v>
      </c>
      <c r="R819" s="6">
        <f t="shared" si="49"/>
        <v>267.83999999999997</v>
      </c>
      <c r="S819" s="6">
        <f t="shared" si="50"/>
        <v>255.48000000000008</v>
      </c>
      <c r="T819" s="8">
        <f t="shared" si="51"/>
        <v>0.48819078193074994</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3913</v>
      </c>
      <c r="B820" s="3">
        <v>46156</v>
      </c>
      <c r="C820" s="4">
        <f>YEAR(SalesDataTable[[#This Row],[Order Date]])</f>
        <v>2026</v>
      </c>
      <c r="D820" s="11" t="str">
        <f>"Q"&amp;ROUNDUP(MONTH(SalesDataTable[[#This Row],[Order Date]])/3,0)</f>
        <v>Q2</v>
      </c>
      <c r="E820" s="4">
        <f>MONTH(SalesDataTable[[#This Row],[Order Date]])</f>
        <v>5</v>
      </c>
      <c r="F820" s="4" t="str">
        <f>TEXT(SalesDataTable[[#This Row],[Order Date]],"MMM")</f>
        <v>May</v>
      </c>
      <c r="G820" s="4" t="s">
        <v>6</v>
      </c>
      <c r="H820" s="4" t="s">
        <v>43</v>
      </c>
      <c r="I820" s="4" t="s">
        <v>2</v>
      </c>
      <c r="J820" s="4" t="s">
        <v>13</v>
      </c>
      <c r="K820" s="4" t="s">
        <v>4</v>
      </c>
      <c r="L820" s="4" t="s">
        <v>22</v>
      </c>
      <c r="M820" s="9">
        <v>1</v>
      </c>
      <c r="N820" s="6">
        <v>50.34</v>
      </c>
      <c r="O820" s="7">
        <v>0.05</v>
      </c>
      <c r="P820" s="6">
        <v>22.23</v>
      </c>
      <c r="Q820" s="6">
        <f t="shared" si="48"/>
        <v>47.823</v>
      </c>
      <c r="R820" s="6">
        <f t="shared" si="49"/>
        <v>22.23</v>
      </c>
      <c r="S820" s="6">
        <f t="shared" si="50"/>
        <v>25.593</v>
      </c>
      <c r="T820" s="8">
        <f t="shared" si="51"/>
        <v>0.53516090584028608</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4378</v>
      </c>
      <c r="B821" s="3">
        <v>46156</v>
      </c>
      <c r="C821" s="4">
        <f>YEAR(SalesDataTable[[#This Row],[Order Date]])</f>
        <v>2026</v>
      </c>
      <c r="D821" s="11" t="str">
        <f>"Q"&amp;ROUNDUP(MONTH(SalesDataTable[[#This Row],[Order Date]])/3,0)</f>
        <v>Q2</v>
      </c>
      <c r="E821" s="4">
        <f>MONTH(SalesDataTable[[#This Row],[Order Date]])</f>
        <v>5</v>
      </c>
      <c r="F821" s="4" t="str">
        <f>TEXT(SalesDataTable[[#This Row],[Order Date]],"MMM")</f>
        <v>May</v>
      </c>
      <c r="G821" s="4" t="s">
        <v>11</v>
      </c>
      <c r="H821" s="4" t="s">
        <v>39</v>
      </c>
      <c r="I821" s="4" t="s">
        <v>2</v>
      </c>
      <c r="J821" s="4" t="s">
        <v>3</v>
      </c>
      <c r="K821" s="4" t="s">
        <v>4</v>
      </c>
      <c r="L821" s="4" t="s">
        <v>30</v>
      </c>
      <c r="M821" s="9">
        <v>2</v>
      </c>
      <c r="N821" s="6">
        <v>103.37</v>
      </c>
      <c r="O821" s="7">
        <v>0</v>
      </c>
      <c r="P821" s="6">
        <v>50.49</v>
      </c>
      <c r="Q821" s="6">
        <f t="shared" si="48"/>
        <v>206.74</v>
      </c>
      <c r="R821" s="6">
        <f t="shared" si="49"/>
        <v>100.98</v>
      </c>
      <c r="S821" s="6">
        <f t="shared" si="50"/>
        <v>105.76</v>
      </c>
      <c r="T821" s="8">
        <f t="shared" si="51"/>
        <v>0.51156041404662866</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4551</v>
      </c>
      <c r="B822" s="3">
        <v>46156</v>
      </c>
      <c r="C822" s="4">
        <f>YEAR(SalesDataTable[[#This Row],[Order Date]])</f>
        <v>2026</v>
      </c>
      <c r="D822" s="11" t="str">
        <f>"Q"&amp;ROUNDUP(MONTH(SalesDataTable[[#This Row],[Order Date]])/3,0)</f>
        <v>Q2</v>
      </c>
      <c r="E822" s="4">
        <f>MONTH(SalesDataTable[[#This Row],[Order Date]])</f>
        <v>5</v>
      </c>
      <c r="F822" s="4" t="str">
        <f>TEXT(SalesDataTable[[#This Row],[Order Date]],"MMM")</f>
        <v>May</v>
      </c>
      <c r="G822" s="4" t="s">
        <v>6</v>
      </c>
      <c r="H822" s="4" t="s">
        <v>49</v>
      </c>
      <c r="I822" s="4" t="s">
        <v>19</v>
      </c>
      <c r="J822" s="4" t="s">
        <v>16</v>
      </c>
      <c r="K822" s="4" t="s">
        <v>34</v>
      </c>
      <c r="L822" s="4" t="s">
        <v>38</v>
      </c>
      <c r="M822" s="9">
        <v>3</v>
      </c>
      <c r="N822" s="6">
        <v>122.31</v>
      </c>
      <c r="O822" s="7">
        <v>0.05</v>
      </c>
      <c r="P822" s="6">
        <v>71.11</v>
      </c>
      <c r="Q822" s="6">
        <f t="shared" si="48"/>
        <v>348.58350000000002</v>
      </c>
      <c r="R822" s="6">
        <f t="shared" si="49"/>
        <v>213.32999999999998</v>
      </c>
      <c r="S822" s="6">
        <f t="shared" si="50"/>
        <v>135.25350000000003</v>
      </c>
      <c r="T822" s="8">
        <f t="shared" si="51"/>
        <v>0.38800889887214979</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787</v>
      </c>
      <c r="B823" s="3">
        <v>46157</v>
      </c>
      <c r="C823" s="4">
        <f>YEAR(SalesDataTable[[#This Row],[Order Date]])</f>
        <v>2026</v>
      </c>
      <c r="D823" s="11" t="str">
        <f>"Q"&amp;ROUNDUP(MONTH(SalesDataTable[[#This Row],[Order Date]])/3,0)</f>
        <v>Q2</v>
      </c>
      <c r="E823" s="4">
        <f>MONTH(SalesDataTable[[#This Row],[Order Date]])</f>
        <v>5</v>
      </c>
      <c r="F823" s="4" t="str">
        <f>TEXT(SalesDataTable[[#This Row],[Order Date]],"MMM")</f>
        <v>May</v>
      </c>
      <c r="G823" s="4" t="s">
        <v>0</v>
      </c>
      <c r="H823" s="4" t="s">
        <v>36</v>
      </c>
      <c r="I823" s="4" t="s">
        <v>2</v>
      </c>
      <c r="J823" s="4" t="s">
        <v>16</v>
      </c>
      <c r="K823" s="4" t="s">
        <v>14</v>
      </c>
      <c r="L823" s="4" t="s">
        <v>48</v>
      </c>
      <c r="M823" s="9">
        <v>1</v>
      </c>
      <c r="N823" s="6">
        <v>166.48</v>
      </c>
      <c r="O823" s="7">
        <v>0</v>
      </c>
      <c r="P823" s="6">
        <v>89.42</v>
      </c>
      <c r="Q823" s="6">
        <f t="shared" si="48"/>
        <v>166.48</v>
      </c>
      <c r="R823" s="6">
        <f t="shared" si="49"/>
        <v>89.42</v>
      </c>
      <c r="S823" s="6">
        <f t="shared" si="50"/>
        <v>77.059999999999988</v>
      </c>
      <c r="T823" s="8">
        <f t="shared" si="51"/>
        <v>0.4628784238346948</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1133</v>
      </c>
      <c r="B824" s="3">
        <v>46157</v>
      </c>
      <c r="C824" s="4">
        <f>YEAR(SalesDataTable[[#This Row],[Order Date]])</f>
        <v>2026</v>
      </c>
      <c r="D824" s="11" t="str">
        <f>"Q"&amp;ROUNDUP(MONTH(SalesDataTable[[#This Row],[Order Date]])/3,0)</f>
        <v>Q2</v>
      </c>
      <c r="E824" s="4">
        <f>MONTH(SalesDataTable[[#This Row],[Order Date]])</f>
        <v>5</v>
      </c>
      <c r="F824" s="4" t="str">
        <f>TEXT(SalesDataTable[[#This Row],[Order Date]],"MMM")</f>
        <v>May</v>
      </c>
      <c r="G824" s="4" t="s">
        <v>0</v>
      </c>
      <c r="H824" s="4" t="s">
        <v>50</v>
      </c>
      <c r="I824" s="4" t="s">
        <v>19</v>
      </c>
      <c r="J824" s="4" t="s">
        <v>13</v>
      </c>
      <c r="K824" s="4" t="s">
        <v>23</v>
      </c>
      <c r="L824" s="4" t="s">
        <v>29</v>
      </c>
      <c r="M824" s="9">
        <v>3</v>
      </c>
      <c r="N824" s="6">
        <v>192.21</v>
      </c>
      <c r="O824" s="7">
        <v>0</v>
      </c>
      <c r="P824" s="6">
        <v>103.51</v>
      </c>
      <c r="Q824" s="6">
        <f t="shared" si="48"/>
        <v>576.63</v>
      </c>
      <c r="R824" s="6">
        <f t="shared" si="49"/>
        <v>310.53000000000003</v>
      </c>
      <c r="S824" s="6">
        <f t="shared" si="50"/>
        <v>266.09999999999997</v>
      </c>
      <c r="T824" s="8">
        <f t="shared" si="51"/>
        <v>0.46147442900993701</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2075</v>
      </c>
      <c r="B825" s="3">
        <v>46157</v>
      </c>
      <c r="C825" s="4">
        <f>YEAR(SalesDataTable[[#This Row],[Order Date]])</f>
        <v>2026</v>
      </c>
      <c r="D825" s="11" t="str">
        <f>"Q"&amp;ROUNDUP(MONTH(SalesDataTable[[#This Row],[Order Date]])/3,0)</f>
        <v>Q2</v>
      </c>
      <c r="E825" s="4">
        <f>MONTH(SalesDataTable[[#This Row],[Order Date]])</f>
        <v>5</v>
      </c>
      <c r="F825" s="4" t="str">
        <f>TEXT(SalesDataTable[[#This Row],[Order Date]],"MMM")</f>
        <v>May</v>
      </c>
      <c r="G825" s="4" t="s">
        <v>0</v>
      </c>
      <c r="H825" s="4" t="s">
        <v>36</v>
      </c>
      <c r="I825" s="4" t="s">
        <v>8</v>
      </c>
      <c r="J825" s="4" t="s">
        <v>16</v>
      </c>
      <c r="K825" s="4" t="s">
        <v>23</v>
      </c>
      <c r="L825" s="4" t="s">
        <v>40</v>
      </c>
      <c r="M825" s="9">
        <v>6</v>
      </c>
      <c r="N825" s="6">
        <v>81.13</v>
      </c>
      <c r="O825" s="7">
        <v>0.05</v>
      </c>
      <c r="P825" s="6">
        <v>39.409999999999997</v>
      </c>
      <c r="Q825" s="6">
        <f t="shared" si="48"/>
        <v>462.44099999999997</v>
      </c>
      <c r="R825" s="6">
        <f t="shared" si="49"/>
        <v>236.45999999999998</v>
      </c>
      <c r="S825" s="6">
        <f t="shared" si="50"/>
        <v>225.98099999999999</v>
      </c>
      <c r="T825" s="8">
        <f t="shared" si="51"/>
        <v>0.48866990599881932</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2172</v>
      </c>
      <c r="B826" s="3">
        <v>46157</v>
      </c>
      <c r="C826" s="4">
        <f>YEAR(SalesDataTable[[#This Row],[Order Date]])</f>
        <v>2026</v>
      </c>
      <c r="D826" s="11" t="str">
        <f>"Q"&amp;ROUNDUP(MONTH(SalesDataTable[[#This Row],[Order Date]])/3,0)</f>
        <v>Q2</v>
      </c>
      <c r="E826" s="4">
        <f>MONTH(SalesDataTable[[#This Row],[Order Date]])</f>
        <v>5</v>
      </c>
      <c r="F826" s="4" t="str">
        <f>TEXT(SalesDataTable[[#This Row],[Order Date]],"MMM")</f>
        <v>May</v>
      </c>
      <c r="G826" s="4" t="s">
        <v>11</v>
      </c>
      <c r="H826" s="4" t="s">
        <v>39</v>
      </c>
      <c r="I826" s="4" t="s">
        <v>8</v>
      </c>
      <c r="J826" s="4" t="s">
        <v>16</v>
      </c>
      <c r="K826" s="4" t="s">
        <v>14</v>
      </c>
      <c r="L826" s="4" t="s">
        <v>15</v>
      </c>
      <c r="M826" s="9">
        <v>6</v>
      </c>
      <c r="N826" s="6">
        <v>37.1</v>
      </c>
      <c r="O826" s="7">
        <v>0.1</v>
      </c>
      <c r="P826" s="6">
        <v>13.63</v>
      </c>
      <c r="Q826" s="6">
        <f t="shared" si="48"/>
        <v>200.34000000000003</v>
      </c>
      <c r="R826" s="6">
        <f t="shared" si="49"/>
        <v>81.78</v>
      </c>
      <c r="S826" s="6">
        <f t="shared" si="50"/>
        <v>118.56000000000003</v>
      </c>
      <c r="T826" s="8">
        <f t="shared" si="51"/>
        <v>0.59179395028451642</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2977</v>
      </c>
      <c r="B827" s="3">
        <v>46157</v>
      </c>
      <c r="C827" s="4">
        <f>YEAR(SalesDataTable[[#This Row],[Order Date]])</f>
        <v>2026</v>
      </c>
      <c r="D827" s="11" t="str">
        <f>"Q"&amp;ROUNDUP(MONTH(SalesDataTable[[#This Row],[Order Date]])/3,0)</f>
        <v>Q2</v>
      </c>
      <c r="E827" s="4">
        <f>MONTH(SalesDataTable[[#This Row],[Order Date]])</f>
        <v>5</v>
      </c>
      <c r="F827" s="4" t="str">
        <f>TEXT(SalesDataTable[[#This Row],[Order Date]],"MMM")</f>
        <v>May</v>
      </c>
      <c r="G827" s="4" t="s">
        <v>6</v>
      </c>
      <c r="H827" s="4" t="s">
        <v>49</v>
      </c>
      <c r="I827" s="4" t="s">
        <v>8</v>
      </c>
      <c r="J827" s="4" t="s">
        <v>16</v>
      </c>
      <c r="K827" s="4" t="s">
        <v>14</v>
      </c>
      <c r="L827" s="4" t="s">
        <v>15</v>
      </c>
      <c r="M827" s="9">
        <v>6</v>
      </c>
      <c r="N827" s="6">
        <v>35.92</v>
      </c>
      <c r="O827" s="7">
        <v>0.15</v>
      </c>
      <c r="P827" s="6">
        <v>13.3</v>
      </c>
      <c r="Q827" s="6">
        <f t="shared" si="48"/>
        <v>183.19200000000001</v>
      </c>
      <c r="R827" s="6">
        <f t="shared" si="49"/>
        <v>79.800000000000011</v>
      </c>
      <c r="S827" s="6">
        <f t="shared" si="50"/>
        <v>103.392</v>
      </c>
      <c r="T827" s="8">
        <f t="shared" si="51"/>
        <v>0.56439145814227687</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3531</v>
      </c>
      <c r="B828" s="3">
        <v>46157</v>
      </c>
      <c r="C828" s="4">
        <f>YEAR(SalesDataTable[[#This Row],[Order Date]])</f>
        <v>2026</v>
      </c>
      <c r="D828" s="11" t="str">
        <f>"Q"&amp;ROUNDUP(MONTH(SalesDataTable[[#This Row],[Order Date]])/3,0)</f>
        <v>Q2</v>
      </c>
      <c r="E828" s="4">
        <f>MONTH(SalesDataTable[[#This Row],[Order Date]])</f>
        <v>5</v>
      </c>
      <c r="F828" s="4" t="str">
        <f>TEXT(SalesDataTable[[#This Row],[Order Date]],"MMM")</f>
        <v>May</v>
      </c>
      <c r="G828" s="4" t="s">
        <v>20</v>
      </c>
      <c r="H828" s="4" t="s">
        <v>47</v>
      </c>
      <c r="I828" s="4" t="s">
        <v>19</v>
      </c>
      <c r="J828" s="4" t="s">
        <v>16</v>
      </c>
      <c r="K828" s="4" t="s">
        <v>34</v>
      </c>
      <c r="L828" s="4" t="s">
        <v>42</v>
      </c>
      <c r="M828" s="9">
        <v>4</v>
      </c>
      <c r="N828" s="6">
        <v>36.21</v>
      </c>
      <c r="O828" s="7">
        <v>0</v>
      </c>
      <c r="P828" s="6">
        <v>14.3</v>
      </c>
      <c r="Q828" s="6">
        <f t="shared" si="48"/>
        <v>144.84</v>
      </c>
      <c r="R828" s="6">
        <f t="shared" si="49"/>
        <v>57.2</v>
      </c>
      <c r="S828" s="6">
        <f t="shared" si="50"/>
        <v>87.64</v>
      </c>
      <c r="T828" s="8">
        <f t="shared" si="51"/>
        <v>0.60508146920740125</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3881</v>
      </c>
      <c r="B829" s="3">
        <v>46157</v>
      </c>
      <c r="C829" s="4">
        <f>YEAR(SalesDataTable[[#This Row],[Order Date]])</f>
        <v>2026</v>
      </c>
      <c r="D829" s="11" t="str">
        <f>"Q"&amp;ROUNDUP(MONTH(SalesDataTable[[#This Row],[Order Date]])/3,0)</f>
        <v>Q2</v>
      </c>
      <c r="E829" s="4">
        <f>MONTH(SalesDataTable[[#This Row],[Order Date]])</f>
        <v>5</v>
      </c>
      <c r="F829" s="4" t="str">
        <f>TEXT(SalesDataTable[[#This Row],[Order Date]],"MMM")</f>
        <v>May</v>
      </c>
      <c r="G829" s="4" t="s">
        <v>11</v>
      </c>
      <c r="H829" s="4" t="s">
        <v>39</v>
      </c>
      <c r="I829" s="4" t="s">
        <v>2</v>
      </c>
      <c r="J829" s="4" t="s">
        <v>16</v>
      </c>
      <c r="K829" s="4" t="s">
        <v>9</v>
      </c>
      <c r="L829" s="4" t="s">
        <v>46</v>
      </c>
      <c r="M829" s="9">
        <v>3</v>
      </c>
      <c r="N829" s="6">
        <v>73.03</v>
      </c>
      <c r="O829" s="7">
        <v>0.05</v>
      </c>
      <c r="P829" s="6">
        <v>33.200000000000003</v>
      </c>
      <c r="Q829" s="6">
        <f t="shared" si="48"/>
        <v>208.13550000000001</v>
      </c>
      <c r="R829" s="6">
        <f t="shared" si="49"/>
        <v>99.600000000000009</v>
      </c>
      <c r="S829" s="6">
        <f t="shared" si="50"/>
        <v>108.5355</v>
      </c>
      <c r="T829" s="8">
        <f t="shared" si="51"/>
        <v>0.52146558371829888</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4469</v>
      </c>
      <c r="B830" s="3">
        <v>46157</v>
      </c>
      <c r="C830" s="4">
        <f>YEAR(SalesDataTable[[#This Row],[Order Date]])</f>
        <v>2026</v>
      </c>
      <c r="D830" s="11" t="str">
        <f>"Q"&amp;ROUNDUP(MONTH(SalesDataTable[[#This Row],[Order Date]])/3,0)</f>
        <v>Q2</v>
      </c>
      <c r="E830" s="4">
        <f>MONTH(SalesDataTable[[#This Row],[Order Date]])</f>
        <v>5</v>
      </c>
      <c r="F830" s="4" t="str">
        <f>TEXT(SalesDataTable[[#This Row],[Order Date]],"MMM")</f>
        <v>May</v>
      </c>
      <c r="G830" s="4" t="s">
        <v>11</v>
      </c>
      <c r="H830" s="4" t="s">
        <v>25</v>
      </c>
      <c r="I830" s="4" t="s">
        <v>19</v>
      </c>
      <c r="J830" s="4" t="s">
        <v>3</v>
      </c>
      <c r="K830" s="4" t="s">
        <v>4</v>
      </c>
      <c r="L830" s="4" t="s">
        <v>5</v>
      </c>
      <c r="M830" s="9">
        <v>2</v>
      </c>
      <c r="N830" s="6">
        <v>80.81</v>
      </c>
      <c r="O830" s="7">
        <v>0</v>
      </c>
      <c r="P830" s="6">
        <v>42.53</v>
      </c>
      <c r="Q830" s="6">
        <f t="shared" si="48"/>
        <v>161.62</v>
      </c>
      <c r="R830" s="6">
        <f t="shared" si="49"/>
        <v>85.06</v>
      </c>
      <c r="S830" s="6">
        <f t="shared" si="50"/>
        <v>76.56</v>
      </c>
      <c r="T830" s="8">
        <f t="shared" si="51"/>
        <v>0.47370374953594852</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5037</v>
      </c>
      <c r="B831" s="3">
        <v>46157</v>
      </c>
      <c r="C831" s="4">
        <f>YEAR(SalesDataTable[[#This Row],[Order Date]])</f>
        <v>2026</v>
      </c>
      <c r="D831" s="11" t="str">
        <f>"Q"&amp;ROUNDUP(MONTH(SalesDataTable[[#This Row],[Order Date]])/3,0)</f>
        <v>Q2</v>
      </c>
      <c r="E831" s="4">
        <f>MONTH(SalesDataTable[[#This Row],[Order Date]])</f>
        <v>5</v>
      </c>
      <c r="F831" s="4" t="str">
        <f>TEXT(SalesDataTable[[#This Row],[Order Date]],"MMM")</f>
        <v>May</v>
      </c>
      <c r="G831" s="4" t="s">
        <v>6</v>
      </c>
      <c r="H831" s="4" t="s">
        <v>41</v>
      </c>
      <c r="I831" s="4" t="s">
        <v>2</v>
      </c>
      <c r="J831" s="4" t="s">
        <v>13</v>
      </c>
      <c r="K831" s="4" t="s">
        <v>4</v>
      </c>
      <c r="L831" s="4" t="s">
        <v>22</v>
      </c>
      <c r="M831" s="9">
        <v>1</v>
      </c>
      <c r="N831" s="6">
        <v>51.53</v>
      </c>
      <c r="O831" s="7">
        <v>0.1</v>
      </c>
      <c r="P831" s="6">
        <v>23.06</v>
      </c>
      <c r="Q831" s="6">
        <f t="shared" si="48"/>
        <v>46.377000000000002</v>
      </c>
      <c r="R831" s="6">
        <f t="shared" si="49"/>
        <v>23.06</v>
      </c>
      <c r="S831" s="6">
        <f t="shared" si="50"/>
        <v>23.317000000000004</v>
      </c>
      <c r="T831" s="8">
        <f t="shared" si="51"/>
        <v>0.50277076999374692</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35</v>
      </c>
      <c r="B832" s="3">
        <v>46158</v>
      </c>
      <c r="C832" s="4">
        <f>YEAR(SalesDataTable[[#This Row],[Order Date]])</f>
        <v>2026</v>
      </c>
      <c r="D832" s="11" t="str">
        <f>"Q"&amp;ROUNDUP(MONTH(SalesDataTable[[#This Row],[Order Date]])/3,0)</f>
        <v>Q2</v>
      </c>
      <c r="E832" s="4">
        <f>MONTH(SalesDataTable[[#This Row],[Order Date]])</f>
        <v>5</v>
      </c>
      <c r="F832" s="4" t="str">
        <f>TEXT(SalesDataTable[[#This Row],[Order Date]],"MMM")</f>
        <v>May</v>
      </c>
      <c r="G832" s="4" t="s">
        <v>20</v>
      </c>
      <c r="H832" s="4" t="s">
        <v>47</v>
      </c>
      <c r="I832" s="4" t="s">
        <v>8</v>
      </c>
      <c r="J832" s="4" t="s">
        <v>16</v>
      </c>
      <c r="K832" s="4" t="s">
        <v>23</v>
      </c>
      <c r="L832" s="4" t="s">
        <v>40</v>
      </c>
      <c r="M832" s="9">
        <v>5</v>
      </c>
      <c r="N832" s="6">
        <v>81.75</v>
      </c>
      <c r="O832" s="7">
        <v>0.05</v>
      </c>
      <c r="P832" s="6">
        <v>39.159999999999997</v>
      </c>
      <c r="Q832" s="6">
        <f t="shared" si="48"/>
        <v>388.3125</v>
      </c>
      <c r="R832" s="6">
        <f t="shared" si="49"/>
        <v>195.79999999999998</v>
      </c>
      <c r="S832" s="6">
        <f t="shared" si="50"/>
        <v>192.51250000000002</v>
      </c>
      <c r="T832" s="8">
        <f t="shared" si="51"/>
        <v>0.49576694028649609</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226</v>
      </c>
      <c r="B833" s="3">
        <v>46158</v>
      </c>
      <c r="C833" s="4">
        <f>YEAR(SalesDataTable[[#This Row],[Order Date]])</f>
        <v>2026</v>
      </c>
      <c r="D833" s="11" t="str">
        <f>"Q"&amp;ROUNDUP(MONTH(SalesDataTable[[#This Row],[Order Date]])/3,0)</f>
        <v>Q2</v>
      </c>
      <c r="E833" s="4">
        <f>MONTH(SalesDataTable[[#This Row],[Order Date]])</f>
        <v>5</v>
      </c>
      <c r="F833" s="4" t="str">
        <f>TEXT(SalesDataTable[[#This Row],[Order Date]],"MMM")</f>
        <v>May</v>
      </c>
      <c r="G833" s="4" t="s">
        <v>11</v>
      </c>
      <c r="H833" s="4" t="s">
        <v>39</v>
      </c>
      <c r="I833" s="4" t="s">
        <v>2</v>
      </c>
      <c r="J833" s="4" t="s">
        <v>13</v>
      </c>
      <c r="K833" s="4" t="s">
        <v>14</v>
      </c>
      <c r="L833" s="4" t="s">
        <v>48</v>
      </c>
      <c r="M833" s="9">
        <v>1</v>
      </c>
      <c r="N833" s="6">
        <v>165.99</v>
      </c>
      <c r="O833" s="7">
        <v>0.1</v>
      </c>
      <c r="P833" s="6">
        <v>89.9</v>
      </c>
      <c r="Q833" s="6">
        <f t="shared" si="48"/>
        <v>149.39100000000002</v>
      </c>
      <c r="R833" s="6">
        <f t="shared" si="49"/>
        <v>89.9</v>
      </c>
      <c r="S833" s="6">
        <f t="shared" si="50"/>
        <v>59.491000000000014</v>
      </c>
      <c r="T833" s="8">
        <f t="shared" si="51"/>
        <v>0.3982234538894579</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1713</v>
      </c>
      <c r="B834" s="3">
        <v>46158</v>
      </c>
      <c r="C834" s="4">
        <f>YEAR(SalesDataTable[[#This Row],[Order Date]])</f>
        <v>2026</v>
      </c>
      <c r="D834" s="11" t="str">
        <f>"Q"&amp;ROUNDUP(MONTH(SalesDataTable[[#This Row],[Order Date]])/3,0)</f>
        <v>Q2</v>
      </c>
      <c r="E834" s="4">
        <f>MONTH(SalesDataTable[[#This Row],[Order Date]])</f>
        <v>5</v>
      </c>
      <c r="F834" s="4" t="str">
        <f>TEXT(SalesDataTable[[#This Row],[Order Date]],"MMM")</f>
        <v>May</v>
      </c>
      <c r="G834" s="4" t="s">
        <v>0</v>
      </c>
      <c r="H834" s="4" t="s">
        <v>50</v>
      </c>
      <c r="I834" s="4" t="s">
        <v>19</v>
      </c>
      <c r="J834" s="4" t="s">
        <v>13</v>
      </c>
      <c r="K834" s="4" t="s">
        <v>23</v>
      </c>
      <c r="L834" s="4" t="s">
        <v>51</v>
      </c>
      <c r="M834" s="9">
        <v>2</v>
      </c>
      <c r="N834" s="6">
        <v>121.22</v>
      </c>
      <c r="O834" s="7">
        <v>0</v>
      </c>
      <c r="P834" s="6">
        <v>60.38</v>
      </c>
      <c r="Q834" s="6">
        <f t="shared" si="48"/>
        <v>242.44</v>
      </c>
      <c r="R834" s="6">
        <f t="shared" si="49"/>
        <v>120.76</v>
      </c>
      <c r="S834" s="6">
        <f t="shared" si="50"/>
        <v>121.67999999999999</v>
      </c>
      <c r="T834" s="8">
        <f t="shared" si="51"/>
        <v>0.50189737667051637</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2320</v>
      </c>
      <c r="B835" s="3">
        <v>46158</v>
      </c>
      <c r="C835" s="4">
        <f>YEAR(SalesDataTable[[#This Row],[Order Date]])</f>
        <v>2026</v>
      </c>
      <c r="D835" s="11" t="str">
        <f>"Q"&amp;ROUNDUP(MONTH(SalesDataTable[[#This Row],[Order Date]])/3,0)</f>
        <v>Q2</v>
      </c>
      <c r="E835" s="4">
        <f>MONTH(SalesDataTable[[#This Row],[Order Date]])</f>
        <v>5</v>
      </c>
      <c r="F835" s="4" t="str">
        <f>TEXT(SalesDataTable[[#This Row],[Order Date]],"MMM")</f>
        <v>May</v>
      </c>
      <c r="G835" s="4" t="s">
        <v>6</v>
      </c>
      <c r="H835" s="4" t="s">
        <v>43</v>
      </c>
      <c r="I835" s="4" t="s">
        <v>19</v>
      </c>
      <c r="J835" s="4" t="s">
        <v>16</v>
      </c>
      <c r="K835" s="4" t="s">
        <v>14</v>
      </c>
      <c r="L835" s="4" t="s">
        <v>44</v>
      </c>
      <c r="M835" s="9">
        <v>2</v>
      </c>
      <c r="N835" s="6">
        <v>131.1</v>
      </c>
      <c r="O835" s="7">
        <v>0</v>
      </c>
      <c r="P835" s="6">
        <v>65.55</v>
      </c>
      <c r="Q835" s="6">
        <f t="shared" si="48"/>
        <v>262.2</v>
      </c>
      <c r="R835" s="6">
        <f t="shared" si="49"/>
        <v>131.1</v>
      </c>
      <c r="S835" s="6">
        <f t="shared" si="50"/>
        <v>131.1</v>
      </c>
      <c r="T835" s="8">
        <f t="shared" si="51"/>
        <v>0.5</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2496</v>
      </c>
      <c r="B836" s="3">
        <v>46158</v>
      </c>
      <c r="C836" s="4">
        <f>YEAR(SalesDataTable[[#This Row],[Order Date]])</f>
        <v>2026</v>
      </c>
      <c r="D836" s="11" t="str">
        <f>"Q"&amp;ROUNDUP(MONTH(SalesDataTable[[#This Row],[Order Date]])/3,0)</f>
        <v>Q2</v>
      </c>
      <c r="E836" s="4">
        <f>MONTH(SalesDataTable[[#This Row],[Order Date]])</f>
        <v>5</v>
      </c>
      <c r="F836" s="4" t="str">
        <f>TEXT(SalesDataTable[[#This Row],[Order Date]],"MMM")</f>
        <v>May</v>
      </c>
      <c r="G836" s="4" t="s">
        <v>6</v>
      </c>
      <c r="H836" s="4" t="s">
        <v>27</v>
      </c>
      <c r="I836" s="4" t="s">
        <v>2</v>
      </c>
      <c r="J836" s="4" t="s">
        <v>3</v>
      </c>
      <c r="K836" s="4" t="s">
        <v>14</v>
      </c>
      <c r="L836" s="4" t="s">
        <v>32</v>
      </c>
      <c r="M836" s="9">
        <v>2</v>
      </c>
      <c r="N836" s="6">
        <v>46.44</v>
      </c>
      <c r="O836" s="7">
        <v>0</v>
      </c>
      <c r="P836" s="6">
        <v>18.63</v>
      </c>
      <c r="Q836" s="6">
        <f t="shared" ref="Q836:Q899" si="52">M836*N836*(1-O836)</f>
        <v>92.88</v>
      </c>
      <c r="R836" s="6">
        <f t="shared" ref="R836:R899" si="53">M836*P836</f>
        <v>37.26</v>
      </c>
      <c r="S836" s="6">
        <f t="shared" ref="S836:S899" si="54">Q836-R836</f>
        <v>55.62</v>
      </c>
      <c r="T836" s="8">
        <f t="shared" ref="T836:T899" si="55">IFERROR(S836/Q836,0)</f>
        <v>0.59883720930232553</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2504</v>
      </c>
      <c r="B837" s="3">
        <v>46158</v>
      </c>
      <c r="C837" s="4">
        <f>YEAR(SalesDataTable[[#This Row],[Order Date]])</f>
        <v>2026</v>
      </c>
      <c r="D837" s="11" t="str">
        <f>"Q"&amp;ROUNDUP(MONTH(SalesDataTable[[#This Row],[Order Date]])/3,0)</f>
        <v>Q2</v>
      </c>
      <c r="E837" s="4">
        <f>MONTH(SalesDataTable[[#This Row],[Order Date]])</f>
        <v>5</v>
      </c>
      <c r="F837" s="4" t="str">
        <f>TEXT(SalesDataTable[[#This Row],[Order Date]],"MMM")</f>
        <v>May</v>
      </c>
      <c r="G837" s="4" t="s">
        <v>20</v>
      </c>
      <c r="H837" s="4" t="s">
        <v>31</v>
      </c>
      <c r="I837" s="4" t="s">
        <v>2</v>
      </c>
      <c r="J837" s="4" t="s">
        <v>13</v>
      </c>
      <c r="K837" s="4" t="s">
        <v>14</v>
      </c>
      <c r="L837" s="4" t="s">
        <v>15</v>
      </c>
      <c r="M837" s="9">
        <v>1</v>
      </c>
      <c r="N837" s="6">
        <v>36.659999999999997</v>
      </c>
      <c r="O837" s="7">
        <v>0</v>
      </c>
      <c r="P837" s="6">
        <v>13.61</v>
      </c>
      <c r="Q837" s="6">
        <f t="shared" si="52"/>
        <v>36.659999999999997</v>
      </c>
      <c r="R837" s="6">
        <f t="shared" si="53"/>
        <v>13.61</v>
      </c>
      <c r="S837" s="6">
        <f t="shared" si="54"/>
        <v>23.049999999999997</v>
      </c>
      <c r="T837" s="8">
        <f t="shared" si="55"/>
        <v>0.62875068194217132</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2598</v>
      </c>
      <c r="B838" s="3">
        <v>46158</v>
      </c>
      <c r="C838" s="4">
        <f>YEAR(SalesDataTable[[#This Row],[Order Date]])</f>
        <v>2026</v>
      </c>
      <c r="D838" s="11" t="str">
        <f>"Q"&amp;ROUNDUP(MONTH(SalesDataTable[[#This Row],[Order Date]])/3,0)</f>
        <v>Q2</v>
      </c>
      <c r="E838" s="4">
        <f>MONTH(SalesDataTable[[#This Row],[Order Date]])</f>
        <v>5</v>
      </c>
      <c r="F838" s="4" t="str">
        <f>TEXT(SalesDataTable[[#This Row],[Order Date]],"MMM")</f>
        <v>May</v>
      </c>
      <c r="G838" s="4" t="s">
        <v>20</v>
      </c>
      <c r="H838" s="4" t="s">
        <v>33</v>
      </c>
      <c r="I838" s="4" t="s">
        <v>2</v>
      </c>
      <c r="J838" s="4" t="s">
        <v>13</v>
      </c>
      <c r="K838" s="4" t="s">
        <v>9</v>
      </c>
      <c r="L838" s="4" t="s">
        <v>37</v>
      </c>
      <c r="M838" s="9">
        <v>5</v>
      </c>
      <c r="N838" s="6">
        <v>156.16999999999999</v>
      </c>
      <c r="O838" s="7">
        <v>0.1</v>
      </c>
      <c r="P838" s="6">
        <v>80.59</v>
      </c>
      <c r="Q838" s="6">
        <f t="shared" si="52"/>
        <v>702.76499999999999</v>
      </c>
      <c r="R838" s="6">
        <f t="shared" si="53"/>
        <v>402.95000000000005</v>
      </c>
      <c r="S838" s="6">
        <f t="shared" si="54"/>
        <v>299.81499999999994</v>
      </c>
      <c r="T838" s="8">
        <f t="shared" si="55"/>
        <v>0.42662198601239382</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2600</v>
      </c>
      <c r="B839" s="3">
        <v>46158</v>
      </c>
      <c r="C839" s="4">
        <f>YEAR(SalesDataTable[[#This Row],[Order Date]])</f>
        <v>2026</v>
      </c>
      <c r="D839" s="11" t="str">
        <f>"Q"&amp;ROUNDUP(MONTH(SalesDataTable[[#This Row],[Order Date]])/3,0)</f>
        <v>Q2</v>
      </c>
      <c r="E839" s="4">
        <f>MONTH(SalesDataTable[[#This Row],[Order Date]])</f>
        <v>5</v>
      </c>
      <c r="F839" s="4" t="str">
        <f>TEXT(SalesDataTable[[#This Row],[Order Date]],"MMM")</f>
        <v>May</v>
      </c>
      <c r="G839" s="4" t="s">
        <v>6</v>
      </c>
      <c r="H839" s="4" t="s">
        <v>43</v>
      </c>
      <c r="I839" s="4" t="s">
        <v>19</v>
      </c>
      <c r="J839" s="4" t="s">
        <v>13</v>
      </c>
      <c r="K839" s="4" t="s">
        <v>14</v>
      </c>
      <c r="L839" s="4" t="s">
        <v>15</v>
      </c>
      <c r="M839" s="9">
        <v>1</v>
      </c>
      <c r="N839" s="6">
        <v>35.97</v>
      </c>
      <c r="O839" s="7">
        <v>0.1</v>
      </c>
      <c r="P839" s="6">
        <v>13.54</v>
      </c>
      <c r="Q839" s="6">
        <f t="shared" si="52"/>
        <v>32.372999999999998</v>
      </c>
      <c r="R839" s="6">
        <f t="shared" si="53"/>
        <v>13.54</v>
      </c>
      <c r="S839" s="6">
        <f t="shared" si="54"/>
        <v>18.832999999999998</v>
      </c>
      <c r="T839" s="8">
        <f t="shared" si="55"/>
        <v>0.58175022395205878</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2856</v>
      </c>
      <c r="B840" s="3">
        <v>46158</v>
      </c>
      <c r="C840" s="4">
        <f>YEAR(SalesDataTable[[#This Row],[Order Date]])</f>
        <v>2026</v>
      </c>
      <c r="D840" s="11" t="str">
        <f>"Q"&amp;ROUNDUP(MONTH(SalesDataTable[[#This Row],[Order Date]])/3,0)</f>
        <v>Q2</v>
      </c>
      <c r="E840" s="4">
        <f>MONTH(SalesDataTable[[#This Row],[Order Date]])</f>
        <v>5</v>
      </c>
      <c r="F840" s="4" t="str">
        <f>TEXT(SalesDataTable[[#This Row],[Order Date]],"MMM")</f>
        <v>May</v>
      </c>
      <c r="G840" s="4" t="s">
        <v>6</v>
      </c>
      <c r="H840" s="4" t="s">
        <v>41</v>
      </c>
      <c r="I840" s="4" t="s">
        <v>8</v>
      </c>
      <c r="J840" s="4" t="s">
        <v>16</v>
      </c>
      <c r="K840" s="4" t="s">
        <v>34</v>
      </c>
      <c r="L840" s="4" t="s">
        <v>38</v>
      </c>
      <c r="M840" s="9">
        <v>4</v>
      </c>
      <c r="N840" s="6">
        <v>125.11</v>
      </c>
      <c r="O840" s="7">
        <v>0.15</v>
      </c>
      <c r="P840" s="6">
        <v>70.010000000000005</v>
      </c>
      <c r="Q840" s="6">
        <f t="shared" si="52"/>
        <v>425.37399999999997</v>
      </c>
      <c r="R840" s="6">
        <f t="shared" si="53"/>
        <v>280.04000000000002</v>
      </c>
      <c r="S840" s="6">
        <f t="shared" si="54"/>
        <v>145.33399999999995</v>
      </c>
      <c r="T840" s="8">
        <f t="shared" si="55"/>
        <v>0.34166169065340135</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3478</v>
      </c>
      <c r="B841" s="3">
        <v>46158</v>
      </c>
      <c r="C841" s="4">
        <f>YEAR(SalesDataTable[[#This Row],[Order Date]])</f>
        <v>2026</v>
      </c>
      <c r="D841" s="11" t="str">
        <f>"Q"&amp;ROUNDUP(MONTH(SalesDataTable[[#This Row],[Order Date]])/3,0)</f>
        <v>Q2</v>
      </c>
      <c r="E841" s="4">
        <f>MONTH(SalesDataTable[[#This Row],[Order Date]])</f>
        <v>5</v>
      </c>
      <c r="F841" s="4" t="str">
        <f>TEXT(SalesDataTable[[#This Row],[Order Date]],"MMM")</f>
        <v>May</v>
      </c>
      <c r="G841" s="4" t="s">
        <v>20</v>
      </c>
      <c r="H841" s="4" t="s">
        <v>33</v>
      </c>
      <c r="I841" s="4" t="s">
        <v>2</v>
      </c>
      <c r="J841" s="4" t="s">
        <v>13</v>
      </c>
      <c r="K841" s="4" t="s">
        <v>34</v>
      </c>
      <c r="L841" s="4" t="s">
        <v>42</v>
      </c>
      <c r="M841" s="9">
        <v>4</v>
      </c>
      <c r="N841" s="6">
        <v>36.29</v>
      </c>
      <c r="O841" s="7">
        <v>0.1</v>
      </c>
      <c r="P841" s="6">
        <v>13.77</v>
      </c>
      <c r="Q841" s="6">
        <f t="shared" si="52"/>
        <v>130.64400000000001</v>
      </c>
      <c r="R841" s="6">
        <f t="shared" si="53"/>
        <v>55.08</v>
      </c>
      <c r="S841" s="6">
        <f t="shared" si="54"/>
        <v>75.564000000000007</v>
      </c>
      <c r="T841" s="8">
        <f t="shared" si="55"/>
        <v>0.57839625241113257</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3599</v>
      </c>
      <c r="B842" s="3">
        <v>46158</v>
      </c>
      <c r="C842" s="4">
        <f>YEAR(SalesDataTable[[#This Row],[Order Date]])</f>
        <v>2026</v>
      </c>
      <c r="D842" s="11" t="str">
        <f>"Q"&amp;ROUNDUP(MONTH(SalesDataTable[[#This Row],[Order Date]])/3,0)</f>
        <v>Q2</v>
      </c>
      <c r="E842" s="4">
        <f>MONTH(SalesDataTable[[#This Row],[Order Date]])</f>
        <v>5</v>
      </c>
      <c r="F842" s="4" t="str">
        <f>TEXT(SalesDataTable[[#This Row],[Order Date]],"MMM")</f>
        <v>May</v>
      </c>
      <c r="G842" s="4" t="s">
        <v>6</v>
      </c>
      <c r="H842" s="4" t="s">
        <v>27</v>
      </c>
      <c r="I842" s="4" t="s">
        <v>2</v>
      </c>
      <c r="J842" s="4" t="s">
        <v>13</v>
      </c>
      <c r="K842" s="4" t="s">
        <v>9</v>
      </c>
      <c r="L842" s="4" t="s">
        <v>17</v>
      </c>
      <c r="M842" s="9">
        <v>4</v>
      </c>
      <c r="N842" s="6">
        <v>143.34</v>
      </c>
      <c r="O842" s="7">
        <v>0</v>
      </c>
      <c r="P842" s="6">
        <v>80.55</v>
      </c>
      <c r="Q842" s="6">
        <f t="shared" si="52"/>
        <v>573.36</v>
      </c>
      <c r="R842" s="6">
        <f t="shared" si="53"/>
        <v>322.2</v>
      </c>
      <c r="S842" s="6">
        <f t="shared" si="54"/>
        <v>251.16000000000003</v>
      </c>
      <c r="T842" s="8">
        <f t="shared" si="55"/>
        <v>0.43804939305148599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282</v>
      </c>
      <c r="B843" s="3">
        <v>46159</v>
      </c>
      <c r="C843" s="4">
        <f>YEAR(SalesDataTable[[#This Row],[Order Date]])</f>
        <v>2026</v>
      </c>
      <c r="D843" s="11" t="str">
        <f>"Q"&amp;ROUNDUP(MONTH(SalesDataTable[[#This Row],[Order Date]])/3,0)</f>
        <v>Q2</v>
      </c>
      <c r="E843" s="4">
        <f>MONTH(SalesDataTable[[#This Row],[Order Date]])</f>
        <v>5</v>
      </c>
      <c r="F843" s="4" t="str">
        <f>TEXT(SalesDataTable[[#This Row],[Order Date]],"MMM")</f>
        <v>May</v>
      </c>
      <c r="G843" s="4" t="s">
        <v>6</v>
      </c>
      <c r="H843" s="4" t="s">
        <v>43</v>
      </c>
      <c r="I843" s="4" t="s">
        <v>28</v>
      </c>
      <c r="J843" s="4" t="s">
        <v>13</v>
      </c>
      <c r="K843" s="4" t="s">
        <v>4</v>
      </c>
      <c r="L843" s="4" t="s">
        <v>22</v>
      </c>
      <c r="M843" s="9">
        <v>3</v>
      </c>
      <c r="N843" s="6">
        <v>51.68</v>
      </c>
      <c r="O843" s="7">
        <v>0</v>
      </c>
      <c r="P843" s="6">
        <v>22.4</v>
      </c>
      <c r="Q843" s="6">
        <f t="shared" si="52"/>
        <v>155.04</v>
      </c>
      <c r="R843" s="6">
        <f t="shared" si="53"/>
        <v>67.199999999999989</v>
      </c>
      <c r="S843" s="6">
        <f t="shared" si="54"/>
        <v>87.84</v>
      </c>
      <c r="T843" s="8">
        <f t="shared" si="55"/>
        <v>0.56656346749226016</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980</v>
      </c>
      <c r="B844" s="3">
        <v>46159</v>
      </c>
      <c r="C844" s="4">
        <f>YEAR(SalesDataTable[[#This Row],[Order Date]])</f>
        <v>2026</v>
      </c>
      <c r="D844" s="11" t="str">
        <f>"Q"&amp;ROUNDUP(MONTH(SalesDataTable[[#This Row],[Order Date]])/3,0)</f>
        <v>Q2</v>
      </c>
      <c r="E844" s="4">
        <f>MONTH(SalesDataTable[[#This Row],[Order Date]])</f>
        <v>5</v>
      </c>
      <c r="F844" s="4" t="str">
        <f>TEXT(SalesDataTable[[#This Row],[Order Date]],"MMM")</f>
        <v>May</v>
      </c>
      <c r="G844" s="4" t="s">
        <v>20</v>
      </c>
      <c r="H844" s="4" t="s">
        <v>31</v>
      </c>
      <c r="I844" s="4" t="s">
        <v>2</v>
      </c>
      <c r="J844" s="4" t="s">
        <v>3</v>
      </c>
      <c r="K844" s="4" t="s">
        <v>14</v>
      </c>
      <c r="L844" s="4" t="s">
        <v>32</v>
      </c>
      <c r="M844" s="9">
        <v>1</v>
      </c>
      <c r="N844" s="6">
        <v>46.84</v>
      </c>
      <c r="O844" s="7">
        <v>0</v>
      </c>
      <c r="P844" s="6">
        <v>17.93</v>
      </c>
      <c r="Q844" s="6">
        <f t="shared" si="52"/>
        <v>46.84</v>
      </c>
      <c r="R844" s="6">
        <f t="shared" si="53"/>
        <v>17.93</v>
      </c>
      <c r="S844" s="6">
        <f t="shared" si="54"/>
        <v>28.910000000000004</v>
      </c>
      <c r="T844" s="8">
        <f t="shared" si="55"/>
        <v>0.61720751494449189</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1155</v>
      </c>
      <c r="B845" s="3">
        <v>46159</v>
      </c>
      <c r="C845" s="4">
        <f>YEAR(SalesDataTable[[#This Row],[Order Date]])</f>
        <v>2026</v>
      </c>
      <c r="D845" s="11" t="str">
        <f>"Q"&amp;ROUNDUP(MONTH(SalesDataTable[[#This Row],[Order Date]])/3,0)</f>
        <v>Q2</v>
      </c>
      <c r="E845" s="4">
        <f>MONTH(SalesDataTable[[#This Row],[Order Date]])</f>
        <v>5</v>
      </c>
      <c r="F845" s="4" t="str">
        <f>TEXT(SalesDataTable[[#This Row],[Order Date]],"MMM")</f>
        <v>May</v>
      </c>
      <c r="G845" s="4" t="s">
        <v>11</v>
      </c>
      <c r="H845" s="4" t="s">
        <v>12</v>
      </c>
      <c r="I845" s="4" t="s">
        <v>28</v>
      </c>
      <c r="J845" s="4" t="s">
        <v>13</v>
      </c>
      <c r="K845" s="4" t="s">
        <v>9</v>
      </c>
      <c r="L845" s="4" t="s">
        <v>46</v>
      </c>
      <c r="M845" s="9">
        <v>5</v>
      </c>
      <c r="N845" s="6">
        <v>72.900000000000006</v>
      </c>
      <c r="O845" s="7">
        <v>0.05</v>
      </c>
      <c r="P845" s="6">
        <v>31.57</v>
      </c>
      <c r="Q845" s="6">
        <f t="shared" si="52"/>
        <v>346.27499999999998</v>
      </c>
      <c r="R845" s="6">
        <f t="shared" si="53"/>
        <v>157.85</v>
      </c>
      <c r="S845" s="6">
        <f t="shared" si="54"/>
        <v>188.42499999999998</v>
      </c>
      <c r="T845" s="8">
        <f t="shared" si="55"/>
        <v>0.54414843693596127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1816</v>
      </c>
      <c r="B846" s="3">
        <v>46159</v>
      </c>
      <c r="C846" s="4">
        <f>YEAR(SalesDataTable[[#This Row],[Order Date]])</f>
        <v>2026</v>
      </c>
      <c r="D846" s="11" t="str">
        <f>"Q"&amp;ROUNDUP(MONTH(SalesDataTable[[#This Row],[Order Date]])/3,0)</f>
        <v>Q2</v>
      </c>
      <c r="E846" s="4">
        <f>MONTH(SalesDataTable[[#This Row],[Order Date]])</f>
        <v>5</v>
      </c>
      <c r="F846" s="4" t="str">
        <f>TEXT(SalesDataTable[[#This Row],[Order Date]],"MMM")</f>
        <v>May</v>
      </c>
      <c r="G846" s="4" t="s">
        <v>20</v>
      </c>
      <c r="H846" s="4" t="s">
        <v>31</v>
      </c>
      <c r="I846" s="4" t="s">
        <v>2</v>
      </c>
      <c r="J846" s="4" t="s">
        <v>13</v>
      </c>
      <c r="K846" s="4" t="s">
        <v>9</v>
      </c>
      <c r="L846" s="4" t="s">
        <v>10</v>
      </c>
      <c r="M846" s="9">
        <v>1</v>
      </c>
      <c r="N846" s="6">
        <v>91.07</v>
      </c>
      <c r="O846" s="7">
        <v>0</v>
      </c>
      <c r="P846" s="6">
        <v>45.3</v>
      </c>
      <c r="Q846" s="6">
        <f t="shared" si="52"/>
        <v>91.07</v>
      </c>
      <c r="R846" s="6">
        <f t="shared" si="53"/>
        <v>45.3</v>
      </c>
      <c r="S846" s="6">
        <f t="shared" si="54"/>
        <v>45.769999999999996</v>
      </c>
      <c r="T846" s="8">
        <f t="shared" si="55"/>
        <v>0.50258043263423735</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2128</v>
      </c>
      <c r="B847" s="3">
        <v>46159</v>
      </c>
      <c r="C847" s="4">
        <f>YEAR(SalesDataTable[[#This Row],[Order Date]])</f>
        <v>2026</v>
      </c>
      <c r="D847" s="11" t="str">
        <f>"Q"&amp;ROUNDUP(MONTH(SalesDataTable[[#This Row],[Order Date]])/3,0)</f>
        <v>Q2</v>
      </c>
      <c r="E847" s="4">
        <f>MONTH(SalesDataTable[[#This Row],[Order Date]])</f>
        <v>5</v>
      </c>
      <c r="F847" s="4" t="str">
        <f>TEXT(SalesDataTable[[#This Row],[Order Date]],"MMM")</f>
        <v>May</v>
      </c>
      <c r="G847" s="4" t="s">
        <v>11</v>
      </c>
      <c r="H847" s="4" t="s">
        <v>39</v>
      </c>
      <c r="I847" s="4" t="s">
        <v>19</v>
      </c>
      <c r="J847" s="4" t="s">
        <v>13</v>
      </c>
      <c r="K847" s="4" t="s">
        <v>4</v>
      </c>
      <c r="L847" s="4" t="s">
        <v>5</v>
      </c>
      <c r="M847" s="9">
        <v>1</v>
      </c>
      <c r="N847" s="6">
        <v>81.86</v>
      </c>
      <c r="O847" s="7">
        <v>0</v>
      </c>
      <c r="P847" s="6">
        <v>43.14</v>
      </c>
      <c r="Q847" s="6">
        <f t="shared" si="52"/>
        <v>81.86</v>
      </c>
      <c r="R847" s="6">
        <f t="shared" si="53"/>
        <v>43.14</v>
      </c>
      <c r="S847" s="6">
        <f t="shared" si="54"/>
        <v>38.72</v>
      </c>
      <c r="T847" s="8">
        <f t="shared" si="55"/>
        <v>0.47300268751526997</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2296</v>
      </c>
      <c r="B848" s="3">
        <v>46159</v>
      </c>
      <c r="C848" s="4">
        <f>YEAR(SalesDataTable[[#This Row],[Order Date]])</f>
        <v>2026</v>
      </c>
      <c r="D848" s="11" t="str">
        <f>"Q"&amp;ROUNDUP(MONTH(SalesDataTable[[#This Row],[Order Date]])/3,0)</f>
        <v>Q2</v>
      </c>
      <c r="E848" s="4">
        <f>MONTH(SalesDataTable[[#This Row],[Order Date]])</f>
        <v>5</v>
      </c>
      <c r="F848" s="4" t="str">
        <f>TEXT(SalesDataTable[[#This Row],[Order Date]],"MMM")</f>
        <v>May</v>
      </c>
      <c r="G848" s="4" t="s">
        <v>20</v>
      </c>
      <c r="H848" s="4" t="s">
        <v>33</v>
      </c>
      <c r="I848" s="4" t="s">
        <v>2</v>
      </c>
      <c r="J848" s="4" t="s">
        <v>3</v>
      </c>
      <c r="K848" s="4" t="s">
        <v>14</v>
      </c>
      <c r="L848" s="4" t="s">
        <v>32</v>
      </c>
      <c r="M848" s="9">
        <v>1</v>
      </c>
      <c r="N848" s="6">
        <v>45.45</v>
      </c>
      <c r="O848" s="7">
        <v>0</v>
      </c>
      <c r="P848" s="6">
        <v>17.93</v>
      </c>
      <c r="Q848" s="6">
        <f t="shared" si="52"/>
        <v>45.45</v>
      </c>
      <c r="R848" s="6">
        <f t="shared" si="53"/>
        <v>17.93</v>
      </c>
      <c r="S848" s="6">
        <f t="shared" si="54"/>
        <v>27.520000000000003</v>
      </c>
      <c r="T848" s="8">
        <f t="shared" si="55"/>
        <v>0.60550055005500558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2322</v>
      </c>
      <c r="B849" s="3">
        <v>46159</v>
      </c>
      <c r="C849" s="4">
        <f>YEAR(SalesDataTable[[#This Row],[Order Date]])</f>
        <v>2026</v>
      </c>
      <c r="D849" s="11" t="str">
        <f>"Q"&amp;ROUNDUP(MONTH(SalesDataTable[[#This Row],[Order Date]])/3,0)</f>
        <v>Q2</v>
      </c>
      <c r="E849" s="4">
        <f>MONTH(SalesDataTable[[#This Row],[Order Date]])</f>
        <v>5</v>
      </c>
      <c r="F849" s="4" t="str">
        <f>TEXT(SalesDataTable[[#This Row],[Order Date]],"MMM")</f>
        <v>May</v>
      </c>
      <c r="G849" s="4" t="s">
        <v>11</v>
      </c>
      <c r="H849" s="4" t="s">
        <v>39</v>
      </c>
      <c r="I849" s="4" t="s">
        <v>19</v>
      </c>
      <c r="J849" s="4" t="s">
        <v>16</v>
      </c>
      <c r="K849" s="4" t="s">
        <v>9</v>
      </c>
      <c r="L849" s="4" t="s">
        <v>46</v>
      </c>
      <c r="M849" s="9">
        <v>1</v>
      </c>
      <c r="N849" s="6">
        <v>70.62</v>
      </c>
      <c r="O849" s="7">
        <v>0</v>
      </c>
      <c r="P849" s="6">
        <v>32.53</v>
      </c>
      <c r="Q849" s="6">
        <f t="shared" si="52"/>
        <v>70.62</v>
      </c>
      <c r="R849" s="6">
        <f t="shared" si="53"/>
        <v>32.53</v>
      </c>
      <c r="S849" s="6">
        <f t="shared" si="54"/>
        <v>38.090000000000003</v>
      </c>
      <c r="T849" s="8">
        <f t="shared" si="55"/>
        <v>0.53936561880487111</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3480</v>
      </c>
      <c r="B850" s="3">
        <v>46159</v>
      </c>
      <c r="C850" s="4">
        <f>YEAR(SalesDataTable[[#This Row],[Order Date]])</f>
        <v>2026</v>
      </c>
      <c r="D850" s="11" t="str">
        <f>"Q"&amp;ROUNDUP(MONTH(SalesDataTable[[#This Row],[Order Date]])/3,0)</f>
        <v>Q2</v>
      </c>
      <c r="E850" s="4">
        <f>MONTH(SalesDataTable[[#This Row],[Order Date]])</f>
        <v>5</v>
      </c>
      <c r="F850" s="4" t="str">
        <f>TEXT(SalesDataTable[[#This Row],[Order Date]],"MMM")</f>
        <v>May</v>
      </c>
      <c r="G850" s="4" t="s">
        <v>20</v>
      </c>
      <c r="H850" s="4" t="s">
        <v>33</v>
      </c>
      <c r="I850" s="4" t="s">
        <v>2</v>
      </c>
      <c r="J850" s="4" t="s">
        <v>13</v>
      </c>
      <c r="K850" s="4" t="s">
        <v>34</v>
      </c>
      <c r="L850" s="4" t="s">
        <v>45</v>
      </c>
      <c r="M850" s="9">
        <v>2</v>
      </c>
      <c r="N850" s="6">
        <v>51.56</v>
      </c>
      <c r="O850" s="7">
        <v>0</v>
      </c>
      <c r="P850" s="6">
        <v>22.46</v>
      </c>
      <c r="Q850" s="6">
        <f t="shared" si="52"/>
        <v>103.12</v>
      </c>
      <c r="R850" s="6">
        <f t="shared" si="53"/>
        <v>44.92</v>
      </c>
      <c r="S850" s="6">
        <f t="shared" si="54"/>
        <v>58.2</v>
      </c>
      <c r="T850" s="8">
        <f t="shared" si="55"/>
        <v>0.56439100077579518</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4426</v>
      </c>
      <c r="B851" s="3">
        <v>46159</v>
      </c>
      <c r="C851" s="4">
        <f>YEAR(SalesDataTable[[#This Row],[Order Date]])</f>
        <v>2026</v>
      </c>
      <c r="D851" s="11"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17</v>
      </c>
      <c r="M851" s="9">
        <v>2</v>
      </c>
      <c r="N851" s="6">
        <v>146.22</v>
      </c>
      <c r="O851" s="7">
        <v>0</v>
      </c>
      <c r="P851" s="6">
        <v>81.069999999999993</v>
      </c>
      <c r="Q851" s="6">
        <f t="shared" si="52"/>
        <v>292.44</v>
      </c>
      <c r="R851" s="6">
        <f t="shared" si="53"/>
        <v>162.13999999999999</v>
      </c>
      <c r="S851" s="6">
        <f t="shared" si="54"/>
        <v>130.30000000000001</v>
      </c>
      <c r="T851" s="8">
        <f t="shared" si="55"/>
        <v>0.4455614826973055</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4938</v>
      </c>
      <c r="B852" s="3">
        <v>46159</v>
      </c>
      <c r="C852" s="4">
        <f>YEAR(SalesDataTable[[#This Row],[Order Date]])</f>
        <v>2026</v>
      </c>
      <c r="D852" s="11" t="str">
        <f>"Q"&amp;ROUNDUP(MONTH(SalesDataTable[[#This Row],[Order Date]])/3,0)</f>
        <v>Q2</v>
      </c>
      <c r="E852" s="4">
        <f>MONTH(SalesDataTable[[#This Row],[Order Date]])</f>
        <v>5</v>
      </c>
      <c r="F852" s="4" t="str">
        <f>TEXT(SalesDataTable[[#This Row],[Order Date]],"MMM")</f>
        <v>May</v>
      </c>
      <c r="G852" s="4" t="s">
        <v>20</v>
      </c>
      <c r="H852" s="4" t="s">
        <v>47</v>
      </c>
      <c r="I852" s="4" t="s">
        <v>19</v>
      </c>
      <c r="J852" s="4" t="s">
        <v>3</v>
      </c>
      <c r="K852" s="4" t="s">
        <v>34</v>
      </c>
      <c r="L852" s="4" t="s">
        <v>45</v>
      </c>
      <c r="M852" s="9">
        <v>2</v>
      </c>
      <c r="N852" s="6">
        <v>51.34</v>
      </c>
      <c r="O852" s="7">
        <v>0</v>
      </c>
      <c r="P852" s="6">
        <v>22.17</v>
      </c>
      <c r="Q852" s="6">
        <f t="shared" si="52"/>
        <v>102.68</v>
      </c>
      <c r="R852" s="6">
        <f t="shared" si="53"/>
        <v>44.34</v>
      </c>
      <c r="S852" s="6">
        <f t="shared" si="54"/>
        <v>58.34</v>
      </c>
      <c r="T852" s="8">
        <f t="shared" si="55"/>
        <v>0.56817296455005839</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915</v>
      </c>
      <c r="B853" s="3">
        <v>46160</v>
      </c>
      <c r="C853" s="4">
        <f>YEAR(SalesDataTable[[#This Row],[Order Date]])</f>
        <v>2026</v>
      </c>
      <c r="D853" s="11" t="str">
        <f>"Q"&amp;ROUNDUP(MONTH(SalesDataTable[[#This Row],[Order Date]])/3,0)</f>
        <v>Q2</v>
      </c>
      <c r="E853" s="4">
        <f>MONTH(SalesDataTable[[#This Row],[Order Date]])</f>
        <v>5</v>
      </c>
      <c r="F853" s="4" t="str">
        <f>TEXT(SalesDataTable[[#This Row],[Order Date]],"MMM")</f>
        <v>May</v>
      </c>
      <c r="G853" s="4" t="s">
        <v>20</v>
      </c>
      <c r="H853" s="4" t="s">
        <v>33</v>
      </c>
      <c r="I853" s="4" t="s">
        <v>2</v>
      </c>
      <c r="J853" s="4" t="s">
        <v>13</v>
      </c>
      <c r="K853" s="4" t="s">
        <v>9</v>
      </c>
      <c r="L853" s="4" t="s">
        <v>37</v>
      </c>
      <c r="M853" s="9">
        <v>1</v>
      </c>
      <c r="N853" s="6">
        <v>153.61000000000001</v>
      </c>
      <c r="O853" s="7">
        <v>0.05</v>
      </c>
      <c r="P853" s="6">
        <v>79.94</v>
      </c>
      <c r="Q853" s="6">
        <f t="shared" si="52"/>
        <v>145.92950000000002</v>
      </c>
      <c r="R853" s="6">
        <f t="shared" si="53"/>
        <v>79.94</v>
      </c>
      <c r="S853" s="6">
        <f t="shared" si="54"/>
        <v>65.989500000000021</v>
      </c>
      <c r="T853" s="8">
        <f t="shared" si="55"/>
        <v>0.45220123415758989</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1188</v>
      </c>
      <c r="B854" s="3">
        <v>46160</v>
      </c>
      <c r="C854" s="4">
        <f>YEAR(SalesDataTable[[#This Row],[Order Date]])</f>
        <v>2026</v>
      </c>
      <c r="D854" s="11" t="str">
        <f>"Q"&amp;ROUNDUP(MONTH(SalesDataTable[[#This Row],[Order Date]])/3,0)</f>
        <v>Q2</v>
      </c>
      <c r="E854" s="4">
        <f>MONTH(SalesDataTable[[#This Row],[Order Date]])</f>
        <v>5</v>
      </c>
      <c r="F854" s="4" t="str">
        <f>TEXT(SalesDataTable[[#This Row],[Order Date]],"MMM")</f>
        <v>May</v>
      </c>
      <c r="G854" s="4" t="s">
        <v>6</v>
      </c>
      <c r="H854" s="4" t="s">
        <v>27</v>
      </c>
      <c r="I854" s="4" t="s">
        <v>2</v>
      </c>
      <c r="J854" s="4" t="s">
        <v>3</v>
      </c>
      <c r="K854" s="4" t="s">
        <v>23</v>
      </c>
      <c r="L854" s="4" t="s">
        <v>40</v>
      </c>
      <c r="M854" s="9">
        <v>1</v>
      </c>
      <c r="N854" s="6">
        <v>82.44</v>
      </c>
      <c r="O854" s="7">
        <v>0.15</v>
      </c>
      <c r="P854" s="6">
        <v>39.380000000000003</v>
      </c>
      <c r="Q854" s="6">
        <f t="shared" si="52"/>
        <v>70.073999999999998</v>
      </c>
      <c r="R854" s="6">
        <f t="shared" si="53"/>
        <v>39.380000000000003</v>
      </c>
      <c r="S854" s="6">
        <f t="shared" si="54"/>
        <v>30.693999999999996</v>
      </c>
      <c r="T854" s="8">
        <f t="shared" si="55"/>
        <v>0.43802266175757054</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1594</v>
      </c>
      <c r="B855" s="3">
        <v>46160</v>
      </c>
      <c r="C855" s="4">
        <f>YEAR(SalesDataTable[[#This Row],[Order Date]])</f>
        <v>2026</v>
      </c>
      <c r="D855" s="11" t="str">
        <f>"Q"&amp;ROUNDUP(MONTH(SalesDataTable[[#This Row],[Order Date]])/3,0)</f>
        <v>Q2</v>
      </c>
      <c r="E855" s="4">
        <f>MONTH(SalesDataTable[[#This Row],[Order Date]])</f>
        <v>5</v>
      </c>
      <c r="F855" s="4" t="str">
        <f>TEXT(SalesDataTable[[#This Row],[Order Date]],"MMM")</f>
        <v>May</v>
      </c>
      <c r="G855" s="4" t="s">
        <v>0</v>
      </c>
      <c r="H855" s="4" t="s">
        <v>1</v>
      </c>
      <c r="I855" s="4" t="s">
        <v>8</v>
      </c>
      <c r="J855" s="4" t="s">
        <v>16</v>
      </c>
      <c r="K855" s="4" t="s">
        <v>9</v>
      </c>
      <c r="L855" s="4" t="s">
        <v>10</v>
      </c>
      <c r="M855" s="9">
        <v>10</v>
      </c>
      <c r="N855" s="6">
        <v>92.09</v>
      </c>
      <c r="O855" s="7">
        <v>0.15</v>
      </c>
      <c r="P855" s="6">
        <v>45.13</v>
      </c>
      <c r="Q855" s="6">
        <f t="shared" si="52"/>
        <v>782.7650000000001</v>
      </c>
      <c r="R855" s="6">
        <f t="shared" si="53"/>
        <v>451.3</v>
      </c>
      <c r="S855" s="6">
        <f t="shared" si="54"/>
        <v>331.46500000000009</v>
      </c>
      <c r="T855" s="8">
        <f t="shared" si="55"/>
        <v>0.42345403792964686</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3022</v>
      </c>
      <c r="B856" s="3">
        <v>46160</v>
      </c>
      <c r="C856" s="4">
        <f>YEAR(SalesDataTable[[#This Row],[Order Date]])</f>
        <v>2026</v>
      </c>
      <c r="D856" s="11" t="str">
        <f>"Q"&amp;ROUNDUP(MONTH(SalesDataTable[[#This Row],[Order Date]])/3,0)</f>
        <v>Q2</v>
      </c>
      <c r="E856" s="4">
        <f>MONTH(SalesDataTable[[#This Row],[Order Date]])</f>
        <v>5</v>
      </c>
      <c r="F856" s="4" t="str">
        <f>TEXT(SalesDataTable[[#This Row],[Order Date]],"MMM")</f>
        <v>May</v>
      </c>
      <c r="G856" s="4" t="s">
        <v>20</v>
      </c>
      <c r="H856" s="4" t="s">
        <v>33</v>
      </c>
      <c r="I856" s="4" t="s">
        <v>28</v>
      </c>
      <c r="J856" s="4" t="s">
        <v>13</v>
      </c>
      <c r="K856" s="4" t="s">
        <v>14</v>
      </c>
      <c r="L856" s="4" t="s">
        <v>15</v>
      </c>
      <c r="M856" s="9">
        <v>1</v>
      </c>
      <c r="N856" s="6">
        <v>36.72</v>
      </c>
      <c r="O856" s="7">
        <v>0</v>
      </c>
      <c r="P856" s="6">
        <v>13.67</v>
      </c>
      <c r="Q856" s="6">
        <f t="shared" si="52"/>
        <v>36.72</v>
      </c>
      <c r="R856" s="6">
        <f t="shared" si="53"/>
        <v>13.67</v>
      </c>
      <c r="S856" s="6">
        <f t="shared" si="54"/>
        <v>23.049999999999997</v>
      </c>
      <c r="T856" s="8">
        <f t="shared" si="55"/>
        <v>0.62772331154684091</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588</v>
      </c>
      <c r="B857" s="3">
        <v>46161</v>
      </c>
      <c r="C857" s="4">
        <f>YEAR(SalesDataTable[[#This Row],[Order Date]])</f>
        <v>2026</v>
      </c>
      <c r="D857" s="11" t="str">
        <f>"Q"&amp;ROUNDUP(MONTH(SalesDataTable[[#This Row],[Order Date]])/3,0)</f>
        <v>Q2</v>
      </c>
      <c r="E857" s="4">
        <f>MONTH(SalesDataTable[[#This Row],[Order Date]])</f>
        <v>5</v>
      </c>
      <c r="F857" s="4" t="str">
        <f>TEXT(SalesDataTable[[#This Row],[Order Date]],"MMM")</f>
        <v>May</v>
      </c>
      <c r="G857" s="4" t="s">
        <v>6</v>
      </c>
      <c r="H857" s="4" t="s">
        <v>7</v>
      </c>
      <c r="I857" s="4" t="s">
        <v>8</v>
      </c>
      <c r="J857" s="4" t="s">
        <v>16</v>
      </c>
      <c r="K857" s="4" t="s">
        <v>14</v>
      </c>
      <c r="L857" s="4" t="s">
        <v>44</v>
      </c>
      <c r="M857" s="9">
        <v>3</v>
      </c>
      <c r="N857" s="6">
        <v>132.41999999999999</v>
      </c>
      <c r="O857" s="7">
        <v>0.05</v>
      </c>
      <c r="P857" s="6">
        <v>67.09</v>
      </c>
      <c r="Q857" s="6">
        <f t="shared" si="52"/>
        <v>377.39699999999999</v>
      </c>
      <c r="R857" s="6">
        <f t="shared" si="53"/>
        <v>201.27</v>
      </c>
      <c r="S857" s="6">
        <f t="shared" si="54"/>
        <v>176.12699999999998</v>
      </c>
      <c r="T857" s="8">
        <f t="shared" si="55"/>
        <v>0.46668892439526544</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1016</v>
      </c>
      <c r="B858" s="3">
        <v>46161</v>
      </c>
      <c r="C858" s="4">
        <f>YEAR(SalesDataTable[[#This Row],[Order Date]])</f>
        <v>2026</v>
      </c>
      <c r="D858" s="11" t="str">
        <f>"Q"&amp;ROUNDUP(MONTH(SalesDataTable[[#This Row],[Order Date]])/3,0)</f>
        <v>Q2</v>
      </c>
      <c r="E858" s="4">
        <f>MONTH(SalesDataTable[[#This Row],[Order Date]])</f>
        <v>5</v>
      </c>
      <c r="F858" s="4" t="str">
        <f>TEXT(SalesDataTable[[#This Row],[Order Date]],"MMM")</f>
        <v>May</v>
      </c>
      <c r="G858" s="4" t="s">
        <v>20</v>
      </c>
      <c r="H858" s="4" t="s">
        <v>47</v>
      </c>
      <c r="I858" s="4" t="s">
        <v>19</v>
      </c>
      <c r="J858" s="4" t="s">
        <v>3</v>
      </c>
      <c r="K858" s="4" t="s">
        <v>23</v>
      </c>
      <c r="L858" s="4" t="s">
        <v>29</v>
      </c>
      <c r="M858" s="9">
        <v>2</v>
      </c>
      <c r="N858" s="6">
        <v>192.1</v>
      </c>
      <c r="O858" s="7">
        <v>0.05</v>
      </c>
      <c r="P858" s="6">
        <v>106.07</v>
      </c>
      <c r="Q858" s="6">
        <f t="shared" si="52"/>
        <v>364.98999999999995</v>
      </c>
      <c r="R858" s="6">
        <f t="shared" si="53"/>
        <v>212.14</v>
      </c>
      <c r="S858" s="6">
        <f t="shared" si="54"/>
        <v>152.84999999999997</v>
      </c>
      <c r="T858" s="8">
        <f t="shared" si="55"/>
        <v>0.41877859667388145</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1930</v>
      </c>
      <c r="B859" s="3">
        <v>46161</v>
      </c>
      <c r="C859" s="4">
        <f>YEAR(SalesDataTable[[#This Row],[Order Date]])</f>
        <v>2026</v>
      </c>
      <c r="D859" s="11" t="str">
        <f>"Q"&amp;ROUNDUP(MONTH(SalesDataTable[[#This Row],[Order Date]])/3,0)</f>
        <v>Q2</v>
      </c>
      <c r="E859" s="4">
        <f>MONTH(SalesDataTable[[#This Row],[Order Date]])</f>
        <v>5</v>
      </c>
      <c r="F859" s="4" t="str">
        <f>TEXT(SalesDataTable[[#This Row],[Order Date]],"MMM")</f>
        <v>May</v>
      </c>
      <c r="G859" s="4" t="s">
        <v>11</v>
      </c>
      <c r="H859" s="4" t="s">
        <v>52</v>
      </c>
      <c r="I859" s="4" t="s">
        <v>19</v>
      </c>
      <c r="J859" s="4" t="s">
        <v>13</v>
      </c>
      <c r="K859" s="4" t="s">
        <v>14</v>
      </c>
      <c r="L859" s="4" t="s">
        <v>15</v>
      </c>
      <c r="M859" s="9">
        <v>4</v>
      </c>
      <c r="N859" s="6">
        <v>36.94</v>
      </c>
      <c r="O859" s="7">
        <v>0</v>
      </c>
      <c r="P859" s="6">
        <v>13.63</v>
      </c>
      <c r="Q859" s="6">
        <f t="shared" si="52"/>
        <v>147.76</v>
      </c>
      <c r="R859" s="6">
        <f t="shared" si="53"/>
        <v>54.52</v>
      </c>
      <c r="S859" s="6">
        <f t="shared" si="54"/>
        <v>93.239999999999981</v>
      </c>
      <c r="T859" s="8">
        <f t="shared" si="55"/>
        <v>0.63102328099620997</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2658</v>
      </c>
      <c r="B860" s="3">
        <v>46161</v>
      </c>
      <c r="C860" s="4">
        <f>YEAR(SalesDataTable[[#This Row],[Order Date]])</f>
        <v>2026</v>
      </c>
      <c r="D860" s="11" t="str">
        <f>"Q"&amp;ROUNDUP(MONTH(SalesDataTable[[#This Row],[Order Date]])/3,0)</f>
        <v>Q2</v>
      </c>
      <c r="E860" s="4">
        <f>MONTH(SalesDataTable[[#This Row],[Order Date]])</f>
        <v>5</v>
      </c>
      <c r="F860" s="4" t="str">
        <f>TEXT(SalesDataTable[[#This Row],[Order Date]],"MMM")</f>
        <v>May</v>
      </c>
      <c r="G860" s="4" t="s">
        <v>0</v>
      </c>
      <c r="H860" s="4" t="s">
        <v>50</v>
      </c>
      <c r="I860" s="4" t="s">
        <v>2</v>
      </c>
      <c r="J860" s="4" t="s">
        <v>16</v>
      </c>
      <c r="K860" s="4" t="s">
        <v>9</v>
      </c>
      <c r="L860" s="4" t="s">
        <v>37</v>
      </c>
      <c r="M860" s="9">
        <v>1</v>
      </c>
      <c r="N860" s="6">
        <v>153.16999999999999</v>
      </c>
      <c r="O860" s="7">
        <v>0</v>
      </c>
      <c r="P860" s="6">
        <v>78.489999999999995</v>
      </c>
      <c r="Q860" s="6">
        <f t="shared" si="52"/>
        <v>153.16999999999999</v>
      </c>
      <c r="R860" s="6">
        <f t="shared" si="53"/>
        <v>78.489999999999995</v>
      </c>
      <c r="S860" s="6">
        <f t="shared" si="54"/>
        <v>74.679999999999993</v>
      </c>
      <c r="T860" s="8">
        <f t="shared" si="55"/>
        <v>0.48756283867598094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2951</v>
      </c>
      <c r="B861" s="3">
        <v>46161</v>
      </c>
      <c r="C861" s="4">
        <f>YEAR(SalesDataTable[[#This Row],[Order Date]])</f>
        <v>2026</v>
      </c>
      <c r="D861" s="11" t="str">
        <f>"Q"&amp;ROUNDUP(MONTH(SalesDataTable[[#This Row],[Order Date]])/3,0)</f>
        <v>Q2</v>
      </c>
      <c r="E861" s="4">
        <f>MONTH(SalesDataTable[[#This Row],[Order Date]])</f>
        <v>5</v>
      </c>
      <c r="F861" s="4" t="str">
        <f>TEXT(SalesDataTable[[#This Row],[Order Date]],"MMM")</f>
        <v>May</v>
      </c>
      <c r="G861" s="4" t="s">
        <v>0</v>
      </c>
      <c r="H861" s="4" t="s">
        <v>1</v>
      </c>
      <c r="I861" s="4" t="s">
        <v>2</v>
      </c>
      <c r="J861" s="4" t="s">
        <v>16</v>
      </c>
      <c r="K861" s="4" t="s">
        <v>4</v>
      </c>
      <c r="L861" s="4" t="s">
        <v>5</v>
      </c>
      <c r="M861" s="9">
        <v>2</v>
      </c>
      <c r="N861" s="6">
        <v>82.85</v>
      </c>
      <c r="O861" s="7">
        <v>0</v>
      </c>
      <c r="P861" s="6">
        <v>42.53</v>
      </c>
      <c r="Q861" s="6">
        <f t="shared" si="52"/>
        <v>165.7</v>
      </c>
      <c r="R861" s="6">
        <f t="shared" si="53"/>
        <v>85.06</v>
      </c>
      <c r="S861" s="6">
        <f t="shared" si="54"/>
        <v>80.639999999999986</v>
      </c>
      <c r="T861" s="8">
        <f t="shared" si="55"/>
        <v>0.48666264333132164</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4328</v>
      </c>
      <c r="B862" s="3">
        <v>46161</v>
      </c>
      <c r="C862" s="4">
        <f>YEAR(SalesDataTable[[#This Row],[Order Date]])</f>
        <v>2026</v>
      </c>
      <c r="D862" s="11" t="str">
        <f>"Q"&amp;ROUNDUP(MONTH(SalesDataTable[[#This Row],[Order Date]])/3,0)</f>
        <v>Q2</v>
      </c>
      <c r="E862" s="4">
        <f>MONTH(SalesDataTable[[#This Row],[Order Date]])</f>
        <v>5</v>
      </c>
      <c r="F862" s="4" t="str">
        <f>TEXT(SalesDataTable[[#This Row],[Order Date]],"MMM")</f>
        <v>May</v>
      </c>
      <c r="G862" s="4" t="s">
        <v>11</v>
      </c>
      <c r="H862" s="4" t="s">
        <v>25</v>
      </c>
      <c r="I862" s="4" t="s">
        <v>28</v>
      </c>
      <c r="J862" s="4" t="s">
        <v>13</v>
      </c>
      <c r="K862" s="4" t="s">
        <v>9</v>
      </c>
      <c r="L862" s="4" t="s">
        <v>17</v>
      </c>
      <c r="M862" s="9">
        <v>1</v>
      </c>
      <c r="N862" s="6">
        <v>143.52000000000001</v>
      </c>
      <c r="O862" s="7">
        <v>0</v>
      </c>
      <c r="P862" s="6">
        <v>81.040000000000006</v>
      </c>
      <c r="Q862" s="6">
        <f t="shared" si="52"/>
        <v>143.52000000000001</v>
      </c>
      <c r="R862" s="6">
        <f t="shared" si="53"/>
        <v>81.040000000000006</v>
      </c>
      <c r="S862" s="6">
        <f t="shared" si="54"/>
        <v>62.480000000000004</v>
      </c>
      <c r="T862" s="8">
        <f t="shared" si="55"/>
        <v>0.435340022296544</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4591</v>
      </c>
      <c r="B863" s="3">
        <v>46161</v>
      </c>
      <c r="C863" s="4">
        <f>YEAR(SalesDataTable[[#This Row],[Order Date]])</f>
        <v>2026</v>
      </c>
      <c r="D863" s="11" t="str">
        <f>"Q"&amp;ROUNDUP(MONTH(SalesDataTable[[#This Row],[Order Date]])/3,0)</f>
        <v>Q2</v>
      </c>
      <c r="E863" s="4">
        <f>MONTH(SalesDataTable[[#This Row],[Order Date]])</f>
        <v>5</v>
      </c>
      <c r="F863" s="4" t="str">
        <f>TEXT(SalesDataTable[[#This Row],[Order Date]],"MMM")</f>
        <v>May</v>
      </c>
      <c r="G863" s="4" t="s">
        <v>11</v>
      </c>
      <c r="H863" s="4" t="s">
        <v>52</v>
      </c>
      <c r="I863" s="4" t="s">
        <v>19</v>
      </c>
      <c r="J863" s="4" t="s">
        <v>13</v>
      </c>
      <c r="K863" s="4" t="s">
        <v>23</v>
      </c>
      <c r="L863" s="4" t="s">
        <v>29</v>
      </c>
      <c r="M863" s="9">
        <v>1</v>
      </c>
      <c r="N863" s="6">
        <v>192.94</v>
      </c>
      <c r="O863" s="7">
        <v>0</v>
      </c>
      <c r="P863" s="6">
        <v>105.15</v>
      </c>
      <c r="Q863" s="6">
        <f t="shared" si="52"/>
        <v>192.94</v>
      </c>
      <c r="R863" s="6">
        <f t="shared" si="53"/>
        <v>105.15</v>
      </c>
      <c r="S863" s="6">
        <f t="shared" si="54"/>
        <v>87.789999999999992</v>
      </c>
      <c r="T863" s="8">
        <f t="shared" si="55"/>
        <v>0.45501192080439512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280</v>
      </c>
      <c r="B864" s="3">
        <v>46162</v>
      </c>
      <c r="C864" s="4">
        <f>YEAR(SalesDataTable[[#This Row],[Order Date]])</f>
        <v>2026</v>
      </c>
      <c r="D864" s="11" t="str">
        <f>"Q"&amp;ROUNDUP(MONTH(SalesDataTable[[#This Row],[Order Date]])/3,0)</f>
        <v>Q2</v>
      </c>
      <c r="E864" s="4">
        <f>MONTH(SalesDataTable[[#This Row],[Order Date]])</f>
        <v>5</v>
      </c>
      <c r="F864" s="4" t="str">
        <f>TEXT(SalesDataTable[[#This Row],[Order Date]],"MMM")</f>
        <v>May</v>
      </c>
      <c r="G864" s="4" t="s">
        <v>20</v>
      </c>
      <c r="H864" s="4" t="s">
        <v>33</v>
      </c>
      <c r="I864" s="4" t="s">
        <v>19</v>
      </c>
      <c r="J864" s="4" t="s">
        <v>16</v>
      </c>
      <c r="K864" s="4" t="s">
        <v>14</v>
      </c>
      <c r="L864" s="4" t="s">
        <v>48</v>
      </c>
      <c r="M864" s="9">
        <v>1</v>
      </c>
      <c r="N864" s="6">
        <v>168.56</v>
      </c>
      <c r="O864" s="7">
        <v>0</v>
      </c>
      <c r="P864" s="6">
        <v>85.46</v>
      </c>
      <c r="Q864" s="6">
        <f t="shared" si="52"/>
        <v>168.56</v>
      </c>
      <c r="R864" s="6">
        <f t="shared" si="53"/>
        <v>85.46</v>
      </c>
      <c r="S864" s="6">
        <f t="shared" si="54"/>
        <v>83.100000000000009</v>
      </c>
      <c r="T864" s="8">
        <f t="shared" si="55"/>
        <v>0.49299952539155201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409</v>
      </c>
      <c r="B865" s="3">
        <v>46162</v>
      </c>
      <c r="C865" s="4">
        <f>YEAR(SalesDataTable[[#This Row],[Order Date]])</f>
        <v>2026</v>
      </c>
      <c r="D865" s="11" t="str">
        <f>"Q"&amp;ROUNDUP(MONTH(SalesDataTable[[#This Row],[Order Date]])/3,0)</f>
        <v>Q2</v>
      </c>
      <c r="E865" s="4">
        <f>MONTH(SalesDataTable[[#This Row],[Order Date]])</f>
        <v>5</v>
      </c>
      <c r="F865" s="4" t="str">
        <f>TEXT(SalesDataTable[[#This Row],[Order Date]],"MMM")</f>
        <v>May</v>
      </c>
      <c r="G865" s="4" t="s">
        <v>0</v>
      </c>
      <c r="H865" s="4" t="s">
        <v>1</v>
      </c>
      <c r="I865" s="4" t="s">
        <v>2</v>
      </c>
      <c r="J865" s="4" t="s">
        <v>13</v>
      </c>
      <c r="K865" s="4" t="s">
        <v>23</v>
      </c>
      <c r="L865" s="4" t="s">
        <v>51</v>
      </c>
      <c r="M865" s="9">
        <v>2</v>
      </c>
      <c r="N865" s="6">
        <v>123.9</v>
      </c>
      <c r="O865" s="7">
        <v>0</v>
      </c>
      <c r="P865" s="6">
        <v>58.95</v>
      </c>
      <c r="Q865" s="6">
        <f t="shared" si="52"/>
        <v>247.8</v>
      </c>
      <c r="R865" s="6">
        <f t="shared" si="53"/>
        <v>117.9</v>
      </c>
      <c r="S865" s="6">
        <f t="shared" si="54"/>
        <v>129.9</v>
      </c>
      <c r="T865" s="8">
        <f t="shared" si="55"/>
        <v>0.52421307506053272</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1372</v>
      </c>
      <c r="B866" s="3">
        <v>46162</v>
      </c>
      <c r="C866" s="4">
        <f>YEAR(SalesDataTable[[#This Row],[Order Date]])</f>
        <v>2026</v>
      </c>
      <c r="D866" s="11" t="str">
        <f>"Q"&amp;ROUNDUP(MONTH(SalesDataTable[[#This Row],[Order Date]])/3,0)</f>
        <v>Q2</v>
      </c>
      <c r="E866" s="4">
        <f>MONTH(SalesDataTable[[#This Row],[Order Date]])</f>
        <v>5</v>
      </c>
      <c r="F866" s="4" t="str">
        <f>TEXT(SalesDataTable[[#This Row],[Order Date]],"MMM")</f>
        <v>May</v>
      </c>
      <c r="G866" s="4" t="s">
        <v>0</v>
      </c>
      <c r="H866" s="4" t="s">
        <v>36</v>
      </c>
      <c r="I866" s="4" t="s">
        <v>2</v>
      </c>
      <c r="J866" s="4" t="s">
        <v>13</v>
      </c>
      <c r="K866" s="4" t="s">
        <v>9</v>
      </c>
      <c r="L866" s="4" t="s">
        <v>17</v>
      </c>
      <c r="M866" s="9">
        <v>2</v>
      </c>
      <c r="N866" s="6">
        <v>140.93</v>
      </c>
      <c r="O866" s="7">
        <v>0</v>
      </c>
      <c r="P866" s="6">
        <v>81.040000000000006</v>
      </c>
      <c r="Q866" s="6">
        <f t="shared" si="52"/>
        <v>281.86</v>
      </c>
      <c r="R866" s="6">
        <f t="shared" si="53"/>
        <v>162.08000000000001</v>
      </c>
      <c r="S866" s="6">
        <f t="shared" si="54"/>
        <v>119.78</v>
      </c>
      <c r="T866" s="8">
        <f t="shared" si="55"/>
        <v>0.42496274746327961</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2327</v>
      </c>
      <c r="B867" s="3">
        <v>46162</v>
      </c>
      <c r="C867" s="4">
        <f>YEAR(SalesDataTable[[#This Row],[Order Date]])</f>
        <v>2026</v>
      </c>
      <c r="D867" s="11" t="str">
        <f>"Q"&amp;ROUNDUP(MONTH(SalesDataTable[[#This Row],[Order Date]])/3,0)</f>
        <v>Q2</v>
      </c>
      <c r="E867" s="4">
        <f>MONTH(SalesDataTable[[#This Row],[Order Date]])</f>
        <v>5</v>
      </c>
      <c r="F867" s="4" t="str">
        <f>TEXT(SalesDataTable[[#This Row],[Order Date]],"MMM")</f>
        <v>May</v>
      </c>
      <c r="G867" s="4" t="s">
        <v>11</v>
      </c>
      <c r="H867" s="4" t="s">
        <v>25</v>
      </c>
      <c r="I867" s="4" t="s">
        <v>19</v>
      </c>
      <c r="J867" s="4" t="s">
        <v>3</v>
      </c>
      <c r="K867" s="4" t="s">
        <v>9</v>
      </c>
      <c r="L867" s="4" t="s">
        <v>46</v>
      </c>
      <c r="M867" s="9">
        <v>1</v>
      </c>
      <c r="N867" s="6">
        <v>73.150000000000006</v>
      </c>
      <c r="O867" s="7">
        <v>0</v>
      </c>
      <c r="P867" s="6">
        <v>32.950000000000003</v>
      </c>
      <c r="Q867" s="6">
        <f t="shared" si="52"/>
        <v>73.150000000000006</v>
      </c>
      <c r="R867" s="6">
        <f t="shared" si="53"/>
        <v>32.950000000000003</v>
      </c>
      <c r="S867" s="6">
        <f t="shared" si="54"/>
        <v>40.200000000000003</v>
      </c>
      <c r="T867" s="8">
        <f t="shared" si="55"/>
        <v>0.54955570745044424</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2703</v>
      </c>
      <c r="B868" s="3">
        <v>46162</v>
      </c>
      <c r="C868" s="4">
        <f>YEAR(SalesDataTable[[#This Row],[Order Date]])</f>
        <v>2026</v>
      </c>
      <c r="D868" s="11" t="str">
        <f>"Q"&amp;ROUNDUP(MONTH(SalesDataTable[[#This Row],[Order Date]])/3,0)</f>
        <v>Q2</v>
      </c>
      <c r="E868" s="4">
        <f>MONTH(SalesDataTable[[#This Row],[Order Date]])</f>
        <v>5</v>
      </c>
      <c r="F868" s="4" t="str">
        <f>TEXT(SalesDataTable[[#This Row],[Order Date]],"MMM")</f>
        <v>May</v>
      </c>
      <c r="G868" s="4" t="s">
        <v>20</v>
      </c>
      <c r="H868" s="4" t="s">
        <v>33</v>
      </c>
      <c r="I868" s="4" t="s">
        <v>19</v>
      </c>
      <c r="J868" s="4" t="s">
        <v>16</v>
      </c>
      <c r="K868" s="4" t="s">
        <v>23</v>
      </c>
      <c r="L868" s="4" t="s">
        <v>29</v>
      </c>
      <c r="M868" s="9">
        <v>2</v>
      </c>
      <c r="N868" s="6">
        <v>197.35</v>
      </c>
      <c r="O868" s="7">
        <v>0.05</v>
      </c>
      <c r="P868" s="6">
        <v>102.63</v>
      </c>
      <c r="Q868" s="6">
        <f t="shared" si="52"/>
        <v>374.96499999999997</v>
      </c>
      <c r="R868" s="6">
        <f t="shared" si="53"/>
        <v>205.26</v>
      </c>
      <c r="S868" s="6">
        <f t="shared" si="54"/>
        <v>169.70499999999998</v>
      </c>
      <c r="T868" s="8">
        <f t="shared" si="55"/>
        <v>0.45258890829810783</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2776</v>
      </c>
      <c r="B869" s="3">
        <v>46162</v>
      </c>
      <c r="C869" s="4">
        <f>YEAR(SalesDataTable[[#This Row],[Order Date]])</f>
        <v>2026</v>
      </c>
      <c r="D869" s="11" t="str">
        <f>"Q"&amp;ROUNDUP(MONTH(SalesDataTable[[#This Row],[Order Date]])/3,0)</f>
        <v>Q2</v>
      </c>
      <c r="E869" s="4">
        <f>MONTH(SalesDataTable[[#This Row],[Order Date]])</f>
        <v>5</v>
      </c>
      <c r="F869" s="4" t="str">
        <f>TEXT(SalesDataTable[[#This Row],[Order Date]],"MMM")</f>
        <v>May</v>
      </c>
      <c r="G869" s="4" t="s">
        <v>20</v>
      </c>
      <c r="H869" s="4" t="s">
        <v>21</v>
      </c>
      <c r="I869" s="4" t="s">
        <v>2</v>
      </c>
      <c r="J869" s="4" t="s">
        <v>16</v>
      </c>
      <c r="K869" s="4" t="s">
        <v>14</v>
      </c>
      <c r="L869" s="4" t="s">
        <v>15</v>
      </c>
      <c r="M869" s="9">
        <v>3</v>
      </c>
      <c r="N869" s="6">
        <v>36.74</v>
      </c>
      <c r="O869" s="7">
        <v>0.05</v>
      </c>
      <c r="P869" s="6">
        <v>13.97</v>
      </c>
      <c r="Q869" s="6">
        <f t="shared" si="52"/>
        <v>104.70899999999999</v>
      </c>
      <c r="R869" s="6">
        <f t="shared" si="53"/>
        <v>41.910000000000004</v>
      </c>
      <c r="S869" s="6">
        <f t="shared" si="54"/>
        <v>62.798999999999985</v>
      </c>
      <c r="T869" s="8">
        <f t="shared" si="55"/>
        <v>0.59974787267570118</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3411</v>
      </c>
      <c r="B870" s="3">
        <v>46162</v>
      </c>
      <c r="C870" s="4">
        <f>YEAR(SalesDataTable[[#This Row],[Order Date]])</f>
        <v>2026</v>
      </c>
      <c r="D870" s="11" t="str">
        <f>"Q"&amp;ROUNDUP(MONTH(SalesDataTable[[#This Row],[Order Date]])/3,0)</f>
        <v>Q2</v>
      </c>
      <c r="E870" s="4">
        <f>MONTH(SalesDataTable[[#This Row],[Order Date]])</f>
        <v>5</v>
      </c>
      <c r="F870" s="4" t="str">
        <f>TEXT(SalesDataTable[[#This Row],[Order Date]],"MMM")</f>
        <v>May</v>
      </c>
      <c r="G870" s="4" t="s">
        <v>6</v>
      </c>
      <c r="H870" s="4" t="s">
        <v>41</v>
      </c>
      <c r="I870" s="4" t="s">
        <v>2</v>
      </c>
      <c r="J870" s="4" t="s">
        <v>3</v>
      </c>
      <c r="K870" s="4" t="s">
        <v>9</v>
      </c>
      <c r="L870" s="4" t="s">
        <v>37</v>
      </c>
      <c r="M870" s="9">
        <v>2</v>
      </c>
      <c r="N870" s="6">
        <v>151.35</v>
      </c>
      <c r="O870" s="7">
        <v>0.05</v>
      </c>
      <c r="P870" s="6">
        <v>77.150000000000006</v>
      </c>
      <c r="Q870" s="6">
        <f t="shared" si="52"/>
        <v>287.565</v>
      </c>
      <c r="R870" s="6">
        <f t="shared" si="53"/>
        <v>154.30000000000001</v>
      </c>
      <c r="S870" s="6">
        <f t="shared" si="54"/>
        <v>133.26499999999999</v>
      </c>
      <c r="T870" s="8">
        <f t="shared" si="55"/>
        <v>0.46342566028550064</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3841</v>
      </c>
      <c r="B871" s="3">
        <v>46162</v>
      </c>
      <c r="C871" s="4">
        <f>YEAR(SalesDataTable[[#This Row],[Order Date]])</f>
        <v>2026</v>
      </c>
      <c r="D871" s="11" t="str">
        <f>"Q"&amp;ROUNDUP(MONTH(SalesDataTable[[#This Row],[Order Date]])/3,0)</f>
        <v>Q2</v>
      </c>
      <c r="E871" s="4">
        <f>MONTH(SalesDataTable[[#This Row],[Order Date]])</f>
        <v>5</v>
      </c>
      <c r="F871" s="4" t="str">
        <f>TEXT(SalesDataTable[[#This Row],[Order Date]],"MMM")</f>
        <v>May</v>
      </c>
      <c r="G871" s="4" t="s">
        <v>0</v>
      </c>
      <c r="H871" s="4" t="s">
        <v>50</v>
      </c>
      <c r="I871" s="4" t="s">
        <v>19</v>
      </c>
      <c r="J871" s="4" t="s">
        <v>13</v>
      </c>
      <c r="K871" s="4" t="s">
        <v>4</v>
      </c>
      <c r="L871" s="4" t="s">
        <v>22</v>
      </c>
      <c r="M871" s="9">
        <v>2</v>
      </c>
      <c r="N871" s="6">
        <v>50.09</v>
      </c>
      <c r="O871" s="7">
        <v>0.05</v>
      </c>
      <c r="P871" s="6">
        <v>23.16</v>
      </c>
      <c r="Q871" s="6">
        <f t="shared" si="52"/>
        <v>95.171000000000006</v>
      </c>
      <c r="R871" s="6">
        <f t="shared" si="53"/>
        <v>46.32</v>
      </c>
      <c r="S871" s="6">
        <f t="shared" si="54"/>
        <v>48.851000000000006</v>
      </c>
      <c r="T871" s="8">
        <f t="shared" si="55"/>
        <v>0.51329711781950382</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5121</v>
      </c>
      <c r="B872" s="3">
        <v>46162</v>
      </c>
      <c r="C872" s="4">
        <f>YEAR(SalesDataTable[[#This Row],[Order Date]])</f>
        <v>2026</v>
      </c>
      <c r="D872" s="11" t="str">
        <f>"Q"&amp;ROUNDUP(MONTH(SalesDataTable[[#This Row],[Order Date]])/3,0)</f>
        <v>Q2</v>
      </c>
      <c r="E872" s="4">
        <f>MONTH(SalesDataTable[[#This Row],[Order Date]])</f>
        <v>5</v>
      </c>
      <c r="F872" s="4" t="str">
        <f>TEXT(SalesDataTable[[#This Row],[Order Date]],"MMM")</f>
        <v>May</v>
      </c>
      <c r="G872" s="4" t="s">
        <v>0</v>
      </c>
      <c r="H872" s="4" t="s">
        <v>36</v>
      </c>
      <c r="I872" s="4" t="s">
        <v>2</v>
      </c>
      <c r="J872" s="4" t="s">
        <v>13</v>
      </c>
      <c r="K872" s="4" t="s">
        <v>34</v>
      </c>
      <c r="L872" s="4" t="s">
        <v>38</v>
      </c>
      <c r="M872" s="9">
        <v>2</v>
      </c>
      <c r="N872" s="6">
        <v>121.96</v>
      </c>
      <c r="O872" s="7">
        <v>0.05</v>
      </c>
      <c r="P872" s="6">
        <v>71.2</v>
      </c>
      <c r="Q872" s="6">
        <f t="shared" si="52"/>
        <v>231.72399999999999</v>
      </c>
      <c r="R872" s="6">
        <f t="shared" si="53"/>
        <v>142.4</v>
      </c>
      <c r="S872" s="6">
        <f t="shared" si="54"/>
        <v>89.323999999999984</v>
      </c>
      <c r="T872" s="8">
        <f t="shared" si="55"/>
        <v>0.38547582468799085</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53</v>
      </c>
      <c r="B873" s="3">
        <v>46163</v>
      </c>
      <c r="C873" s="4">
        <f>YEAR(SalesDataTable[[#This Row],[Order Date]])</f>
        <v>2026</v>
      </c>
      <c r="D873" s="11" t="str">
        <f>"Q"&amp;ROUNDUP(MONTH(SalesDataTable[[#This Row],[Order Date]])/3,0)</f>
        <v>Q2</v>
      </c>
      <c r="E873" s="4">
        <f>MONTH(SalesDataTable[[#This Row],[Order Date]])</f>
        <v>5</v>
      </c>
      <c r="F873" s="4" t="str">
        <f>TEXT(SalesDataTable[[#This Row],[Order Date]],"MMM")</f>
        <v>May</v>
      </c>
      <c r="G873" s="4" t="s">
        <v>20</v>
      </c>
      <c r="H873" s="4" t="s">
        <v>47</v>
      </c>
      <c r="I873" s="4" t="s">
        <v>2</v>
      </c>
      <c r="J873" s="4" t="s">
        <v>16</v>
      </c>
      <c r="K873" s="4" t="s">
        <v>14</v>
      </c>
      <c r="L873" s="4" t="s">
        <v>44</v>
      </c>
      <c r="M873" s="9">
        <v>1</v>
      </c>
      <c r="N873" s="6">
        <v>134.28</v>
      </c>
      <c r="O873" s="7">
        <v>0.05</v>
      </c>
      <c r="P873" s="6">
        <v>65.44</v>
      </c>
      <c r="Q873" s="6">
        <f t="shared" si="52"/>
        <v>127.56599999999999</v>
      </c>
      <c r="R873" s="6">
        <f t="shared" si="53"/>
        <v>65.44</v>
      </c>
      <c r="S873" s="6">
        <f t="shared" si="54"/>
        <v>62.125999999999991</v>
      </c>
      <c r="T873" s="8">
        <f t="shared" si="55"/>
        <v>0.487010645469796</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127</v>
      </c>
      <c r="B874" s="3">
        <v>46163</v>
      </c>
      <c r="C874" s="4">
        <f>YEAR(SalesDataTable[[#This Row],[Order Date]])</f>
        <v>2026</v>
      </c>
      <c r="D874" s="11" t="str">
        <f>"Q"&amp;ROUNDUP(MONTH(SalesDataTable[[#This Row],[Order Date]])/3,0)</f>
        <v>Q2</v>
      </c>
      <c r="E874" s="4">
        <f>MONTH(SalesDataTable[[#This Row],[Order Date]])</f>
        <v>5</v>
      </c>
      <c r="F874" s="4" t="str">
        <f>TEXT(SalesDataTable[[#This Row],[Order Date]],"MMM")</f>
        <v>May</v>
      </c>
      <c r="G874" s="4" t="s">
        <v>20</v>
      </c>
      <c r="H874" s="4" t="s">
        <v>31</v>
      </c>
      <c r="I874" s="4" t="s">
        <v>2</v>
      </c>
      <c r="J874" s="4" t="s">
        <v>16</v>
      </c>
      <c r="K874" s="4" t="s">
        <v>4</v>
      </c>
      <c r="L874" s="4" t="s">
        <v>30</v>
      </c>
      <c r="M874" s="9">
        <v>3</v>
      </c>
      <c r="N874" s="6">
        <v>100.48</v>
      </c>
      <c r="O874" s="7">
        <v>0.05</v>
      </c>
      <c r="P874" s="6">
        <v>50.68</v>
      </c>
      <c r="Q874" s="6">
        <f t="shared" si="52"/>
        <v>286.36799999999999</v>
      </c>
      <c r="R874" s="6">
        <f t="shared" si="53"/>
        <v>152.04</v>
      </c>
      <c r="S874" s="6">
        <f t="shared" si="54"/>
        <v>134.328</v>
      </c>
      <c r="T874" s="8">
        <f t="shared" si="55"/>
        <v>0.46907475695608447</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1092</v>
      </c>
      <c r="B875" s="3">
        <v>46163</v>
      </c>
      <c r="C875" s="4">
        <f>YEAR(SalesDataTable[[#This Row],[Order Date]])</f>
        <v>2026</v>
      </c>
      <c r="D875" s="11" t="str">
        <f>"Q"&amp;ROUNDUP(MONTH(SalesDataTable[[#This Row],[Order Date]])/3,0)</f>
        <v>Q2</v>
      </c>
      <c r="E875" s="4">
        <f>MONTH(SalesDataTable[[#This Row],[Order Date]])</f>
        <v>5</v>
      </c>
      <c r="F875" s="4" t="str">
        <f>TEXT(SalesDataTable[[#This Row],[Order Date]],"MMM")</f>
        <v>May</v>
      </c>
      <c r="G875" s="4" t="s">
        <v>20</v>
      </c>
      <c r="H875" s="4" t="s">
        <v>33</v>
      </c>
      <c r="I875" s="4" t="s">
        <v>2</v>
      </c>
      <c r="J875" s="4" t="s">
        <v>13</v>
      </c>
      <c r="K875" s="4" t="s">
        <v>34</v>
      </c>
      <c r="L875" s="4" t="s">
        <v>42</v>
      </c>
      <c r="M875" s="9">
        <v>3</v>
      </c>
      <c r="N875" s="6">
        <v>36.229999999999997</v>
      </c>
      <c r="O875" s="7">
        <v>0</v>
      </c>
      <c r="P875" s="6">
        <v>13.55</v>
      </c>
      <c r="Q875" s="6">
        <f t="shared" si="52"/>
        <v>108.69</v>
      </c>
      <c r="R875" s="6">
        <f t="shared" si="53"/>
        <v>40.650000000000006</v>
      </c>
      <c r="S875" s="6">
        <f t="shared" si="54"/>
        <v>68.039999999999992</v>
      </c>
      <c r="T875" s="8">
        <f t="shared" si="55"/>
        <v>0.62600055202870541</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1213</v>
      </c>
      <c r="B876" s="3">
        <v>46163</v>
      </c>
      <c r="C876" s="4">
        <f>YEAR(SalesDataTable[[#This Row],[Order Date]])</f>
        <v>2026</v>
      </c>
      <c r="D876" s="11" t="str">
        <f>"Q"&amp;ROUNDUP(MONTH(SalesDataTable[[#This Row],[Order Date]])/3,0)</f>
        <v>Q2</v>
      </c>
      <c r="E876" s="4">
        <f>MONTH(SalesDataTable[[#This Row],[Order Date]])</f>
        <v>5</v>
      </c>
      <c r="F876" s="4" t="str">
        <f>TEXT(SalesDataTable[[#This Row],[Order Date]],"MMM")</f>
        <v>May</v>
      </c>
      <c r="G876" s="4" t="s">
        <v>11</v>
      </c>
      <c r="H876" s="4" t="s">
        <v>12</v>
      </c>
      <c r="I876" s="4" t="s">
        <v>28</v>
      </c>
      <c r="J876" s="4" t="s">
        <v>3</v>
      </c>
      <c r="K876" s="4" t="s">
        <v>23</v>
      </c>
      <c r="L876" s="4" t="s">
        <v>51</v>
      </c>
      <c r="M876" s="9">
        <v>3</v>
      </c>
      <c r="N876" s="6">
        <v>120.61</v>
      </c>
      <c r="O876" s="7">
        <v>0</v>
      </c>
      <c r="P876" s="6">
        <v>60.17</v>
      </c>
      <c r="Q876" s="6">
        <f t="shared" si="52"/>
        <v>361.83</v>
      </c>
      <c r="R876" s="6">
        <f t="shared" si="53"/>
        <v>180.51</v>
      </c>
      <c r="S876" s="6">
        <f t="shared" si="54"/>
        <v>181.32</v>
      </c>
      <c r="T876" s="8">
        <f t="shared" si="55"/>
        <v>0.50111931017328581</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1849</v>
      </c>
      <c r="B877" s="3">
        <v>46163</v>
      </c>
      <c r="C877" s="4">
        <f>YEAR(SalesDataTable[[#This Row],[Order Date]])</f>
        <v>2026</v>
      </c>
      <c r="D877" s="11" t="str">
        <f>"Q"&amp;ROUNDUP(MONTH(SalesDataTable[[#This Row],[Order Date]])/3,0)</f>
        <v>Q2</v>
      </c>
      <c r="E877" s="4">
        <f>MONTH(SalesDataTable[[#This Row],[Order Date]])</f>
        <v>5</v>
      </c>
      <c r="F877" s="4" t="str">
        <f>TEXT(SalesDataTable[[#This Row],[Order Date]],"MMM")</f>
        <v>May</v>
      </c>
      <c r="G877" s="4" t="s">
        <v>11</v>
      </c>
      <c r="H877" s="4" t="s">
        <v>25</v>
      </c>
      <c r="I877" s="4" t="s">
        <v>28</v>
      </c>
      <c r="J877" s="4" t="s">
        <v>3</v>
      </c>
      <c r="K877" s="4" t="s">
        <v>14</v>
      </c>
      <c r="L877" s="4" t="s">
        <v>32</v>
      </c>
      <c r="M877" s="9">
        <v>3</v>
      </c>
      <c r="N877" s="6">
        <v>46.46</v>
      </c>
      <c r="O877" s="7">
        <v>0</v>
      </c>
      <c r="P877" s="6">
        <v>18.71</v>
      </c>
      <c r="Q877" s="6">
        <f t="shared" si="52"/>
        <v>139.38</v>
      </c>
      <c r="R877" s="6">
        <f t="shared" si="53"/>
        <v>56.13</v>
      </c>
      <c r="S877" s="6">
        <f t="shared" si="54"/>
        <v>83.25</v>
      </c>
      <c r="T877" s="8">
        <f t="shared" si="55"/>
        <v>0.59728798966853214</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2395</v>
      </c>
      <c r="B878" s="3">
        <v>46163</v>
      </c>
      <c r="C878" s="4">
        <f>YEAR(SalesDataTable[[#This Row],[Order Date]])</f>
        <v>2026</v>
      </c>
      <c r="D878" s="11" t="str">
        <f>"Q"&amp;ROUNDUP(MONTH(SalesDataTable[[#This Row],[Order Date]])/3,0)</f>
        <v>Q2</v>
      </c>
      <c r="E878" s="4">
        <f>MONTH(SalesDataTable[[#This Row],[Order Date]])</f>
        <v>5</v>
      </c>
      <c r="F878" s="4" t="str">
        <f>TEXT(SalesDataTable[[#This Row],[Order Date]],"MMM")</f>
        <v>May</v>
      </c>
      <c r="G878" s="4" t="s">
        <v>6</v>
      </c>
      <c r="H878" s="4" t="s">
        <v>43</v>
      </c>
      <c r="I878" s="4" t="s">
        <v>2</v>
      </c>
      <c r="J878" s="4" t="s">
        <v>16</v>
      </c>
      <c r="K878" s="4" t="s">
        <v>34</v>
      </c>
      <c r="L878" s="4" t="s">
        <v>42</v>
      </c>
      <c r="M878" s="9">
        <v>1</v>
      </c>
      <c r="N878" s="6">
        <v>36.9</v>
      </c>
      <c r="O878" s="7">
        <v>0.05</v>
      </c>
      <c r="P878" s="6">
        <v>13.89</v>
      </c>
      <c r="Q878" s="6">
        <f t="shared" si="52"/>
        <v>35.055</v>
      </c>
      <c r="R878" s="6">
        <f t="shared" si="53"/>
        <v>13.89</v>
      </c>
      <c r="S878" s="6">
        <f t="shared" si="54"/>
        <v>21.164999999999999</v>
      </c>
      <c r="T878" s="8">
        <f t="shared" si="55"/>
        <v>0.60376551133932388</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4166</v>
      </c>
      <c r="B879" s="3">
        <v>46163</v>
      </c>
      <c r="C879" s="4">
        <f>YEAR(SalesDataTable[[#This Row],[Order Date]])</f>
        <v>2026</v>
      </c>
      <c r="D879" s="11" t="str">
        <f>"Q"&amp;ROUNDUP(MONTH(SalesDataTable[[#This Row],[Order Date]])/3,0)</f>
        <v>Q2</v>
      </c>
      <c r="E879" s="4">
        <f>MONTH(SalesDataTable[[#This Row],[Order Date]])</f>
        <v>5</v>
      </c>
      <c r="F879" s="4" t="str">
        <f>TEXT(SalesDataTable[[#This Row],[Order Date]],"MMM")</f>
        <v>May</v>
      </c>
      <c r="G879" s="4" t="s">
        <v>11</v>
      </c>
      <c r="H879" s="4" t="s">
        <v>18</v>
      </c>
      <c r="I879" s="4" t="s">
        <v>2</v>
      </c>
      <c r="J879" s="4" t="s">
        <v>13</v>
      </c>
      <c r="K879" s="4" t="s">
        <v>34</v>
      </c>
      <c r="L879" s="4" t="s">
        <v>35</v>
      </c>
      <c r="M879" s="9">
        <v>6</v>
      </c>
      <c r="N879" s="6">
        <v>40.61</v>
      </c>
      <c r="O879" s="7">
        <v>0.05</v>
      </c>
      <c r="P879" s="6">
        <v>15.14</v>
      </c>
      <c r="Q879" s="6">
        <f t="shared" si="52"/>
        <v>231.47699999999998</v>
      </c>
      <c r="R879" s="6">
        <f t="shared" si="53"/>
        <v>90.84</v>
      </c>
      <c r="S879" s="6">
        <f t="shared" si="54"/>
        <v>140.63699999999997</v>
      </c>
      <c r="T879" s="8">
        <f t="shared" si="55"/>
        <v>0.607563602431343</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1004</v>
      </c>
      <c r="B880" s="3">
        <v>46164</v>
      </c>
      <c r="C880" s="4">
        <f>YEAR(SalesDataTable[[#This Row],[Order Date]])</f>
        <v>2026</v>
      </c>
      <c r="D880" s="11" t="str">
        <f>"Q"&amp;ROUNDUP(MONTH(SalesDataTable[[#This Row],[Order Date]])/3,0)</f>
        <v>Q2</v>
      </c>
      <c r="E880" s="4">
        <f>MONTH(SalesDataTable[[#This Row],[Order Date]])</f>
        <v>5</v>
      </c>
      <c r="F880" s="4" t="str">
        <f>TEXT(SalesDataTable[[#This Row],[Order Date]],"MMM")</f>
        <v>May</v>
      </c>
      <c r="G880" s="4" t="s">
        <v>20</v>
      </c>
      <c r="H880" s="4" t="s">
        <v>47</v>
      </c>
      <c r="I880" s="4" t="s">
        <v>2</v>
      </c>
      <c r="J880" s="4" t="s">
        <v>16</v>
      </c>
      <c r="K880" s="4" t="s">
        <v>14</v>
      </c>
      <c r="L880" s="4" t="s">
        <v>15</v>
      </c>
      <c r="M880" s="9">
        <v>2</v>
      </c>
      <c r="N880" s="6">
        <v>36.86</v>
      </c>
      <c r="O880" s="7">
        <v>0.05</v>
      </c>
      <c r="P880" s="6">
        <v>13.85</v>
      </c>
      <c r="Q880" s="6">
        <f t="shared" si="52"/>
        <v>70.033999999999992</v>
      </c>
      <c r="R880" s="6">
        <f t="shared" si="53"/>
        <v>27.7</v>
      </c>
      <c r="S880" s="6">
        <f t="shared" si="54"/>
        <v>42.333999999999989</v>
      </c>
      <c r="T880" s="8">
        <f t="shared" si="55"/>
        <v>0.60447782505640113</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1012</v>
      </c>
      <c r="B881" s="3">
        <v>46164</v>
      </c>
      <c r="C881" s="4">
        <f>YEAR(SalesDataTable[[#This Row],[Order Date]])</f>
        <v>2026</v>
      </c>
      <c r="D881" s="11" t="str">
        <f>"Q"&amp;ROUNDUP(MONTH(SalesDataTable[[#This Row],[Order Date]])/3,0)</f>
        <v>Q2</v>
      </c>
      <c r="E881" s="4">
        <f>MONTH(SalesDataTable[[#This Row],[Order Date]])</f>
        <v>5</v>
      </c>
      <c r="F881" s="4" t="str">
        <f>TEXT(SalesDataTable[[#This Row],[Order Date]],"MMM")</f>
        <v>May</v>
      </c>
      <c r="G881" s="4" t="s">
        <v>6</v>
      </c>
      <c r="H881" s="4" t="s">
        <v>27</v>
      </c>
      <c r="I881" s="4" t="s">
        <v>2</v>
      </c>
      <c r="J881" s="4" t="s">
        <v>13</v>
      </c>
      <c r="K881" s="4" t="s">
        <v>9</v>
      </c>
      <c r="L881" s="4" t="s">
        <v>37</v>
      </c>
      <c r="M881" s="9">
        <v>3</v>
      </c>
      <c r="N881" s="6">
        <v>156.74</v>
      </c>
      <c r="O881" s="7">
        <v>0</v>
      </c>
      <c r="P881" s="6">
        <v>79.819999999999993</v>
      </c>
      <c r="Q881" s="6">
        <f t="shared" si="52"/>
        <v>470.22</v>
      </c>
      <c r="R881" s="6">
        <f t="shared" si="53"/>
        <v>239.45999999999998</v>
      </c>
      <c r="S881" s="6">
        <f t="shared" si="54"/>
        <v>230.76000000000005</v>
      </c>
      <c r="T881" s="8">
        <f t="shared" si="55"/>
        <v>0.49074901110118674</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2180</v>
      </c>
      <c r="B882" s="3">
        <v>46164</v>
      </c>
      <c r="C882" s="4">
        <f>YEAR(SalesDataTable[[#This Row],[Order Date]])</f>
        <v>2026</v>
      </c>
      <c r="D882" s="11" t="str">
        <f>"Q"&amp;ROUNDUP(MONTH(SalesDataTable[[#This Row],[Order Date]])/3,0)</f>
        <v>Q2</v>
      </c>
      <c r="E882" s="4">
        <f>MONTH(SalesDataTable[[#This Row],[Order Date]])</f>
        <v>5</v>
      </c>
      <c r="F882" s="4" t="str">
        <f>TEXT(SalesDataTable[[#This Row],[Order Date]],"MMM")</f>
        <v>May</v>
      </c>
      <c r="G882" s="4" t="s">
        <v>0</v>
      </c>
      <c r="H882" s="4" t="s">
        <v>36</v>
      </c>
      <c r="I882" s="4" t="s">
        <v>8</v>
      </c>
      <c r="J882" s="4" t="s">
        <v>3</v>
      </c>
      <c r="K882" s="4" t="s">
        <v>4</v>
      </c>
      <c r="L882" s="4" t="s">
        <v>22</v>
      </c>
      <c r="M882" s="9">
        <v>3</v>
      </c>
      <c r="N882" s="6">
        <v>51.04</v>
      </c>
      <c r="O882" s="7">
        <v>0.2</v>
      </c>
      <c r="P882" s="6">
        <v>22.32</v>
      </c>
      <c r="Q882" s="6">
        <f t="shared" si="52"/>
        <v>122.49600000000001</v>
      </c>
      <c r="R882" s="6">
        <f t="shared" si="53"/>
        <v>66.960000000000008</v>
      </c>
      <c r="S882" s="6">
        <f t="shared" si="54"/>
        <v>55.536000000000001</v>
      </c>
      <c r="T882" s="8">
        <f t="shared" si="55"/>
        <v>0.45336990595611282</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3659</v>
      </c>
      <c r="B883" s="3">
        <v>46164</v>
      </c>
      <c r="C883" s="4">
        <f>YEAR(SalesDataTable[[#This Row],[Order Date]])</f>
        <v>2026</v>
      </c>
      <c r="D883" s="11" t="str">
        <f>"Q"&amp;ROUNDUP(MONTH(SalesDataTable[[#This Row],[Order Date]])/3,0)</f>
        <v>Q2</v>
      </c>
      <c r="E883" s="4">
        <f>MONTH(SalesDataTable[[#This Row],[Order Date]])</f>
        <v>5</v>
      </c>
      <c r="F883" s="4" t="str">
        <f>TEXT(SalesDataTable[[#This Row],[Order Date]],"MMM")</f>
        <v>May</v>
      </c>
      <c r="G883" s="4" t="s">
        <v>20</v>
      </c>
      <c r="H883" s="4" t="s">
        <v>47</v>
      </c>
      <c r="I883" s="4" t="s">
        <v>19</v>
      </c>
      <c r="J883" s="4" t="s">
        <v>13</v>
      </c>
      <c r="K883" s="4" t="s">
        <v>9</v>
      </c>
      <c r="L883" s="4" t="s">
        <v>10</v>
      </c>
      <c r="M883" s="9">
        <v>2</v>
      </c>
      <c r="N883" s="6">
        <v>93.55</v>
      </c>
      <c r="O883" s="7">
        <v>0</v>
      </c>
      <c r="P883" s="6">
        <v>44.31</v>
      </c>
      <c r="Q883" s="6">
        <f t="shared" si="52"/>
        <v>187.1</v>
      </c>
      <c r="R883" s="6">
        <f t="shared" si="53"/>
        <v>88.62</v>
      </c>
      <c r="S883" s="6">
        <f t="shared" si="54"/>
        <v>98.47999999999999</v>
      </c>
      <c r="T883" s="8">
        <f t="shared" si="55"/>
        <v>0.52634954569748793</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3775</v>
      </c>
      <c r="B884" s="3">
        <v>46164</v>
      </c>
      <c r="C884" s="4">
        <f>YEAR(SalesDataTable[[#This Row],[Order Date]])</f>
        <v>2026</v>
      </c>
      <c r="D884" s="11" t="str">
        <f>"Q"&amp;ROUNDUP(MONTH(SalesDataTable[[#This Row],[Order Date]])/3,0)</f>
        <v>Q2</v>
      </c>
      <c r="E884" s="4">
        <f>MONTH(SalesDataTable[[#This Row],[Order Date]])</f>
        <v>5</v>
      </c>
      <c r="F884" s="4" t="str">
        <f>TEXT(SalesDataTable[[#This Row],[Order Date]],"MMM")</f>
        <v>May</v>
      </c>
      <c r="G884" s="4" t="s">
        <v>11</v>
      </c>
      <c r="H884" s="4" t="s">
        <v>12</v>
      </c>
      <c r="I884" s="4" t="s">
        <v>2</v>
      </c>
      <c r="J884" s="4" t="s">
        <v>16</v>
      </c>
      <c r="K884" s="4" t="s">
        <v>14</v>
      </c>
      <c r="L884" s="4" t="s">
        <v>44</v>
      </c>
      <c r="M884" s="9">
        <v>1</v>
      </c>
      <c r="N884" s="6">
        <v>131.74</v>
      </c>
      <c r="O884" s="7">
        <v>0</v>
      </c>
      <c r="P884" s="6">
        <v>66.650000000000006</v>
      </c>
      <c r="Q884" s="6">
        <f t="shared" si="52"/>
        <v>131.74</v>
      </c>
      <c r="R884" s="6">
        <f t="shared" si="53"/>
        <v>66.650000000000006</v>
      </c>
      <c r="S884" s="6">
        <f t="shared" si="54"/>
        <v>65.09</v>
      </c>
      <c r="T884" s="8">
        <f t="shared" si="55"/>
        <v>0.49407924700166994</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4071</v>
      </c>
      <c r="B885" s="3">
        <v>46164</v>
      </c>
      <c r="C885" s="4">
        <f>YEAR(SalesDataTable[[#This Row],[Order Date]])</f>
        <v>2026</v>
      </c>
      <c r="D885" s="11" t="str">
        <f>"Q"&amp;ROUNDUP(MONTH(SalesDataTable[[#This Row],[Order Date]])/3,0)</f>
        <v>Q2</v>
      </c>
      <c r="E885" s="4">
        <f>MONTH(SalesDataTable[[#This Row],[Order Date]])</f>
        <v>5</v>
      </c>
      <c r="F885" s="4" t="str">
        <f>TEXT(SalesDataTable[[#This Row],[Order Date]],"MMM")</f>
        <v>May</v>
      </c>
      <c r="G885" s="4" t="s">
        <v>20</v>
      </c>
      <c r="H885" s="4" t="s">
        <v>33</v>
      </c>
      <c r="I885" s="4" t="s">
        <v>2</v>
      </c>
      <c r="J885" s="4" t="s">
        <v>13</v>
      </c>
      <c r="K885" s="4" t="s">
        <v>9</v>
      </c>
      <c r="L885" s="4" t="s">
        <v>10</v>
      </c>
      <c r="M885" s="9">
        <v>5</v>
      </c>
      <c r="N885" s="6">
        <v>91.79</v>
      </c>
      <c r="O885" s="7">
        <v>0.05</v>
      </c>
      <c r="P885" s="6">
        <v>44.48</v>
      </c>
      <c r="Q885" s="6">
        <f t="shared" si="52"/>
        <v>436.0025</v>
      </c>
      <c r="R885" s="6">
        <f t="shared" si="53"/>
        <v>222.39999999999998</v>
      </c>
      <c r="S885" s="6">
        <f t="shared" si="54"/>
        <v>213.60250000000002</v>
      </c>
      <c r="T885" s="8">
        <f t="shared" si="55"/>
        <v>0.48991118170193981</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5137</v>
      </c>
      <c r="B886" s="3">
        <v>46164</v>
      </c>
      <c r="C886" s="4">
        <f>YEAR(SalesDataTable[[#This Row],[Order Date]])</f>
        <v>2026</v>
      </c>
      <c r="D886" s="11" t="str">
        <f>"Q"&amp;ROUNDUP(MONTH(SalesDataTable[[#This Row],[Order Date]])/3,0)</f>
        <v>Q2</v>
      </c>
      <c r="E886" s="4">
        <f>MONTH(SalesDataTable[[#This Row],[Order Date]])</f>
        <v>5</v>
      </c>
      <c r="F886" s="4" t="str">
        <f>TEXT(SalesDataTable[[#This Row],[Order Date]],"MMM")</f>
        <v>May</v>
      </c>
      <c r="G886" s="4" t="s">
        <v>20</v>
      </c>
      <c r="H886" s="4" t="s">
        <v>47</v>
      </c>
      <c r="I886" s="4" t="s">
        <v>2</v>
      </c>
      <c r="J886" s="4" t="s">
        <v>16</v>
      </c>
      <c r="K886" s="4" t="s">
        <v>9</v>
      </c>
      <c r="L886" s="4" t="s">
        <v>37</v>
      </c>
      <c r="M886" s="9">
        <v>4</v>
      </c>
      <c r="N886" s="6">
        <v>155.4</v>
      </c>
      <c r="O886" s="7">
        <v>0.05</v>
      </c>
      <c r="P886" s="6">
        <v>77.31</v>
      </c>
      <c r="Q886" s="6">
        <f t="shared" si="52"/>
        <v>590.52</v>
      </c>
      <c r="R886" s="6">
        <f t="shared" si="53"/>
        <v>309.24</v>
      </c>
      <c r="S886" s="6">
        <f t="shared" si="54"/>
        <v>281.27999999999997</v>
      </c>
      <c r="T886" s="8">
        <f t="shared" si="55"/>
        <v>0.47632595001016048</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133</v>
      </c>
      <c r="B887" s="3">
        <v>46165</v>
      </c>
      <c r="C887" s="4">
        <f>YEAR(SalesDataTable[[#This Row],[Order Date]])</f>
        <v>2026</v>
      </c>
      <c r="D887" s="11" t="str">
        <f>"Q"&amp;ROUNDUP(MONTH(SalesDataTable[[#This Row],[Order Date]])/3,0)</f>
        <v>Q2</v>
      </c>
      <c r="E887" s="4">
        <f>MONTH(SalesDataTable[[#This Row],[Order Date]])</f>
        <v>5</v>
      </c>
      <c r="F887" s="4" t="str">
        <f>TEXT(SalesDataTable[[#This Row],[Order Date]],"MMM")</f>
        <v>May</v>
      </c>
      <c r="G887" s="4" t="s">
        <v>6</v>
      </c>
      <c r="H887" s="4" t="s">
        <v>7</v>
      </c>
      <c r="I887" s="4" t="s">
        <v>2</v>
      </c>
      <c r="J887" s="4" t="s">
        <v>13</v>
      </c>
      <c r="K887" s="4" t="s">
        <v>14</v>
      </c>
      <c r="L887" s="4" t="s">
        <v>15</v>
      </c>
      <c r="M887" s="9">
        <v>1</v>
      </c>
      <c r="N887" s="6">
        <v>36.57</v>
      </c>
      <c r="O887" s="7">
        <v>0.05</v>
      </c>
      <c r="P887" s="6">
        <v>13.33</v>
      </c>
      <c r="Q887" s="6">
        <f t="shared" si="52"/>
        <v>34.741500000000002</v>
      </c>
      <c r="R887" s="6">
        <f t="shared" si="53"/>
        <v>13.33</v>
      </c>
      <c r="S887" s="6">
        <f t="shared" si="54"/>
        <v>21.411500000000004</v>
      </c>
      <c r="T887" s="8">
        <f t="shared" si="55"/>
        <v>0.61630902522919284</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1385</v>
      </c>
      <c r="B888" s="3">
        <v>46165</v>
      </c>
      <c r="C888" s="4">
        <f>YEAR(SalesDataTable[[#This Row],[Order Date]])</f>
        <v>2026</v>
      </c>
      <c r="D888" s="11" t="str">
        <f>"Q"&amp;ROUNDUP(MONTH(SalesDataTable[[#This Row],[Order Date]])/3,0)</f>
        <v>Q2</v>
      </c>
      <c r="E888" s="4">
        <f>MONTH(SalesDataTable[[#This Row],[Order Date]])</f>
        <v>5</v>
      </c>
      <c r="F888" s="4" t="str">
        <f>TEXT(SalesDataTable[[#This Row],[Order Date]],"MMM")</f>
        <v>May</v>
      </c>
      <c r="G888" s="4" t="s">
        <v>11</v>
      </c>
      <c r="H888" s="4" t="s">
        <v>52</v>
      </c>
      <c r="I888" s="4" t="s">
        <v>2</v>
      </c>
      <c r="J888" s="4" t="s">
        <v>13</v>
      </c>
      <c r="K888" s="4" t="s">
        <v>4</v>
      </c>
      <c r="L888" s="4" t="s">
        <v>26</v>
      </c>
      <c r="M888" s="9">
        <v>2</v>
      </c>
      <c r="N888" s="6">
        <v>41.19</v>
      </c>
      <c r="O888" s="7">
        <v>0</v>
      </c>
      <c r="P888" s="6">
        <v>17.190000000000001</v>
      </c>
      <c r="Q888" s="6">
        <f t="shared" si="52"/>
        <v>82.38</v>
      </c>
      <c r="R888" s="6">
        <f t="shared" si="53"/>
        <v>34.380000000000003</v>
      </c>
      <c r="S888" s="6">
        <f t="shared" si="54"/>
        <v>47.999999999999993</v>
      </c>
      <c r="T888" s="8">
        <f t="shared" si="55"/>
        <v>0.58266569555717407</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1597</v>
      </c>
      <c r="B889" s="3">
        <v>46165</v>
      </c>
      <c r="C889" s="4">
        <f>YEAR(SalesDataTable[[#This Row],[Order Date]])</f>
        <v>2026</v>
      </c>
      <c r="D889" s="11" t="str">
        <f>"Q"&amp;ROUNDUP(MONTH(SalesDataTable[[#This Row],[Order Date]])/3,0)</f>
        <v>Q2</v>
      </c>
      <c r="E889" s="4">
        <f>MONTH(SalesDataTable[[#This Row],[Order Date]])</f>
        <v>5</v>
      </c>
      <c r="F889" s="4" t="str">
        <f>TEXT(SalesDataTable[[#This Row],[Order Date]],"MMM")</f>
        <v>May</v>
      </c>
      <c r="G889" s="4" t="s">
        <v>20</v>
      </c>
      <c r="H889" s="4" t="s">
        <v>33</v>
      </c>
      <c r="I889" s="4" t="s">
        <v>2</v>
      </c>
      <c r="J889" s="4" t="s">
        <v>3</v>
      </c>
      <c r="K889" s="4" t="s">
        <v>14</v>
      </c>
      <c r="L889" s="4" t="s">
        <v>44</v>
      </c>
      <c r="M889" s="9">
        <v>1</v>
      </c>
      <c r="N889" s="6">
        <v>136.66999999999999</v>
      </c>
      <c r="O889" s="7">
        <v>0.05</v>
      </c>
      <c r="P889" s="6">
        <v>67.099999999999994</v>
      </c>
      <c r="Q889" s="6">
        <f t="shared" si="52"/>
        <v>129.83649999999997</v>
      </c>
      <c r="R889" s="6">
        <f t="shared" si="53"/>
        <v>67.099999999999994</v>
      </c>
      <c r="S889" s="6">
        <f t="shared" si="54"/>
        <v>62.736499999999978</v>
      </c>
      <c r="T889" s="8">
        <f t="shared" si="55"/>
        <v>0.48319617364916639</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2273</v>
      </c>
      <c r="B890" s="3">
        <v>46165</v>
      </c>
      <c r="C890" s="4">
        <f>YEAR(SalesDataTable[[#This Row],[Order Date]])</f>
        <v>2026</v>
      </c>
      <c r="D890" s="11" t="str">
        <f>"Q"&amp;ROUNDUP(MONTH(SalesDataTable[[#This Row],[Order Date]])/3,0)</f>
        <v>Q2</v>
      </c>
      <c r="E890" s="4">
        <f>MONTH(SalesDataTable[[#This Row],[Order Date]])</f>
        <v>5</v>
      </c>
      <c r="F890" s="4" t="str">
        <f>TEXT(SalesDataTable[[#This Row],[Order Date]],"MMM")</f>
        <v>May</v>
      </c>
      <c r="G890" s="4" t="s">
        <v>11</v>
      </c>
      <c r="H890" s="4" t="s">
        <v>12</v>
      </c>
      <c r="I890" s="4" t="s">
        <v>19</v>
      </c>
      <c r="J890" s="4" t="s">
        <v>13</v>
      </c>
      <c r="K890" s="4" t="s">
        <v>34</v>
      </c>
      <c r="L890" s="4" t="s">
        <v>42</v>
      </c>
      <c r="M890" s="9">
        <v>2</v>
      </c>
      <c r="N890" s="6">
        <v>35.700000000000003</v>
      </c>
      <c r="O890" s="7">
        <v>0</v>
      </c>
      <c r="P890" s="6">
        <v>13.52</v>
      </c>
      <c r="Q890" s="6">
        <f t="shared" si="52"/>
        <v>71.400000000000006</v>
      </c>
      <c r="R890" s="6">
        <f t="shared" si="53"/>
        <v>27.04</v>
      </c>
      <c r="S890" s="6">
        <f t="shared" si="54"/>
        <v>44.360000000000007</v>
      </c>
      <c r="T890" s="8">
        <f t="shared" si="55"/>
        <v>0.62128851540616248</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2931</v>
      </c>
      <c r="B891" s="3">
        <v>46165</v>
      </c>
      <c r="C891" s="4">
        <f>YEAR(SalesDataTable[[#This Row],[Order Date]])</f>
        <v>2026</v>
      </c>
      <c r="D891" s="11" t="str">
        <f>"Q"&amp;ROUNDUP(MONTH(SalesDataTable[[#This Row],[Order Date]])/3,0)</f>
        <v>Q2</v>
      </c>
      <c r="E891" s="4">
        <f>MONTH(SalesDataTable[[#This Row],[Order Date]])</f>
        <v>5</v>
      </c>
      <c r="F891" s="4" t="str">
        <f>TEXT(SalesDataTable[[#This Row],[Order Date]],"MMM")</f>
        <v>May</v>
      </c>
      <c r="G891" s="4" t="s">
        <v>0</v>
      </c>
      <c r="H891" s="4" t="s">
        <v>1</v>
      </c>
      <c r="I891" s="4" t="s">
        <v>2</v>
      </c>
      <c r="J891" s="4" t="s">
        <v>3</v>
      </c>
      <c r="K891" s="4" t="s">
        <v>4</v>
      </c>
      <c r="L891" s="4" t="s">
        <v>30</v>
      </c>
      <c r="M891" s="9">
        <v>1</v>
      </c>
      <c r="N891" s="6">
        <v>100.87</v>
      </c>
      <c r="O891" s="7">
        <v>0</v>
      </c>
      <c r="P891" s="6">
        <v>50.4</v>
      </c>
      <c r="Q891" s="6">
        <f t="shared" si="52"/>
        <v>100.87</v>
      </c>
      <c r="R891" s="6">
        <f t="shared" si="53"/>
        <v>50.4</v>
      </c>
      <c r="S891" s="6">
        <f t="shared" si="54"/>
        <v>50.470000000000006</v>
      </c>
      <c r="T891" s="8">
        <f t="shared" si="55"/>
        <v>0.5003469812630118</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4143</v>
      </c>
      <c r="B892" s="3">
        <v>46165</v>
      </c>
      <c r="C892" s="4">
        <f>YEAR(SalesDataTable[[#This Row],[Order Date]])</f>
        <v>2026</v>
      </c>
      <c r="D892" s="11" t="str">
        <f>"Q"&amp;ROUNDUP(MONTH(SalesDataTable[[#This Row],[Order Date]])/3,0)</f>
        <v>Q2</v>
      </c>
      <c r="E892" s="4">
        <f>MONTH(SalesDataTable[[#This Row],[Order Date]])</f>
        <v>5</v>
      </c>
      <c r="F892" s="4" t="str">
        <f>TEXT(SalesDataTable[[#This Row],[Order Date]],"MMM")</f>
        <v>May</v>
      </c>
      <c r="G892" s="4" t="s">
        <v>11</v>
      </c>
      <c r="H892" s="4" t="s">
        <v>52</v>
      </c>
      <c r="I892" s="4" t="s">
        <v>19</v>
      </c>
      <c r="J892" s="4" t="s">
        <v>3</v>
      </c>
      <c r="K892" s="4" t="s">
        <v>14</v>
      </c>
      <c r="L892" s="4" t="s">
        <v>44</v>
      </c>
      <c r="M892" s="9">
        <v>1</v>
      </c>
      <c r="N892" s="6">
        <v>130.80000000000001</v>
      </c>
      <c r="O892" s="7">
        <v>0</v>
      </c>
      <c r="P892" s="6">
        <v>68.7</v>
      </c>
      <c r="Q892" s="6">
        <f t="shared" si="52"/>
        <v>130.80000000000001</v>
      </c>
      <c r="R892" s="6">
        <f t="shared" si="53"/>
        <v>68.7</v>
      </c>
      <c r="S892" s="6">
        <f t="shared" si="54"/>
        <v>62.100000000000009</v>
      </c>
      <c r="T892" s="8">
        <f t="shared" si="55"/>
        <v>0.4747706422018349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4504</v>
      </c>
      <c r="B893" s="3">
        <v>46165</v>
      </c>
      <c r="C893" s="4">
        <f>YEAR(SalesDataTable[[#This Row],[Order Date]])</f>
        <v>2026</v>
      </c>
      <c r="D893" s="11" t="str">
        <f>"Q"&amp;ROUNDUP(MONTH(SalesDataTable[[#This Row],[Order Date]])/3,0)</f>
        <v>Q2</v>
      </c>
      <c r="E893" s="4">
        <f>MONTH(SalesDataTable[[#This Row],[Order Date]])</f>
        <v>5</v>
      </c>
      <c r="F893" s="4" t="str">
        <f>TEXT(SalesDataTable[[#This Row],[Order Date]],"MMM")</f>
        <v>May</v>
      </c>
      <c r="G893" s="4" t="s">
        <v>0</v>
      </c>
      <c r="H893" s="4" t="s">
        <v>36</v>
      </c>
      <c r="I893" s="4" t="s">
        <v>28</v>
      </c>
      <c r="J893" s="4" t="s">
        <v>3</v>
      </c>
      <c r="K893" s="4" t="s">
        <v>9</v>
      </c>
      <c r="L893" s="4" t="s">
        <v>37</v>
      </c>
      <c r="M893" s="9">
        <v>1</v>
      </c>
      <c r="N893" s="6">
        <v>153.88999999999999</v>
      </c>
      <c r="O893" s="7">
        <v>0</v>
      </c>
      <c r="P893" s="6">
        <v>79.64</v>
      </c>
      <c r="Q893" s="6">
        <f t="shared" si="52"/>
        <v>153.88999999999999</v>
      </c>
      <c r="R893" s="6">
        <f t="shared" si="53"/>
        <v>79.64</v>
      </c>
      <c r="S893" s="6">
        <f t="shared" si="54"/>
        <v>74.249999999999986</v>
      </c>
      <c r="T893" s="8">
        <f t="shared" si="55"/>
        <v>0.4824874910650464</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656</v>
      </c>
      <c r="B894" s="3">
        <v>46166</v>
      </c>
      <c r="C894" s="4">
        <f>YEAR(SalesDataTable[[#This Row],[Order Date]])</f>
        <v>2026</v>
      </c>
      <c r="D894" s="11"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23</v>
      </c>
      <c r="L894" s="4" t="s">
        <v>51</v>
      </c>
      <c r="M894" s="9">
        <v>1</v>
      </c>
      <c r="N894" s="6">
        <v>122.51</v>
      </c>
      <c r="O894" s="7">
        <v>0.15</v>
      </c>
      <c r="P894" s="6">
        <v>62.2</v>
      </c>
      <c r="Q894" s="6">
        <f t="shared" si="52"/>
        <v>104.1335</v>
      </c>
      <c r="R894" s="6">
        <f t="shared" si="53"/>
        <v>62.2</v>
      </c>
      <c r="S894" s="6">
        <f t="shared" si="54"/>
        <v>41.933499999999995</v>
      </c>
      <c r="T894" s="8">
        <f t="shared" si="55"/>
        <v>0.40268981643755369</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979</v>
      </c>
      <c r="B895" s="3">
        <v>46166</v>
      </c>
      <c r="C895" s="4">
        <f>YEAR(SalesDataTable[[#This Row],[Order Date]])</f>
        <v>2026</v>
      </c>
      <c r="D895" s="11" t="str">
        <f>"Q"&amp;ROUNDUP(MONTH(SalesDataTable[[#This Row],[Order Date]])/3,0)</f>
        <v>Q2</v>
      </c>
      <c r="E895" s="4">
        <f>MONTH(SalesDataTable[[#This Row],[Order Date]])</f>
        <v>5</v>
      </c>
      <c r="F895" s="4" t="str">
        <f>TEXT(SalesDataTable[[#This Row],[Order Date]],"MMM")</f>
        <v>May</v>
      </c>
      <c r="G895" s="4" t="s">
        <v>20</v>
      </c>
      <c r="H895" s="4" t="s">
        <v>21</v>
      </c>
      <c r="I895" s="4" t="s">
        <v>8</v>
      </c>
      <c r="J895" s="4" t="s">
        <v>3</v>
      </c>
      <c r="K895" s="4" t="s">
        <v>4</v>
      </c>
      <c r="L895" s="4" t="s">
        <v>5</v>
      </c>
      <c r="M895" s="9">
        <v>8</v>
      </c>
      <c r="N895" s="6">
        <v>79.94</v>
      </c>
      <c r="O895" s="7">
        <v>0.15</v>
      </c>
      <c r="P895" s="6">
        <v>41.65</v>
      </c>
      <c r="Q895" s="6">
        <f t="shared" si="52"/>
        <v>543.59199999999998</v>
      </c>
      <c r="R895" s="6">
        <f t="shared" si="53"/>
        <v>333.2</v>
      </c>
      <c r="S895" s="6">
        <f t="shared" si="54"/>
        <v>210.392</v>
      </c>
      <c r="T895" s="8">
        <f t="shared" si="55"/>
        <v>0.38704028021015763</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1510</v>
      </c>
      <c r="B896" s="3">
        <v>46166</v>
      </c>
      <c r="C896" s="4">
        <f>YEAR(SalesDataTable[[#This Row],[Order Date]])</f>
        <v>2026</v>
      </c>
      <c r="D896" s="11" t="str">
        <f>"Q"&amp;ROUNDUP(MONTH(SalesDataTable[[#This Row],[Order Date]])/3,0)</f>
        <v>Q2</v>
      </c>
      <c r="E896" s="4">
        <f>MONTH(SalesDataTable[[#This Row],[Order Date]])</f>
        <v>5</v>
      </c>
      <c r="F896" s="4" t="str">
        <f>TEXT(SalesDataTable[[#This Row],[Order Date]],"MMM")</f>
        <v>May</v>
      </c>
      <c r="G896" s="4" t="s">
        <v>20</v>
      </c>
      <c r="H896" s="4" t="s">
        <v>31</v>
      </c>
      <c r="I896" s="4" t="s">
        <v>2</v>
      </c>
      <c r="J896" s="4" t="s">
        <v>13</v>
      </c>
      <c r="K896" s="4" t="s">
        <v>4</v>
      </c>
      <c r="L896" s="4" t="s">
        <v>22</v>
      </c>
      <c r="M896" s="9">
        <v>2</v>
      </c>
      <c r="N896" s="6">
        <v>50.78</v>
      </c>
      <c r="O896" s="7">
        <v>0.05</v>
      </c>
      <c r="P896" s="6">
        <v>23.03</v>
      </c>
      <c r="Q896" s="6">
        <f t="shared" si="52"/>
        <v>96.481999999999999</v>
      </c>
      <c r="R896" s="6">
        <f t="shared" si="53"/>
        <v>46.06</v>
      </c>
      <c r="S896" s="6">
        <f t="shared" si="54"/>
        <v>50.421999999999997</v>
      </c>
      <c r="T896" s="8">
        <f t="shared" si="55"/>
        <v>0.52260525279326708</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1959</v>
      </c>
      <c r="B897" s="3">
        <v>46166</v>
      </c>
      <c r="C897" s="4">
        <f>YEAR(SalesDataTable[[#This Row],[Order Date]])</f>
        <v>2026</v>
      </c>
      <c r="D897" s="11" t="str">
        <f>"Q"&amp;ROUNDUP(MONTH(SalesDataTable[[#This Row],[Order Date]])/3,0)</f>
        <v>Q2</v>
      </c>
      <c r="E897" s="4">
        <f>MONTH(SalesDataTable[[#This Row],[Order Date]])</f>
        <v>5</v>
      </c>
      <c r="F897" s="4" t="str">
        <f>TEXT(SalesDataTable[[#This Row],[Order Date]],"MMM")</f>
        <v>May</v>
      </c>
      <c r="G897" s="4" t="s">
        <v>0</v>
      </c>
      <c r="H897" s="4" t="s">
        <v>50</v>
      </c>
      <c r="I897" s="4" t="s">
        <v>28</v>
      </c>
      <c r="J897" s="4" t="s">
        <v>16</v>
      </c>
      <c r="K897" s="4" t="s">
        <v>4</v>
      </c>
      <c r="L897" s="4" t="s">
        <v>5</v>
      </c>
      <c r="M897" s="9">
        <v>2</v>
      </c>
      <c r="N897" s="6">
        <v>80.59</v>
      </c>
      <c r="O897" s="7">
        <v>0.05</v>
      </c>
      <c r="P897" s="6">
        <v>41.44</v>
      </c>
      <c r="Q897" s="6">
        <f t="shared" si="52"/>
        <v>153.12100000000001</v>
      </c>
      <c r="R897" s="6">
        <f t="shared" si="53"/>
        <v>82.88</v>
      </c>
      <c r="S897" s="6">
        <f t="shared" si="54"/>
        <v>70.241000000000014</v>
      </c>
      <c r="T897" s="8">
        <f t="shared" si="55"/>
        <v>0.45872871781140412</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2089</v>
      </c>
      <c r="B898" s="3">
        <v>46166</v>
      </c>
      <c r="C898" s="4">
        <f>YEAR(SalesDataTable[[#This Row],[Order Date]])</f>
        <v>2026</v>
      </c>
      <c r="D898" s="11" t="str">
        <f>"Q"&amp;ROUNDUP(MONTH(SalesDataTable[[#This Row],[Order Date]])/3,0)</f>
        <v>Q2</v>
      </c>
      <c r="E898" s="4">
        <f>MONTH(SalesDataTable[[#This Row],[Order Date]])</f>
        <v>5</v>
      </c>
      <c r="F898" s="4" t="str">
        <f>TEXT(SalesDataTable[[#This Row],[Order Date]],"MMM")</f>
        <v>May</v>
      </c>
      <c r="G898" s="4" t="s">
        <v>0</v>
      </c>
      <c r="H898" s="4" t="s">
        <v>50</v>
      </c>
      <c r="I898" s="4" t="s">
        <v>28</v>
      </c>
      <c r="J898" s="4" t="s">
        <v>13</v>
      </c>
      <c r="K898" s="4" t="s">
        <v>34</v>
      </c>
      <c r="L898" s="4" t="s">
        <v>42</v>
      </c>
      <c r="M898" s="9">
        <v>3</v>
      </c>
      <c r="N898" s="6">
        <v>35.75</v>
      </c>
      <c r="O898" s="7">
        <v>0.15</v>
      </c>
      <c r="P898" s="6">
        <v>13.54</v>
      </c>
      <c r="Q898" s="6">
        <f t="shared" si="52"/>
        <v>91.162499999999994</v>
      </c>
      <c r="R898" s="6">
        <f t="shared" si="53"/>
        <v>40.619999999999997</v>
      </c>
      <c r="S898" s="6">
        <f t="shared" si="54"/>
        <v>50.542499999999997</v>
      </c>
      <c r="T898" s="8">
        <f t="shared" si="55"/>
        <v>0.55442204853969557</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2446</v>
      </c>
      <c r="B899" s="3">
        <v>46166</v>
      </c>
      <c r="C899" s="4">
        <f>YEAR(SalesDataTable[[#This Row],[Order Date]])</f>
        <v>2026</v>
      </c>
      <c r="D899" s="11" t="str">
        <f>"Q"&amp;ROUNDUP(MONTH(SalesDataTable[[#This Row],[Order Date]])/3,0)</f>
        <v>Q2</v>
      </c>
      <c r="E899" s="4">
        <f>MONTH(SalesDataTable[[#This Row],[Order Date]])</f>
        <v>5</v>
      </c>
      <c r="F899" s="4" t="str">
        <f>TEXT(SalesDataTable[[#This Row],[Order Date]],"MMM")</f>
        <v>May</v>
      </c>
      <c r="G899" s="4" t="s">
        <v>6</v>
      </c>
      <c r="H899" s="4" t="s">
        <v>43</v>
      </c>
      <c r="I899" s="4" t="s">
        <v>2</v>
      </c>
      <c r="J899" s="4" t="s">
        <v>13</v>
      </c>
      <c r="K899" s="4" t="s">
        <v>23</v>
      </c>
      <c r="L899" s="4" t="s">
        <v>29</v>
      </c>
      <c r="M899" s="9">
        <v>5</v>
      </c>
      <c r="N899" s="6">
        <v>195.78</v>
      </c>
      <c r="O899" s="7">
        <v>0.1</v>
      </c>
      <c r="P899" s="6">
        <v>101.98</v>
      </c>
      <c r="Q899" s="6">
        <f t="shared" si="52"/>
        <v>881.01</v>
      </c>
      <c r="R899" s="6">
        <f t="shared" si="53"/>
        <v>509.90000000000003</v>
      </c>
      <c r="S899" s="6">
        <f t="shared" si="54"/>
        <v>371.10999999999996</v>
      </c>
      <c r="T899" s="8">
        <f t="shared" si="55"/>
        <v>0.4212324491208953</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2847</v>
      </c>
      <c r="B900" s="3">
        <v>46166</v>
      </c>
      <c r="C900" s="4">
        <f>YEAR(SalesDataTable[[#This Row],[Order Date]])</f>
        <v>2026</v>
      </c>
      <c r="D900" s="11" t="str">
        <f>"Q"&amp;ROUNDUP(MONTH(SalesDataTable[[#This Row],[Order Date]])/3,0)</f>
        <v>Q2</v>
      </c>
      <c r="E900" s="4">
        <f>MONTH(SalesDataTable[[#This Row],[Order Date]])</f>
        <v>5</v>
      </c>
      <c r="F900" s="4" t="str">
        <f>TEXT(SalesDataTable[[#This Row],[Order Date]],"MMM")</f>
        <v>May</v>
      </c>
      <c r="G900" s="4" t="s">
        <v>20</v>
      </c>
      <c r="H900" s="4" t="s">
        <v>47</v>
      </c>
      <c r="I900" s="4" t="s">
        <v>2</v>
      </c>
      <c r="J900" s="4" t="s">
        <v>3</v>
      </c>
      <c r="K900" s="4" t="s">
        <v>23</v>
      </c>
      <c r="L900" s="4" t="s">
        <v>51</v>
      </c>
      <c r="M900" s="9">
        <v>2</v>
      </c>
      <c r="N900" s="6">
        <v>125.95</v>
      </c>
      <c r="O900" s="7">
        <v>0.05</v>
      </c>
      <c r="P900" s="6">
        <v>61.74</v>
      </c>
      <c r="Q900" s="6">
        <f t="shared" ref="Q900:Q963" si="56">M900*N900*(1-O900)</f>
        <v>239.30500000000001</v>
      </c>
      <c r="R900" s="6">
        <f t="shared" ref="R900:R963" si="57">M900*P900</f>
        <v>123.48</v>
      </c>
      <c r="S900" s="6">
        <f t="shared" ref="S900:S963" si="58">Q900-R900</f>
        <v>115.825</v>
      </c>
      <c r="T900" s="8">
        <f t="shared" ref="T900:T963" si="59">IFERROR(S900/Q900,0)</f>
        <v>0.48400576669940032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3454</v>
      </c>
      <c r="B901" s="3">
        <v>46166</v>
      </c>
      <c r="C901" s="4">
        <f>YEAR(SalesDataTable[[#This Row],[Order Date]])</f>
        <v>2026</v>
      </c>
      <c r="D901" s="11" t="str">
        <f>"Q"&amp;ROUNDUP(MONTH(SalesDataTable[[#This Row],[Order Date]])/3,0)</f>
        <v>Q2</v>
      </c>
      <c r="E901" s="4">
        <f>MONTH(SalesDataTable[[#This Row],[Order Date]])</f>
        <v>5</v>
      </c>
      <c r="F901" s="4" t="str">
        <f>TEXT(SalesDataTable[[#This Row],[Order Date]],"MMM")</f>
        <v>May</v>
      </c>
      <c r="G901" s="4" t="s">
        <v>20</v>
      </c>
      <c r="H901" s="4" t="s">
        <v>31</v>
      </c>
      <c r="I901" s="4" t="s">
        <v>2</v>
      </c>
      <c r="J901" s="4" t="s">
        <v>13</v>
      </c>
      <c r="K901" s="4" t="s">
        <v>34</v>
      </c>
      <c r="L901" s="4" t="s">
        <v>35</v>
      </c>
      <c r="M901" s="9">
        <v>2</v>
      </c>
      <c r="N901" s="6">
        <v>41.32</v>
      </c>
      <c r="O901" s="7">
        <v>0</v>
      </c>
      <c r="P901" s="6">
        <v>14.91</v>
      </c>
      <c r="Q901" s="6">
        <f t="shared" si="56"/>
        <v>82.64</v>
      </c>
      <c r="R901" s="6">
        <f t="shared" si="57"/>
        <v>29.82</v>
      </c>
      <c r="S901" s="6">
        <f t="shared" si="58"/>
        <v>52.82</v>
      </c>
      <c r="T901" s="8">
        <f t="shared" si="59"/>
        <v>0.63915779283639884</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4472</v>
      </c>
      <c r="B902" s="3">
        <v>46166</v>
      </c>
      <c r="C902" s="4">
        <f>YEAR(SalesDataTable[[#This Row],[Order Date]])</f>
        <v>2026</v>
      </c>
      <c r="D902" s="11" t="str">
        <f>"Q"&amp;ROUNDUP(MONTH(SalesDataTable[[#This Row],[Order Date]])/3,0)</f>
        <v>Q2</v>
      </c>
      <c r="E902" s="4">
        <f>MONTH(SalesDataTable[[#This Row],[Order Date]])</f>
        <v>5</v>
      </c>
      <c r="F902" s="4" t="str">
        <f>TEXT(SalesDataTable[[#This Row],[Order Date]],"MMM")</f>
        <v>May</v>
      </c>
      <c r="G902" s="4" t="s">
        <v>20</v>
      </c>
      <c r="H902" s="4" t="s">
        <v>33</v>
      </c>
      <c r="I902" s="4" t="s">
        <v>28</v>
      </c>
      <c r="J902" s="4" t="s">
        <v>13</v>
      </c>
      <c r="K902" s="4" t="s">
        <v>9</v>
      </c>
      <c r="L902" s="4" t="s">
        <v>17</v>
      </c>
      <c r="M902" s="9">
        <v>2</v>
      </c>
      <c r="N902" s="6">
        <v>144.01</v>
      </c>
      <c r="O902" s="7">
        <v>0</v>
      </c>
      <c r="P902" s="6">
        <v>79.37</v>
      </c>
      <c r="Q902" s="6">
        <f t="shared" si="56"/>
        <v>288.02</v>
      </c>
      <c r="R902" s="6">
        <f t="shared" si="57"/>
        <v>158.74</v>
      </c>
      <c r="S902" s="6">
        <f t="shared" si="58"/>
        <v>129.27999999999997</v>
      </c>
      <c r="T902" s="8">
        <f t="shared" si="59"/>
        <v>0.44885771821401282</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4852</v>
      </c>
      <c r="B903" s="3">
        <v>46166</v>
      </c>
      <c r="C903" s="4">
        <f>YEAR(SalesDataTable[[#This Row],[Order Date]])</f>
        <v>2026</v>
      </c>
      <c r="D903" s="11" t="str">
        <f>"Q"&amp;ROUNDUP(MONTH(SalesDataTable[[#This Row],[Order Date]])/3,0)</f>
        <v>Q2</v>
      </c>
      <c r="E903" s="4">
        <f>MONTH(SalesDataTable[[#This Row],[Order Date]])</f>
        <v>5</v>
      </c>
      <c r="F903" s="4" t="str">
        <f>TEXT(SalesDataTable[[#This Row],[Order Date]],"MMM")</f>
        <v>May</v>
      </c>
      <c r="G903" s="4" t="s">
        <v>0</v>
      </c>
      <c r="H903" s="4" t="s">
        <v>50</v>
      </c>
      <c r="I903" s="4" t="s">
        <v>2</v>
      </c>
      <c r="J903" s="4" t="s">
        <v>16</v>
      </c>
      <c r="K903" s="4" t="s">
        <v>4</v>
      </c>
      <c r="L903" s="4" t="s">
        <v>22</v>
      </c>
      <c r="M903" s="9">
        <v>2</v>
      </c>
      <c r="N903" s="6">
        <v>51.17</v>
      </c>
      <c r="O903" s="7">
        <v>0.05</v>
      </c>
      <c r="P903" s="6">
        <v>21.97</v>
      </c>
      <c r="Q903" s="6">
        <f t="shared" si="56"/>
        <v>97.222999999999999</v>
      </c>
      <c r="R903" s="6">
        <f t="shared" si="57"/>
        <v>43.94</v>
      </c>
      <c r="S903" s="6">
        <f t="shared" si="58"/>
        <v>53.283000000000001</v>
      </c>
      <c r="T903" s="8">
        <f t="shared" si="59"/>
        <v>0.54804932989107513</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4959</v>
      </c>
      <c r="B904" s="3">
        <v>46166</v>
      </c>
      <c r="C904" s="4">
        <f>YEAR(SalesDataTable[[#This Row],[Order Date]])</f>
        <v>2026</v>
      </c>
      <c r="D904" s="11" t="str">
        <f>"Q"&amp;ROUNDUP(MONTH(SalesDataTable[[#This Row],[Order Date]])/3,0)</f>
        <v>Q2</v>
      </c>
      <c r="E904" s="4">
        <f>MONTH(SalesDataTable[[#This Row],[Order Date]])</f>
        <v>5</v>
      </c>
      <c r="F904" s="4" t="str">
        <f>TEXT(SalesDataTable[[#This Row],[Order Date]],"MMM")</f>
        <v>May</v>
      </c>
      <c r="G904" s="4" t="s">
        <v>0</v>
      </c>
      <c r="H904" s="4" t="s">
        <v>1</v>
      </c>
      <c r="I904" s="4" t="s">
        <v>8</v>
      </c>
      <c r="J904" s="4" t="s">
        <v>16</v>
      </c>
      <c r="K904" s="4" t="s">
        <v>23</v>
      </c>
      <c r="L904" s="4" t="s">
        <v>40</v>
      </c>
      <c r="M904" s="9">
        <v>6</v>
      </c>
      <c r="N904" s="6">
        <v>83.58</v>
      </c>
      <c r="O904" s="7">
        <v>0.2</v>
      </c>
      <c r="P904" s="6">
        <v>40.5</v>
      </c>
      <c r="Q904" s="6">
        <f t="shared" si="56"/>
        <v>401.18400000000003</v>
      </c>
      <c r="R904" s="6">
        <f t="shared" si="57"/>
        <v>243</v>
      </c>
      <c r="S904" s="6">
        <f t="shared" si="58"/>
        <v>158.18400000000003</v>
      </c>
      <c r="T904" s="8">
        <f t="shared" si="59"/>
        <v>0.39429289303661169</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5056</v>
      </c>
      <c r="B905" s="3">
        <v>46166</v>
      </c>
      <c r="C905" s="4">
        <f>YEAR(SalesDataTable[[#This Row],[Order Date]])</f>
        <v>2026</v>
      </c>
      <c r="D905" s="11" t="str">
        <f>"Q"&amp;ROUNDUP(MONTH(SalesDataTable[[#This Row],[Order Date]])/3,0)</f>
        <v>Q2</v>
      </c>
      <c r="E905" s="4">
        <f>MONTH(SalesDataTable[[#This Row],[Order Date]])</f>
        <v>5</v>
      </c>
      <c r="F905" s="4" t="str">
        <f>TEXT(SalesDataTable[[#This Row],[Order Date]],"MMM")</f>
        <v>May</v>
      </c>
      <c r="G905" s="4" t="s">
        <v>11</v>
      </c>
      <c r="H905" s="4" t="s">
        <v>52</v>
      </c>
      <c r="I905" s="4" t="s">
        <v>28</v>
      </c>
      <c r="J905" s="4" t="s">
        <v>3</v>
      </c>
      <c r="K905" s="4" t="s">
        <v>23</v>
      </c>
      <c r="L905" s="4" t="s">
        <v>40</v>
      </c>
      <c r="M905" s="9">
        <v>2</v>
      </c>
      <c r="N905" s="6">
        <v>80.010000000000005</v>
      </c>
      <c r="O905" s="7">
        <v>0</v>
      </c>
      <c r="P905" s="6">
        <v>38.54</v>
      </c>
      <c r="Q905" s="6">
        <f t="shared" si="56"/>
        <v>160.02000000000001</v>
      </c>
      <c r="R905" s="6">
        <f t="shared" si="57"/>
        <v>77.08</v>
      </c>
      <c r="S905" s="6">
        <f t="shared" si="58"/>
        <v>82.940000000000012</v>
      </c>
      <c r="T905" s="8">
        <f t="shared" si="59"/>
        <v>0.51831021122359711</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1152</v>
      </c>
      <c r="B906" s="3">
        <v>46167</v>
      </c>
      <c r="C906" s="4">
        <f>YEAR(SalesDataTable[[#This Row],[Order Date]])</f>
        <v>2026</v>
      </c>
      <c r="D906" s="11" t="str">
        <f>"Q"&amp;ROUNDUP(MONTH(SalesDataTable[[#This Row],[Order Date]])/3,0)</f>
        <v>Q2</v>
      </c>
      <c r="E906" s="4">
        <f>MONTH(SalesDataTable[[#This Row],[Order Date]])</f>
        <v>5</v>
      </c>
      <c r="F906" s="4" t="str">
        <f>TEXT(SalesDataTable[[#This Row],[Order Date]],"MMM")</f>
        <v>May</v>
      </c>
      <c r="G906" s="4" t="s">
        <v>20</v>
      </c>
      <c r="H906" s="4" t="s">
        <v>31</v>
      </c>
      <c r="I906" s="4" t="s">
        <v>2</v>
      </c>
      <c r="J906" s="4" t="s">
        <v>13</v>
      </c>
      <c r="K906" s="4" t="s">
        <v>9</v>
      </c>
      <c r="L906" s="4" t="s">
        <v>10</v>
      </c>
      <c r="M906" s="9">
        <v>2</v>
      </c>
      <c r="N906" s="6">
        <v>94.4</v>
      </c>
      <c r="O906" s="7">
        <v>0</v>
      </c>
      <c r="P906" s="6">
        <v>46.39</v>
      </c>
      <c r="Q906" s="6">
        <f t="shared" si="56"/>
        <v>188.8</v>
      </c>
      <c r="R906" s="6">
        <f t="shared" si="57"/>
        <v>92.78</v>
      </c>
      <c r="S906" s="6">
        <f t="shared" si="58"/>
        <v>96.02000000000001</v>
      </c>
      <c r="T906" s="8">
        <f t="shared" si="59"/>
        <v>0.50858050847457625</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3919</v>
      </c>
      <c r="B907" s="3">
        <v>46167</v>
      </c>
      <c r="C907" s="4">
        <f>YEAR(SalesDataTable[[#This Row],[Order Date]])</f>
        <v>2026</v>
      </c>
      <c r="D907" s="11" t="str">
        <f>"Q"&amp;ROUNDUP(MONTH(SalesDataTable[[#This Row],[Order Date]])/3,0)</f>
        <v>Q2</v>
      </c>
      <c r="E907" s="4">
        <f>MONTH(SalesDataTable[[#This Row],[Order Date]])</f>
        <v>5</v>
      </c>
      <c r="F907" s="4" t="str">
        <f>TEXT(SalesDataTable[[#This Row],[Order Date]],"MMM")</f>
        <v>May</v>
      </c>
      <c r="G907" s="4" t="s">
        <v>11</v>
      </c>
      <c r="H907" s="4" t="s">
        <v>12</v>
      </c>
      <c r="I907" s="4" t="s">
        <v>19</v>
      </c>
      <c r="J907" s="4" t="s">
        <v>16</v>
      </c>
      <c r="K907" s="4" t="s">
        <v>9</v>
      </c>
      <c r="L907" s="4" t="s">
        <v>37</v>
      </c>
      <c r="M907" s="9">
        <v>6</v>
      </c>
      <c r="N907" s="6">
        <v>157.33000000000001</v>
      </c>
      <c r="O907" s="7">
        <v>0</v>
      </c>
      <c r="P907" s="6">
        <v>78.849999999999994</v>
      </c>
      <c r="Q907" s="6">
        <f t="shared" si="56"/>
        <v>943.98</v>
      </c>
      <c r="R907" s="6">
        <f t="shared" si="57"/>
        <v>473.09999999999997</v>
      </c>
      <c r="S907" s="6">
        <f t="shared" si="58"/>
        <v>470.88000000000005</v>
      </c>
      <c r="T907" s="8">
        <f t="shared" si="59"/>
        <v>0.4988241276298227</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4202</v>
      </c>
      <c r="B908" s="3">
        <v>46167</v>
      </c>
      <c r="C908" s="4">
        <f>YEAR(SalesDataTable[[#This Row],[Order Date]])</f>
        <v>2026</v>
      </c>
      <c r="D908" s="11" t="str">
        <f>"Q"&amp;ROUNDUP(MONTH(SalesDataTable[[#This Row],[Order Date]])/3,0)</f>
        <v>Q2</v>
      </c>
      <c r="E908" s="4">
        <f>MONTH(SalesDataTable[[#This Row],[Order Date]])</f>
        <v>5</v>
      </c>
      <c r="F908" s="4" t="str">
        <f>TEXT(SalesDataTable[[#This Row],[Order Date]],"MMM")</f>
        <v>May</v>
      </c>
      <c r="G908" s="4" t="s">
        <v>11</v>
      </c>
      <c r="H908" s="4" t="s">
        <v>18</v>
      </c>
      <c r="I908" s="4" t="s">
        <v>2</v>
      </c>
      <c r="J908" s="4" t="s">
        <v>13</v>
      </c>
      <c r="K908" s="4" t="s">
        <v>23</v>
      </c>
      <c r="L908" s="4" t="s">
        <v>51</v>
      </c>
      <c r="M908" s="9">
        <v>1</v>
      </c>
      <c r="N908" s="6">
        <v>125.44</v>
      </c>
      <c r="O908" s="7">
        <v>0</v>
      </c>
      <c r="P908" s="6">
        <v>59.92</v>
      </c>
      <c r="Q908" s="6">
        <f t="shared" si="56"/>
        <v>125.44</v>
      </c>
      <c r="R908" s="6">
        <f t="shared" si="57"/>
        <v>59.92</v>
      </c>
      <c r="S908" s="6">
        <f t="shared" si="58"/>
        <v>65.52</v>
      </c>
      <c r="T908" s="8">
        <f t="shared" si="59"/>
        <v>0.5223214285714286</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4274</v>
      </c>
      <c r="B909" s="3">
        <v>46167</v>
      </c>
      <c r="C909" s="4">
        <f>YEAR(SalesDataTable[[#This Row],[Order Date]])</f>
        <v>2026</v>
      </c>
      <c r="D909" s="11" t="str">
        <f>"Q"&amp;ROUNDUP(MONTH(SalesDataTable[[#This Row],[Order Date]])/3,0)</f>
        <v>Q2</v>
      </c>
      <c r="E909" s="4">
        <f>MONTH(SalesDataTable[[#This Row],[Order Date]])</f>
        <v>5</v>
      </c>
      <c r="F909" s="4" t="str">
        <f>TEXT(SalesDataTable[[#This Row],[Order Date]],"MMM")</f>
        <v>May</v>
      </c>
      <c r="G909" s="4" t="s">
        <v>6</v>
      </c>
      <c r="H909" s="4" t="s">
        <v>43</v>
      </c>
      <c r="I909" s="4" t="s">
        <v>28</v>
      </c>
      <c r="J909" s="4" t="s">
        <v>3</v>
      </c>
      <c r="K909" s="4" t="s">
        <v>34</v>
      </c>
      <c r="L909" s="4" t="s">
        <v>42</v>
      </c>
      <c r="M909" s="9">
        <v>2</v>
      </c>
      <c r="N909" s="6">
        <v>36.18</v>
      </c>
      <c r="O909" s="7">
        <v>0</v>
      </c>
      <c r="P909" s="6">
        <v>13.71</v>
      </c>
      <c r="Q909" s="6">
        <f t="shared" si="56"/>
        <v>72.36</v>
      </c>
      <c r="R909" s="6">
        <f t="shared" si="57"/>
        <v>27.42</v>
      </c>
      <c r="S909" s="6">
        <f t="shared" si="58"/>
        <v>44.94</v>
      </c>
      <c r="T909" s="8">
        <f t="shared" si="59"/>
        <v>0.62106135986733002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4364</v>
      </c>
      <c r="B910" s="3">
        <v>46167</v>
      </c>
      <c r="C910" s="4">
        <f>YEAR(SalesDataTable[[#This Row],[Order Date]])</f>
        <v>2026</v>
      </c>
      <c r="D910" s="11" t="str">
        <f>"Q"&amp;ROUNDUP(MONTH(SalesDataTable[[#This Row],[Order Date]])/3,0)</f>
        <v>Q2</v>
      </c>
      <c r="E910" s="4">
        <f>MONTH(SalesDataTable[[#This Row],[Order Date]])</f>
        <v>5</v>
      </c>
      <c r="F910" s="4" t="str">
        <f>TEXT(SalesDataTable[[#This Row],[Order Date]],"MMM")</f>
        <v>May</v>
      </c>
      <c r="G910" s="4" t="s">
        <v>0</v>
      </c>
      <c r="H910" s="4" t="s">
        <v>50</v>
      </c>
      <c r="I910" s="4" t="s">
        <v>19</v>
      </c>
      <c r="J910" s="4" t="s">
        <v>3</v>
      </c>
      <c r="K910" s="4" t="s">
        <v>34</v>
      </c>
      <c r="L910" s="4" t="s">
        <v>35</v>
      </c>
      <c r="M910" s="9">
        <v>1</v>
      </c>
      <c r="N910" s="6">
        <v>41</v>
      </c>
      <c r="O910" s="7">
        <v>0.05</v>
      </c>
      <c r="P910" s="6">
        <v>14.51</v>
      </c>
      <c r="Q910" s="6">
        <f t="shared" si="56"/>
        <v>38.949999999999996</v>
      </c>
      <c r="R910" s="6">
        <f t="shared" si="57"/>
        <v>14.51</v>
      </c>
      <c r="S910" s="6">
        <f t="shared" si="58"/>
        <v>24.439999999999998</v>
      </c>
      <c r="T910" s="8">
        <f t="shared" si="59"/>
        <v>0.62747111681643131</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4896</v>
      </c>
      <c r="B911" s="3">
        <v>46167</v>
      </c>
      <c r="C911" s="4">
        <f>YEAR(SalesDataTable[[#This Row],[Order Date]])</f>
        <v>2026</v>
      </c>
      <c r="D911" s="11" t="str">
        <f>"Q"&amp;ROUNDUP(MONTH(SalesDataTable[[#This Row],[Order Date]])/3,0)</f>
        <v>Q2</v>
      </c>
      <c r="E911" s="4">
        <f>MONTH(SalesDataTable[[#This Row],[Order Date]])</f>
        <v>5</v>
      </c>
      <c r="F911" s="4" t="str">
        <f>TEXT(SalesDataTable[[#This Row],[Order Date]],"MMM")</f>
        <v>May</v>
      </c>
      <c r="G911" s="4" t="s">
        <v>11</v>
      </c>
      <c r="H911" s="4" t="s">
        <v>25</v>
      </c>
      <c r="I911" s="4" t="s">
        <v>2</v>
      </c>
      <c r="J911" s="4" t="s">
        <v>3</v>
      </c>
      <c r="K911" s="4" t="s">
        <v>9</v>
      </c>
      <c r="L911" s="4" t="s">
        <v>46</v>
      </c>
      <c r="M911" s="9">
        <v>1</v>
      </c>
      <c r="N911" s="6">
        <v>72.33</v>
      </c>
      <c r="O911" s="7">
        <v>0.1</v>
      </c>
      <c r="P911" s="6">
        <v>32.61</v>
      </c>
      <c r="Q911" s="6">
        <f t="shared" si="56"/>
        <v>65.096999999999994</v>
      </c>
      <c r="R911" s="6">
        <f t="shared" si="57"/>
        <v>32.61</v>
      </c>
      <c r="S911" s="6">
        <f t="shared" si="58"/>
        <v>32.486999999999995</v>
      </c>
      <c r="T911" s="8">
        <f t="shared" si="59"/>
        <v>0.49905525600258072</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5109</v>
      </c>
      <c r="B912" s="3">
        <v>46167</v>
      </c>
      <c r="C912" s="4">
        <f>YEAR(SalesDataTable[[#This Row],[Order Date]])</f>
        <v>2026</v>
      </c>
      <c r="D912" s="11" t="str">
        <f>"Q"&amp;ROUNDUP(MONTH(SalesDataTable[[#This Row],[Order Date]])/3,0)</f>
        <v>Q2</v>
      </c>
      <c r="E912" s="4">
        <f>MONTH(SalesDataTable[[#This Row],[Order Date]])</f>
        <v>5</v>
      </c>
      <c r="F912" s="4" t="str">
        <f>TEXT(SalesDataTable[[#This Row],[Order Date]],"MMM")</f>
        <v>May</v>
      </c>
      <c r="G912" s="4" t="s">
        <v>20</v>
      </c>
      <c r="H912" s="4" t="s">
        <v>21</v>
      </c>
      <c r="I912" s="4" t="s">
        <v>2</v>
      </c>
      <c r="J912" s="4" t="s">
        <v>16</v>
      </c>
      <c r="K912" s="4" t="s">
        <v>23</v>
      </c>
      <c r="L912" s="4" t="s">
        <v>51</v>
      </c>
      <c r="M912" s="9">
        <v>2</v>
      </c>
      <c r="N912" s="6">
        <v>125.42</v>
      </c>
      <c r="O912" s="7">
        <v>0</v>
      </c>
      <c r="P912" s="6">
        <v>62.28</v>
      </c>
      <c r="Q912" s="6">
        <f t="shared" si="56"/>
        <v>250.84</v>
      </c>
      <c r="R912" s="6">
        <f t="shared" si="57"/>
        <v>124.56</v>
      </c>
      <c r="S912" s="6">
        <f t="shared" si="58"/>
        <v>126.28</v>
      </c>
      <c r="T912" s="8">
        <f t="shared" si="59"/>
        <v>0.50342848030617127</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289</v>
      </c>
      <c r="B913" s="3">
        <v>46168</v>
      </c>
      <c r="C913" s="4">
        <f>YEAR(SalesDataTable[[#This Row],[Order Date]])</f>
        <v>2026</v>
      </c>
      <c r="D913" s="11" t="str">
        <f>"Q"&amp;ROUNDUP(MONTH(SalesDataTable[[#This Row],[Order Date]])/3,0)</f>
        <v>Q2</v>
      </c>
      <c r="E913" s="4">
        <f>MONTH(SalesDataTable[[#This Row],[Order Date]])</f>
        <v>5</v>
      </c>
      <c r="F913" s="4" t="str">
        <f>TEXT(SalesDataTable[[#This Row],[Order Date]],"MMM")</f>
        <v>May</v>
      </c>
      <c r="G913" s="4" t="s">
        <v>0</v>
      </c>
      <c r="H913" s="4" t="s">
        <v>50</v>
      </c>
      <c r="I913" s="4" t="s">
        <v>2</v>
      </c>
      <c r="J913" s="4" t="s">
        <v>16</v>
      </c>
      <c r="K913" s="4" t="s">
        <v>4</v>
      </c>
      <c r="L913" s="4" t="s">
        <v>26</v>
      </c>
      <c r="M913" s="9">
        <v>2</v>
      </c>
      <c r="N913" s="6">
        <v>41.29</v>
      </c>
      <c r="O913" s="7">
        <v>0.15</v>
      </c>
      <c r="P913" s="6">
        <v>16.43</v>
      </c>
      <c r="Q913" s="6">
        <f t="shared" si="56"/>
        <v>70.192999999999998</v>
      </c>
      <c r="R913" s="6">
        <f t="shared" si="57"/>
        <v>32.86</v>
      </c>
      <c r="S913" s="6">
        <f t="shared" si="58"/>
        <v>37.332999999999998</v>
      </c>
      <c r="T913" s="8">
        <f t="shared" si="59"/>
        <v>0.531862151496588</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4092</v>
      </c>
      <c r="B914" s="3">
        <v>46168</v>
      </c>
      <c r="C914" s="4">
        <f>YEAR(SalesDataTable[[#This Row],[Order Date]])</f>
        <v>2026</v>
      </c>
      <c r="D914" s="11" t="str">
        <f>"Q"&amp;ROUNDUP(MONTH(SalesDataTable[[#This Row],[Order Date]])/3,0)</f>
        <v>Q2</v>
      </c>
      <c r="E914" s="4">
        <f>MONTH(SalesDataTable[[#This Row],[Order Date]])</f>
        <v>5</v>
      </c>
      <c r="F914" s="4" t="str">
        <f>TEXT(SalesDataTable[[#This Row],[Order Date]],"MMM")</f>
        <v>May</v>
      </c>
      <c r="G914" s="4" t="s">
        <v>20</v>
      </c>
      <c r="H914" s="4" t="s">
        <v>33</v>
      </c>
      <c r="I914" s="4" t="s">
        <v>8</v>
      </c>
      <c r="J914" s="4" t="s">
        <v>16</v>
      </c>
      <c r="K914" s="4" t="s">
        <v>14</v>
      </c>
      <c r="L914" s="4" t="s">
        <v>44</v>
      </c>
      <c r="M914" s="9">
        <v>8</v>
      </c>
      <c r="N914" s="6">
        <v>131.4</v>
      </c>
      <c r="O914" s="7">
        <v>0.05</v>
      </c>
      <c r="P914" s="6">
        <v>66.489999999999995</v>
      </c>
      <c r="Q914" s="6">
        <f t="shared" si="56"/>
        <v>998.64</v>
      </c>
      <c r="R914" s="6">
        <f t="shared" si="57"/>
        <v>531.91999999999996</v>
      </c>
      <c r="S914" s="6">
        <f t="shared" si="58"/>
        <v>466.72</v>
      </c>
      <c r="T914" s="8">
        <f t="shared" si="59"/>
        <v>0.46735560362092449</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4727</v>
      </c>
      <c r="B915" s="3">
        <v>46168</v>
      </c>
      <c r="C915" s="4">
        <f>YEAR(SalesDataTable[[#This Row],[Order Date]])</f>
        <v>2026</v>
      </c>
      <c r="D915" s="11" t="str">
        <f>"Q"&amp;ROUNDUP(MONTH(SalesDataTable[[#This Row],[Order Date]])/3,0)</f>
        <v>Q2</v>
      </c>
      <c r="E915" s="4">
        <f>MONTH(SalesDataTable[[#This Row],[Order Date]])</f>
        <v>5</v>
      </c>
      <c r="F915" s="4" t="str">
        <f>TEXT(SalesDataTable[[#This Row],[Order Date]],"MMM")</f>
        <v>May</v>
      </c>
      <c r="G915" s="4" t="s">
        <v>11</v>
      </c>
      <c r="H915" s="4" t="s">
        <v>52</v>
      </c>
      <c r="I915" s="4" t="s">
        <v>2</v>
      </c>
      <c r="J915" s="4" t="s">
        <v>13</v>
      </c>
      <c r="K915" s="4" t="s">
        <v>9</v>
      </c>
      <c r="L915" s="4" t="s">
        <v>17</v>
      </c>
      <c r="M915" s="9">
        <v>4</v>
      </c>
      <c r="N915" s="6">
        <v>140.66999999999999</v>
      </c>
      <c r="O915" s="7">
        <v>0</v>
      </c>
      <c r="P915" s="6">
        <v>80.72</v>
      </c>
      <c r="Q915" s="6">
        <f t="shared" si="56"/>
        <v>562.67999999999995</v>
      </c>
      <c r="R915" s="6">
        <f t="shared" si="57"/>
        <v>322.88</v>
      </c>
      <c r="S915" s="6">
        <f t="shared" si="58"/>
        <v>239.79999999999995</v>
      </c>
      <c r="T915" s="8">
        <f t="shared" si="59"/>
        <v>0.42617473519584842</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4753</v>
      </c>
      <c r="B916" s="3">
        <v>46168</v>
      </c>
      <c r="C916" s="4">
        <f>YEAR(SalesDataTable[[#This Row],[Order Date]])</f>
        <v>2026</v>
      </c>
      <c r="D916" s="11" t="str">
        <f>"Q"&amp;ROUNDUP(MONTH(SalesDataTable[[#This Row],[Order Date]])/3,0)</f>
        <v>Q2</v>
      </c>
      <c r="E916" s="4">
        <f>MONTH(SalesDataTable[[#This Row],[Order Date]])</f>
        <v>5</v>
      </c>
      <c r="F916" s="4" t="str">
        <f>TEXT(SalesDataTable[[#This Row],[Order Date]],"MMM")</f>
        <v>May</v>
      </c>
      <c r="G916" s="4" t="s">
        <v>20</v>
      </c>
      <c r="H916" s="4" t="s">
        <v>33</v>
      </c>
      <c r="I916" s="4" t="s">
        <v>2</v>
      </c>
      <c r="J916" s="4" t="s">
        <v>3</v>
      </c>
      <c r="K916" s="4" t="s">
        <v>34</v>
      </c>
      <c r="L916" s="4" t="s">
        <v>42</v>
      </c>
      <c r="M916" s="9">
        <v>1</v>
      </c>
      <c r="N916" s="6">
        <v>36.659999999999997</v>
      </c>
      <c r="O916" s="7">
        <v>0.05</v>
      </c>
      <c r="P916" s="6">
        <v>13.51</v>
      </c>
      <c r="Q916" s="6">
        <f t="shared" si="56"/>
        <v>34.826999999999998</v>
      </c>
      <c r="R916" s="6">
        <f t="shared" si="57"/>
        <v>13.51</v>
      </c>
      <c r="S916" s="6">
        <f t="shared" si="58"/>
        <v>21.317</v>
      </c>
      <c r="T916" s="8">
        <f t="shared" si="59"/>
        <v>0.61208257960777557</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942</v>
      </c>
      <c r="B917" s="3">
        <v>46169</v>
      </c>
      <c r="C917" s="4">
        <f>YEAR(SalesDataTable[[#This Row],[Order Date]])</f>
        <v>2026</v>
      </c>
      <c r="D917" s="11" t="str">
        <f>"Q"&amp;ROUNDUP(MONTH(SalesDataTable[[#This Row],[Order Date]])/3,0)</f>
        <v>Q2</v>
      </c>
      <c r="E917" s="4">
        <f>MONTH(SalesDataTable[[#This Row],[Order Date]])</f>
        <v>5</v>
      </c>
      <c r="F917" s="4" t="str">
        <f>TEXT(SalesDataTable[[#This Row],[Order Date]],"MMM")</f>
        <v>May</v>
      </c>
      <c r="G917" s="4" t="s">
        <v>20</v>
      </c>
      <c r="H917" s="4" t="s">
        <v>21</v>
      </c>
      <c r="I917" s="4" t="s">
        <v>2</v>
      </c>
      <c r="J917" s="4" t="s">
        <v>3</v>
      </c>
      <c r="K917" s="4" t="s">
        <v>14</v>
      </c>
      <c r="L917" s="4" t="s">
        <v>32</v>
      </c>
      <c r="M917" s="9">
        <v>1</v>
      </c>
      <c r="N917" s="6">
        <v>46.28</v>
      </c>
      <c r="O917" s="7">
        <v>0.05</v>
      </c>
      <c r="P917" s="6">
        <v>17.95</v>
      </c>
      <c r="Q917" s="6">
        <f t="shared" si="56"/>
        <v>43.966000000000001</v>
      </c>
      <c r="R917" s="6">
        <f t="shared" si="57"/>
        <v>17.95</v>
      </c>
      <c r="S917" s="6">
        <f t="shared" si="58"/>
        <v>26.016000000000002</v>
      </c>
      <c r="T917" s="8">
        <f t="shared" si="59"/>
        <v>0.591729973161079</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1755</v>
      </c>
      <c r="B918" s="3">
        <v>46169</v>
      </c>
      <c r="C918" s="4">
        <f>YEAR(SalesDataTable[[#This Row],[Order Date]])</f>
        <v>2026</v>
      </c>
      <c r="D918" s="11" t="str">
        <f>"Q"&amp;ROUNDUP(MONTH(SalesDataTable[[#This Row],[Order Date]])/3,0)</f>
        <v>Q2</v>
      </c>
      <c r="E918" s="4">
        <f>MONTH(SalesDataTable[[#This Row],[Order Date]])</f>
        <v>5</v>
      </c>
      <c r="F918" s="4" t="str">
        <f>TEXT(SalesDataTable[[#This Row],[Order Date]],"MMM")</f>
        <v>May</v>
      </c>
      <c r="G918" s="4" t="s">
        <v>20</v>
      </c>
      <c r="H918" s="4" t="s">
        <v>47</v>
      </c>
      <c r="I918" s="4" t="s">
        <v>28</v>
      </c>
      <c r="J918" s="4" t="s">
        <v>3</v>
      </c>
      <c r="K918" s="4" t="s">
        <v>9</v>
      </c>
      <c r="L918" s="4" t="s">
        <v>10</v>
      </c>
      <c r="M918" s="9">
        <v>2</v>
      </c>
      <c r="N918" s="6">
        <v>92.12</v>
      </c>
      <c r="O918" s="7">
        <v>0</v>
      </c>
      <c r="P918" s="6">
        <v>46.64</v>
      </c>
      <c r="Q918" s="6">
        <f t="shared" si="56"/>
        <v>184.24</v>
      </c>
      <c r="R918" s="6">
        <f t="shared" si="57"/>
        <v>93.28</v>
      </c>
      <c r="S918" s="6">
        <f t="shared" si="58"/>
        <v>90.960000000000008</v>
      </c>
      <c r="T918" s="8">
        <f t="shared" si="59"/>
        <v>0.49370386452453324</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3073</v>
      </c>
      <c r="B919" s="3">
        <v>46169</v>
      </c>
      <c r="C919" s="4">
        <f>YEAR(SalesDataTable[[#This Row],[Order Date]])</f>
        <v>2026</v>
      </c>
      <c r="D919" s="11" t="str">
        <f>"Q"&amp;ROUNDUP(MONTH(SalesDataTable[[#This Row],[Order Date]])/3,0)</f>
        <v>Q2</v>
      </c>
      <c r="E919" s="4">
        <f>MONTH(SalesDataTable[[#This Row],[Order Date]])</f>
        <v>5</v>
      </c>
      <c r="F919" s="4" t="str">
        <f>TEXT(SalesDataTable[[#This Row],[Order Date]],"MMM")</f>
        <v>May</v>
      </c>
      <c r="G919" s="4" t="s">
        <v>20</v>
      </c>
      <c r="H919" s="4" t="s">
        <v>47</v>
      </c>
      <c r="I919" s="4" t="s">
        <v>2</v>
      </c>
      <c r="J919" s="4" t="s">
        <v>3</v>
      </c>
      <c r="K919" s="4" t="s">
        <v>34</v>
      </c>
      <c r="L919" s="4" t="s">
        <v>35</v>
      </c>
      <c r="M919" s="9">
        <v>3</v>
      </c>
      <c r="N919" s="6">
        <v>39.549999999999997</v>
      </c>
      <c r="O919" s="7">
        <v>0</v>
      </c>
      <c r="P919" s="6">
        <v>14.87</v>
      </c>
      <c r="Q919" s="6">
        <f t="shared" si="56"/>
        <v>118.64999999999999</v>
      </c>
      <c r="R919" s="6">
        <f t="shared" si="57"/>
        <v>44.61</v>
      </c>
      <c r="S919" s="6">
        <f t="shared" si="58"/>
        <v>74.039999999999992</v>
      </c>
      <c r="T919" s="8">
        <f t="shared" si="59"/>
        <v>0.6240202275600506</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4230</v>
      </c>
      <c r="B920" s="3">
        <v>46169</v>
      </c>
      <c r="C920" s="4">
        <f>YEAR(SalesDataTable[[#This Row],[Order Date]])</f>
        <v>2026</v>
      </c>
      <c r="D920" s="11" t="str">
        <f>"Q"&amp;ROUNDUP(MONTH(SalesDataTable[[#This Row],[Order Date]])/3,0)</f>
        <v>Q2</v>
      </c>
      <c r="E920" s="4">
        <f>MONTH(SalesDataTable[[#This Row],[Order Date]])</f>
        <v>5</v>
      </c>
      <c r="F920" s="4" t="str">
        <f>TEXT(SalesDataTable[[#This Row],[Order Date]],"MMM")</f>
        <v>May</v>
      </c>
      <c r="G920" s="4" t="s">
        <v>0</v>
      </c>
      <c r="H920" s="4" t="s">
        <v>1</v>
      </c>
      <c r="I920" s="4" t="s">
        <v>19</v>
      </c>
      <c r="J920" s="4" t="s">
        <v>13</v>
      </c>
      <c r="K920" s="4" t="s">
        <v>4</v>
      </c>
      <c r="L920" s="4" t="s">
        <v>5</v>
      </c>
      <c r="M920" s="9">
        <v>1</v>
      </c>
      <c r="N920" s="6">
        <v>83.3</v>
      </c>
      <c r="O920" s="7">
        <v>0</v>
      </c>
      <c r="P920" s="6">
        <v>41.93</v>
      </c>
      <c r="Q920" s="6">
        <f t="shared" si="56"/>
        <v>83.3</v>
      </c>
      <c r="R920" s="6">
        <f t="shared" si="57"/>
        <v>41.93</v>
      </c>
      <c r="S920" s="6">
        <f t="shared" si="58"/>
        <v>41.37</v>
      </c>
      <c r="T920" s="8">
        <f t="shared" si="59"/>
        <v>0.49663865546218489</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644</v>
      </c>
      <c r="B921" s="3">
        <v>46170</v>
      </c>
      <c r="C921" s="4">
        <f>YEAR(SalesDataTable[[#This Row],[Order Date]])</f>
        <v>2026</v>
      </c>
      <c r="D921" s="11" t="str">
        <f>"Q"&amp;ROUNDUP(MONTH(SalesDataTable[[#This Row],[Order Date]])/3,0)</f>
        <v>Q2</v>
      </c>
      <c r="E921" s="4">
        <f>MONTH(SalesDataTable[[#This Row],[Order Date]])</f>
        <v>5</v>
      </c>
      <c r="F921" s="4" t="str">
        <f>TEXT(SalesDataTable[[#This Row],[Order Date]],"MMM")</f>
        <v>May</v>
      </c>
      <c r="G921" s="4" t="s">
        <v>20</v>
      </c>
      <c r="H921" s="4" t="s">
        <v>47</v>
      </c>
      <c r="I921" s="4" t="s">
        <v>19</v>
      </c>
      <c r="J921" s="4" t="s">
        <v>13</v>
      </c>
      <c r="K921" s="4" t="s">
        <v>9</v>
      </c>
      <c r="L921" s="4" t="s">
        <v>10</v>
      </c>
      <c r="M921" s="9">
        <v>2</v>
      </c>
      <c r="N921" s="6">
        <v>93.84</v>
      </c>
      <c r="O921" s="7">
        <v>0</v>
      </c>
      <c r="P921" s="6">
        <v>44.72</v>
      </c>
      <c r="Q921" s="6">
        <f t="shared" si="56"/>
        <v>187.68</v>
      </c>
      <c r="R921" s="6">
        <f t="shared" si="57"/>
        <v>89.44</v>
      </c>
      <c r="S921" s="6">
        <f t="shared" si="58"/>
        <v>98.240000000000009</v>
      </c>
      <c r="T921" s="8">
        <f t="shared" si="59"/>
        <v>0.52344416027280483</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1122</v>
      </c>
      <c r="B922" s="3">
        <v>46170</v>
      </c>
      <c r="C922" s="4">
        <f>YEAR(SalesDataTable[[#This Row],[Order Date]])</f>
        <v>2026</v>
      </c>
      <c r="D922" s="11" t="str">
        <f>"Q"&amp;ROUNDUP(MONTH(SalesDataTable[[#This Row],[Order Date]])/3,0)</f>
        <v>Q2</v>
      </c>
      <c r="E922" s="4">
        <f>MONTH(SalesDataTable[[#This Row],[Order Date]])</f>
        <v>5</v>
      </c>
      <c r="F922" s="4" t="str">
        <f>TEXT(SalesDataTable[[#This Row],[Order Date]],"MMM")</f>
        <v>May</v>
      </c>
      <c r="G922" s="4" t="s">
        <v>11</v>
      </c>
      <c r="H922" s="4" t="s">
        <v>52</v>
      </c>
      <c r="I922" s="4" t="s">
        <v>2</v>
      </c>
      <c r="J922" s="4" t="s">
        <v>3</v>
      </c>
      <c r="K922" s="4" t="s">
        <v>4</v>
      </c>
      <c r="L922" s="4" t="s">
        <v>22</v>
      </c>
      <c r="M922" s="9">
        <v>2</v>
      </c>
      <c r="N922" s="6">
        <v>51.25</v>
      </c>
      <c r="O922" s="7">
        <v>0</v>
      </c>
      <c r="P922" s="6">
        <v>22.57</v>
      </c>
      <c r="Q922" s="6">
        <f t="shared" si="56"/>
        <v>102.5</v>
      </c>
      <c r="R922" s="6">
        <f t="shared" si="57"/>
        <v>45.14</v>
      </c>
      <c r="S922" s="6">
        <f t="shared" si="58"/>
        <v>57.36</v>
      </c>
      <c r="T922" s="8">
        <f t="shared" si="59"/>
        <v>0.55960975609756092</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2019</v>
      </c>
      <c r="B923" s="3">
        <v>46170</v>
      </c>
      <c r="C923" s="4">
        <f>YEAR(SalesDataTable[[#This Row],[Order Date]])</f>
        <v>2026</v>
      </c>
      <c r="D923" s="11" t="str">
        <f>"Q"&amp;ROUNDUP(MONTH(SalesDataTable[[#This Row],[Order Date]])/3,0)</f>
        <v>Q2</v>
      </c>
      <c r="E923" s="4">
        <f>MONTH(SalesDataTable[[#This Row],[Order Date]])</f>
        <v>5</v>
      </c>
      <c r="F923" s="4" t="str">
        <f>TEXT(SalesDataTable[[#This Row],[Order Date]],"MMM")</f>
        <v>May</v>
      </c>
      <c r="G923" s="4" t="s">
        <v>20</v>
      </c>
      <c r="H923" s="4" t="s">
        <v>47</v>
      </c>
      <c r="I923" s="4" t="s">
        <v>8</v>
      </c>
      <c r="J923" s="4" t="s">
        <v>16</v>
      </c>
      <c r="K923" s="4" t="s">
        <v>4</v>
      </c>
      <c r="L923" s="4" t="s">
        <v>5</v>
      </c>
      <c r="M923" s="9">
        <v>8</v>
      </c>
      <c r="N923" s="6">
        <v>80.13</v>
      </c>
      <c r="O923" s="7">
        <v>0.1</v>
      </c>
      <c r="P923" s="6">
        <v>43.8</v>
      </c>
      <c r="Q923" s="6">
        <f t="shared" si="56"/>
        <v>576.93600000000004</v>
      </c>
      <c r="R923" s="6">
        <f t="shared" si="57"/>
        <v>350.4</v>
      </c>
      <c r="S923" s="6">
        <f t="shared" si="58"/>
        <v>226.53600000000006</v>
      </c>
      <c r="T923" s="8">
        <f t="shared" si="59"/>
        <v>0.39265360455925796</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2432</v>
      </c>
      <c r="B924" s="3">
        <v>46170</v>
      </c>
      <c r="C924" s="4">
        <f>YEAR(SalesDataTable[[#This Row],[Order Date]])</f>
        <v>2026</v>
      </c>
      <c r="D924" s="11" t="str">
        <f>"Q"&amp;ROUNDUP(MONTH(SalesDataTable[[#This Row],[Order Date]])/3,0)</f>
        <v>Q2</v>
      </c>
      <c r="E924" s="4">
        <f>MONTH(SalesDataTable[[#This Row],[Order Date]])</f>
        <v>5</v>
      </c>
      <c r="F924" s="4" t="str">
        <f>TEXT(SalesDataTable[[#This Row],[Order Date]],"MMM")</f>
        <v>May</v>
      </c>
      <c r="G924" s="4" t="s">
        <v>6</v>
      </c>
      <c r="H924" s="4" t="s">
        <v>43</v>
      </c>
      <c r="I924" s="4" t="s">
        <v>2</v>
      </c>
      <c r="J924" s="4" t="s">
        <v>3</v>
      </c>
      <c r="K924" s="4" t="s">
        <v>34</v>
      </c>
      <c r="L924" s="4" t="s">
        <v>35</v>
      </c>
      <c r="M924" s="9">
        <v>1</v>
      </c>
      <c r="N924" s="6">
        <v>41.13</v>
      </c>
      <c r="O924" s="7">
        <v>0</v>
      </c>
      <c r="P924" s="6">
        <v>14.8</v>
      </c>
      <c r="Q924" s="6">
        <f t="shared" si="56"/>
        <v>41.13</v>
      </c>
      <c r="R924" s="6">
        <f t="shared" si="57"/>
        <v>14.8</v>
      </c>
      <c r="S924" s="6">
        <f t="shared" si="58"/>
        <v>26.330000000000002</v>
      </c>
      <c r="T924" s="8">
        <f t="shared" si="59"/>
        <v>0.64016532944322879</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2989</v>
      </c>
      <c r="B925" s="3">
        <v>46170</v>
      </c>
      <c r="C925" s="4">
        <f>YEAR(SalesDataTable[[#This Row],[Order Date]])</f>
        <v>2026</v>
      </c>
      <c r="D925" s="11" t="str">
        <f>"Q"&amp;ROUNDUP(MONTH(SalesDataTable[[#This Row],[Order Date]])/3,0)</f>
        <v>Q2</v>
      </c>
      <c r="E925" s="4">
        <f>MONTH(SalesDataTable[[#This Row],[Order Date]])</f>
        <v>5</v>
      </c>
      <c r="F925" s="4" t="str">
        <f>TEXT(SalesDataTable[[#This Row],[Order Date]],"MMM")</f>
        <v>May</v>
      </c>
      <c r="G925" s="4" t="s">
        <v>20</v>
      </c>
      <c r="H925" s="4" t="s">
        <v>47</v>
      </c>
      <c r="I925" s="4" t="s">
        <v>2</v>
      </c>
      <c r="J925" s="4" t="s">
        <v>3</v>
      </c>
      <c r="K925" s="4" t="s">
        <v>23</v>
      </c>
      <c r="L925" s="4" t="s">
        <v>40</v>
      </c>
      <c r="M925" s="9">
        <v>1</v>
      </c>
      <c r="N925" s="6">
        <v>81.28</v>
      </c>
      <c r="O925" s="7">
        <v>0.15</v>
      </c>
      <c r="P925" s="6">
        <v>39.020000000000003</v>
      </c>
      <c r="Q925" s="6">
        <f t="shared" si="56"/>
        <v>69.087999999999994</v>
      </c>
      <c r="R925" s="6">
        <f t="shared" si="57"/>
        <v>39.020000000000003</v>
      </c>
      <c r="S925" s="6">
        <f t="shared" si="58"/>
        <v>30.067999999999991</v>
      </c>
      <c r="T925" s="8">
        <f t="shared" si="59"/>
        <v>0.43521306160259371</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3019</v>
      </c>
      <c r="B926" s="3">
        <v>46170</v>
      </c>
      <c r="C926" s="4">
        <f>YEAR(SalesDataTable[[#This Row],[Order Date]])</f>
        <v>2026</v>
      </c>
      <c r="D926" s="11" t="str">
        <f>"Q"&amp;ROUNDUP(MONTH(SalesDataTable[[#This Row],[Order Date]])/3,0)</f>
        <v>Q2</v>
      </c>
      <c r="E926" s="4">
        <f>MONTH(SalesDataTable[[#This Row],[Order Date]])</f>
        <v>5</v>
      </c>
      <c r="F926" s="4" t="str">
        <f>TEXT(SalesDataTable[[#This Row],[Order Date]],"MMM")</f>
        <v>May</v>
      </c>
      <c r="G926" s="4" t="s">
        <v>11</v>
      </c>
      <c r="H926" s="4" t="s">
        <v>18</v>
      </c>
      <c r="I926" s="4" t="s">
        <v>2</v>
      </c>
      <c r="J926" s="4" t="s">
        <v>16</v>
      </c>
      <c r="K926" s="4" t="s">
        <v>14</v>
      </c>
      <c r="L926" s="4" t="s">
        <v>32</v>
      </c>
      <c r="M926" s="9">
        <v>1</v>
      </c>
      <c r="N926" s="6">
        <v>46.19</v>
      </c>
      <c r="O926" s="7">
        <v>0</v>
      </c>
      <c r="P926" s="6">
        <v>18.329999999999998</v>
      </c>
      <c r="Q926" s="6">
        <f t="shared" si="56"/>
        <v>46.19</v>
      </c>
      <c r="R926" s="6">
        <f t="shared" si="57"/>
        <v>18.329999999999998</v>
      </c>
      <c r="S926" s="6">
        <f t="shared" si="58"/>
        <v>27.86</v>
      </c>
      <c r="T926" s="8">
        <f t="shared" si="59"/>
        <v>0.60316085732842606</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3798</v>
      </c>
      <c r="B927" s="3">
        <v>46170</v>
      </c>
      <c r="C927" s="4">
        <f>YEAR(SalesDataTable[[#This Row],[Order Date]])</f>
        <v>2026</v>
      </c>
      <c r="D927" s="11" t="str">
        <f>"Q"&amp;ROUNDUP(MONTH(SalesDataTable[[#This Row],[Order Date]])/3,0)</f>
        <v>Q2</v>
      </c>
      <c r="E927" s="4">
        <f>MONTH(SalesDataTable[[#This Row],[Order Date]])</f>
        <v>5</v>
      </c>
      <c r="F927" s="4" t="str">
        <f>TEXT(SalesDataTable[[#This Row],[Order Date]],"MMM")</f>
        <v>May</v>
      </c>
      <c r="G927" s="4" t="s">
        <v>20</v>
      </c>
      <c r="H927" s="4" t="s">
        <v>33</v>
      </c>
      <c r="I927" s="4" t="s">
        <v>2</v>
      </c>
      <c r="J927" s="4" t="s">
        <v>3</v>
      </c>
      <c r="K927" s="4" t="s">
        <v>9</v>
      </c>
      <c r="L927" s="4" t="s">
        <v>37</v>
      </c>
      <c r="M927" s="9">
        <v>3</v>
      </c>
      <c r="N927" s="6">
        <v>156.58000000000001</v>
      </c>
      <c r="O927" s="7">
        <v>0</v>
      </c>
      <c r="P927" s="6">
        <v>79.099999999999994</v>
      </c>
      <c r="Q927" s="6">
        <f t="shared" si="56"/>
        <v>469.74</v>
      </c>
      <c r="R927" s="6">
        <f t="shared" si="57"/>
        <v>237.29999999999998</v>
      </c>
      <c r="S927" s="6">
        <f t="shared" si="58"/>
        <v>232.44000000000003</v>
      </c>
      <c r="T927" s="8">
        <f t="shared" si="59"/>
        <v>0.49482692553327379</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3862</v>
      </c>
      <c r="B928" s="3">
        <v>46170</v>
      </c>
      <c r="C928" s="4">
        <f>YEAR(SalesDataTable[[#This Row],[Order Date]])</f>
        <v>2026</v>
      </c>
      <c r="D928" s="11" t="str">
        <f>"Q"&amp;ROUNDUP(MONTH(SalesDataTable[[#This Row],[Order Date]])/3,0)</f>
        <v>Q2</v>
      </c>
      <c r="E928" s="4">
        <f>MONTH(SalesDataTable[[#This Row],[Order Date]])</f>
        <v>5</v>
      </c>
      <c r="F928" s="4" t="str">
        <f>TEXT(SalesDataTable[[#This Row],[Order Date]],"MMM")</f>
        <v>May</v>
      </c>
      <c r="G928" s="4" t="s">
        <v>20</v>
      </c>
      <c r="H928" s="4" t="s">
        <v>47</v>
      </c>
      <c r="I928" s="4" t="s">
        <v>28</v>
      </c>
      <c r="J928" s="4" t="s">
        <v>13</v>
      </c>
      <c r="K928" s="4" t="s">
        <v>34</v>
      </c>
      <c r="L928" s="4" t="s">
        <v>38</v>
      </c>
      <c r="M928" s="9">
        <v>1</v>
      </c>
      <c r="N928" s="6">
        <v>123.91</v>
      </c>
      <c r="O928" s="7">
        <v>0</v>
      </c>
      <c r="P928" s="6">
        <v>68.89</v>
      </c>
      <c r="Q928" s="6">
        <f t="shared" si="56"/>
        <v>123.91</v>
      </c>
      <c r="R928" s="6">
        <f t="shared" si="57"/>
        <v>68.89</v>
      </c>
      <c r="S928" s="6">
        <f t="shared" si="58"/>
        <v>55.019999999999996</v>
      </c>
      <c r="T928" s="8">
        <f t="shared" si="59"/>
        <v>0.44403195867968687</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4281</v>
      </c>
      <c r="B929" s="3">
        <v>46170</v>
      </c>
      <c r="C929" s="4">
        <f>YEAR(SalesDataTable[[#This Row],[Order Date]])</f>
        <v>2026</v>
      </c>
      <c r="D929" s="11" t="str">
        <f>"Q"&amp;ROUNDUP(MONTH(SalesDataTable[[#This Row],[Order Date]])/3,0)</f>
        <v>Q2</v>
      </c>
      <c r="E929" s="4">
        <f>MONTH(SalesDataTable[[#This Row],[Order Date]])</f>
        <v>5</v>
      </c>
      <c r="F929" s="4" t="str">
        <f>TEXT(SalesDataTable[[#This Row],[Order Date]],"MMM")</f>
        <v>May</v>
      </c>
      <c r="G929" s="4" t="s">
        <v>11</v>
      </c>
      <c r="H929" s="4" t="s">
        <v>12</v>
      </c>
      <c r="I929" s="4" t="s">
        <v>28</v>
      </c>
      <c r="J929" s="4" t="s">
        <v>13</v>
      </c>
      <c r="K929" s="4" t="s">
        <v>4</v>
      </c>
      <c r="L929" s="4" t="s">
        <v>22</v>
      </c>
      <c r="M929" s="9">
        <v>1</v>
      </c>
      <c r="N929" s="6">
        <v>50.64</v>
      </c>
      <c r="O929" s="7">
        <v>0</v>
      </c>
      <c r="P929" s="6">
        <v>22.97</v>
      </c>
      <c r="Q929" s="6">
        <f t="shared" si="56"/>
        <v>50.64</v>
      </c>
      <c r="R929" s="6">
        <f t="shared" si="57"/>
        <v>22.97</v>
      </c>
      <c r="S929" s="6">
        <f t="shared" si="58"/>
        <v>27.67</v>
      </c>
      <c r="T929" s="8">
        <f t="shared" si="59"/>
        <v>0.54640600315955767</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191</v>
      </c>
      <c r="B930" s="3">
        <v>46171</v>
      </c>
      <c r="C930" s="4">
        <f>YEAR(SalesDataTable[[#This Row],[Order Date]])</f>
        <v>2026</v>
      </c>
      <c r="D930" s="11" t="str">
        <f>"Q"&amp;ROUNDUP(MONTH(SalesDataTable[[#This Row],[Order Date]])/3,0)</f>
        <v>Q2</v>
      </c>
      <c r="E930" s="4">
        <f>MONTH(SalesDataTable[[#This Row],[Order Date]])</f>
        <v>5</v>
      </c>
      <c r="F930" s="4" t="str">
        <f>TEXT(SalesDataTable[[#This Row],[Order Date]],"MMM")</f>
        <v>May</v>
      </c>
      <c r="G930" s="4" t="s">
        <v>11</v>
      </c>
      <c r="H930" s="4" t="s">
        <v>25</v>
      </c>
      <c r="I930" s="4" t="s">
        <v>2</v>
      </c>
      <c r="J930" s="4" t="s">
        <v>3</v>
      </c>
      <c r="K930" s="4" t="s">
        <v>9</v>
      </c>
      <c r="L930" s="4" t="s">
        <v>46</v>
      </c>
      <c r="M930" s="9">
        <v>2</v>
      </c>
      <c r="N930" s="6">
        <v>70.48</v>
      </c>
      <c r="O930" s="7">
        <v>0.1</v>
      </c>
      <c r="P930" s="6">
        <v>33.229999999999997</v>
      </c>
      <c r="Q930" s="6">
        <f t="shared" si="56"/>
        <v>126.864</v>
      </c>
      <c r="R930" s="6">
        <f t="shared" si="57"/>
        <v>66.459999999999994</v>
      </c>
      <c r="S930" s="6">
        <f t="shared" si="58"/>
        <v>60.404000000000011</v>
      </c>
      <c r="T930" s="8">
        <f t="shared" si="59"/>
        <v>0.47613192079707412</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1039</v>
      </c>
      <c r="B931" s="3">
        <v>46171</v>
      </c>
      <c r="C931" s="4">
        <f>YEAR(SalesDataTable[[#This Row],[Order Date]])</f>
        <v>2026</v>
      </c>
      <c r="D931" s="11" t="str">
        <f>"Q"&amp;ROUNDUP(MONTH(SalesDataTable[[#This Row],[Order Date]])/3,0)</f>
        <v>Q2</v>
      </c>
      <c r="E931" s="4">
        <f>MONTH(SalesDataTable[[#This Row],[Order Date]])</f>
        <v>5</v>
      </c>
      <c r="F931" s="4" t="str">
        <f>TEXT(SalesDataTable[[#This Row],[Order Date]],"MMM")</f>
        <v>May</v>
      </c>
      <c r="G931" s="4" t="s">
        <v>6</v>
      </c>
      <c r="H931" s="4" t="s">
        <v>41</v>
      </c>
      <c r="I931" s="4" t="s">
        <v>28</v>
      </c>
      <c r="J931" s="4" t="s">
        <v>13</v>
      </c>
      <c r="K931" s="4" t="s">
        <v>4</v>
      </c>
      <c r="L931" s="4" t="s">
        <v>26</v>
      </c>
      <c r="M931" s="9">
        <v>1</v>
      </c>
      <c r="N931" s="6">
        <v>41.27</v>
      </c>
      <c r="O931" s="7">
        <v>0.05</v>
      </c>
      <c r="P931" s="6">
        <v>17.149999999999999</v>
      </c>
      <c r="Q931" s="6">
        <f t="shared" si="56"/>
        <v>39.206499999999998</v>
      </c>
      <c r="R931" s="6">
        <f t="shared" si="57"/>
        <v>17.149999999999999</v>
      </c>
      <c r="S931" s="6">
        <f t="shared" si="58"/>
        <v>22.0565</v>
      </c>
      <c r="T931" s="8">
        <f t="shared" si="59"/>
        <v>0.56257253261576523</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2641</v>
      </c>
      <c r="B932" s="3">
        <v>46171</v>
      </c>
      <c r="C932" s="4">
        <f>YEAR(SalesDataTable[[#This Row],[Order Date]])</f>
        <v>2026</v>
      </c>
      <c r="D932" s="11" t="str">
        <f>"Q"&amp;ROUNDUP(MONTH(SalesDataTable[[#This Row],[Order Date]])/3,0)</f>
        <v>Q2</v>
      </c>
      <c r="E932" s="4">
        <f>MONTH(SalesDataTable[[#This Row],[Order Date]])</f>
        <v>5</v>
      </c>
      <c r="F932" s="4" t="str">
        <f>TEXT(SalesDataTable[[#This Row],[Order Date]],"MMM")</f>
        <v>May</v>
      </c>
      <c r="G932" s="4" t="s">
        <v>0</v>
      </c>
      <c r="H932" s="4" t="s">
        <v>50</v>
      </c>
      <c r="I932" s="4" t="s">
        <v>28</v>
      </c>
      <c r="J932" s="4" t="s">
        <v>3</v>
      </c>
      <c r="K932" s="4" t="s">
        <v>34</v>
      </c>
      <c r="L932" s="4" t="s">
        <v>42</v>
      </c>
      <c r="M932" s="9">
        <v>2</v>
      </c>
      <c r="N932" s="6">
        <v>36.9</v>
      </c>
      <c r="O932" s="7">
        <v>0</v>
      </c>
      <c r="P932" s="6">
        <v>14.07</v>
      </c>
      <c r="Q932" s="6">
        <f t="shared" si="56"/>
        <v>73.8</v>
      </c>
      <c r="R932" s="6">
        <f t="shared" si="57"/>
        <v>28.14</v>
      </c>
      <c r="S932" s="6">
        <f t="shared" si="58"/>
        <v>45.66</v>
      </c>
      <c r="T932" s="8">
        <f t="shared" si="59"/>
        <v>0.61869918699186988</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3058</v>
      </c>
      <c r="B933" s="3">
        <v>46171</v>
      </c>
      <c r="C933" s="4">
        <f>YEAR(SalesDataTable[[#This Row],[Order Date]])</f>
        <v>2026</v>
      </c>
      <c r="D933" s="11" t="str">
        <f>"Q"&amp;ROUNDUP(MONTH(SalesDataTable[[#This Row],[Order Date]])/3,0)</f>
        <v>Q2</v>
      </c>
      <c r="E933" s="4">
        <f>MONTH(SalesDataTable[[#This Row],[Order Date]])</f>
        <v>5</v>
      </c>
      <c r="F933" s="4" t="str">
        <f>TEXT(SalesDataTable[[#This Row],[Order Date]],"MMM")</f>
        <v>May</v>
      </c>
      <c r="G933" s="4" t="s">
        <v>6</v>
      </c>
      <c r="H933" s="4" t="s">
        <v>41</v>
      </c>
      <c r="I933" s="4" t="s">
        <v>2</v>
      </c>
      <c r="J933" s="4" t="s">
        <v>3</v>
      </c>
      <c r="K933" s="4" t="s">
        <v>23</v>
      </c>
      <c r="L933" s="4" t="s">
        <v>29</v>
      </c>
      <c r="M933" s="9">
        <v>1</v>
      </c>
      <c r="N933" s="6">
        <v>196.91</v>
      </c>
      <c r="O933" s="7">
        <v>0</v>
      </c>
      <c r="P933" s="6">
        <v>106.31</v>
      </c>
      <c r="Q933" s="6">
        <f t="shared" si="56"/>
        <v>196.91</v>
      </c>
      <c r="R933" s="6">
        <f t="shared" si="57"/>
        <v>106.31</v>
      </c>
      <c r="S933" s="6">
        <f t="shared" si="58"/>
        <v>90.6</v>
      </c>
      <c r="T933" s="8">
        <f t="shared" si="59"/>
        <v>0.46010867909197095</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3110</v>
      </c>
      <c r="B934" s="3">
        <v>46171</v>
      </c>
      <c r="C934" s="4">
        <f>YEAR(SalesDataTable[[#This Row],[Order Date]])</f>
        <v>2026</v>
      </c>
      <c r="D934" s="11" t="str">
        <f>"Q"&amp;ROUNDUP(MONTH(SalesDataTable[[#This Row],[Order Date]])/3,0)</f>
        <v>Q2</v>
      </c>
      <c r="E934" s="4">
        <f>MONTH(SalesDataTable[[#This Row],[Order Date]])</f>
        <v>5</v>
      </c>
      <c r="F934" s="4" t="str">
        <f>TEXT(SalesDataTable[[#This Row],[Order Date]],"MMM")</f>
        <v>May</v>
      </c>
      <c r="G934" s="4" t="s">
        <v>6</v>
      </c>
      <c r="H934" s="4" t="s">
        <v>27</v>
      </c>
      <c r="I934" s="4" t="s">
        <v>19</v>
      </c>
      <c r="J934" s="4" t="s">
        <v>16</v>
      </c>
      <c r="K934" s="4" t="s">
        <v>34</v>
      </c>
      <c r="L934" s="4" t="s">
        <v>42</v>
      </c>
      <c r="M934" s="9">
        <v>3</v>
      </c>
      <c r="N934" s="6">
        <v>35.79</v>
      </c>
      <c r="O934" s="7">
        <v>0</v>
      </c>
      <c r="P934" s="6">
        <v>13.67</v>
      </c>
      <c r="Q934" s="6">
        <f t="shared" si="56"/>
        <v>107.37</v>
      </c>
      <c r="R934" s="6">
        <f t="shared" si="57"/>
        <v>41.01</v>
      </c>
      <c r="S934" s="6">
        <f t="shared" si="58"/>
        <v>66.360000000000014</v>
      </c>
      <c r="T934" s="8">
        <f t="shared" si="59"/>
        <v>0.61804973456272716</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3981</v>
      </c>
      <c r="B935" s="3">
        <v>46171</v>
      </c>
      <c r="C935" s="4">
        <f>YEAR(SalesDataTable[[#This Row],[Order Date]])</f>
        <v>2026</v>
      </c>
      <c r="D935" s="11" t="str">
        <f>"Q"&amp;ROUNDUP(MONTH(SalesDataTable[[#This Row],[Order Date]])/3,0)</f>
        <v>Q2</v>
      </c>
      <c r="E935" s="4">
        <f>MONTH(SalesDataTable[[#This Row],[Order Date]])</f>
        <v>5</v>
      </c>
      <c r="F935" s="4" t="str">
        <f>TEXT(SalesDataTable[[#This Row],[Order Date]],"MMM")</f>
        <v>May</v>
      </c>
      <c r="G935" s="4" t="s">
        <v>20</v>
      </c>
      <c r="H935" s="4" t="s">
        <v>47</v>
      </c>
      <c r="I935" s="4" t="s">
        <v>2</v>
      </c>
      <c r="J935" s="4" t="s">
        <v>13</v>
      </c>
      <c r="K935" s="4" t="s">
        <v>4</v>
      </c>
      <c r="L935" s="4" t="s">
        <v>5</v>
      </c>
      <c r="M935" s="9">
        <v>2</v>
      </c>
      <c r="N935" s="6">
        <v>82.22</v>
      </c>
      <c r="O935" s="7">
        <v>0.05</v>
      </c>
      <c r="P935" s="6">
        <v>42.35</v>
      </c>
      <c r="Q935" s="6">
        <f t="shared" si="56"/>
        <v>156.21799999999999</v>
      </c>
      <c r="R935" s="6">
        <f t="shared" si="57"/>
        <v>84.7</v>
      </c>
      <c r="S935" s="6">
        <f t="shared" si="58"/>
        <v>71.517999999999986</v>
      </c>
      <c r="T935" s="8">
        <f t="shared" si="59"/>
        <v>0.45780895927485943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4663</v>
      </c>
      <c r="B936" s="3">
        <v>46171</v>
      </c>
      <c r="C936" s="4">
        <f>YEAR(SalesDataTable[[#This Row],[Order Date]])</f>
        <v>2026</v>
      </c>
      <c r="D936" s="11" t="str">
        <f>"Q"&amp;ROUNDUP(MONTH(SalesDataTable[[#This Row],[Order Date]])/3,0)</f>
        <v>Q2</v>
      </c>
      <c r="E936" s="4">
        <f>MONTH(SalesDataTable[[#This Row],[Order Date]])</f>
        <v>5</v>
      </c>
      <c r="F936" s="4" t="str">
        <f>TEXT(SalesDataTable[[#This Row],[Order Date]],"MMM")</f>
        <v>May</v>
      </c>
      <c r="G936" s="4" t="s">
        <v>11</v>
      </c>
      <c r="H936" s="4" t="s">
        <v>25</v>
      </c>
      <c r="I936" s="4" t="s">
        <v>2</v>
      </c>
      <c r="J936" s="4" t="s">
        <v>13</v>
      </c>
      <c r="K936" s="4" t="s">
        <v>4</v>
      </c>
      <c r="L936" s="4" t="s">
        <v>26</v>
      </c>
      <c r="M936" s="9">
        <v>1</v>
      </c>
      <c r="N936" s="6">
        <v>40.57</v>
      </c>
      <c r="O936" s="7">
        <v>0</v>
      </c>
      <c r="P936" s="6">
        <v>16.809999999999999</v>
      </c>
      <c r="Q936" s="6">
        <f t="shared" si="56"/>
        <v>40.57</v>
      </c>
      <c r="R936" s="6">
        <f t="shared" si="57"/>
        <v>16.809999999999999</v>
      </c>
      <c r="S936" s="6">
        <f t="shared" si="58"/>
        <v>23.76</v>
      </c>
      <c r="T936" s="8">
        <f t="shared" si="59"/>
        <v>0.58565442445156524</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5021</v>
      </c>
      <c r="B937" s="3">
        <v>46171</v>
      </c>
      <c r="C937" s="4">
        <f>YEAR(SalesDataTable[[#This Row],[Order Date]])</f>
        <v>2026</v>
      </c>
      <c r="D937" s="11" t="str">
        <f>"Q"&amp;ROUNDUP(MONTH(SalesDataTable[[#This Row],[Order Date]])/3,0)</f>
        <v>Q2</v>
      </c>
      <c r="E937" s="4">
        <f>MONTH(SalesDataTable[[#This Row],[Order Date]])</f>
        <v>5</v>
      </c>
      <c r="F937" s="4" t="str">
        <f>TEXT(SalesDataTable[[#This Row],[Order Date]],"MMM")</f>
        <v>May</v>
      </c>
      <c r="G937" s="4" t="s">
        <v>11</v>
      </c>
      <c r="H937" s="4" t="s">
        <v>39</v>
      </c>
      <c r="I937" s="4" t="s">
        <v>19</v>
      </c>
      <c r="J937" s="4" t="s">
        <v>3</v>
      </c>
      <c r="K937" s="4" t="s">
        <v>23</v>
      </c>
      <c r="L937" s="4" t="s">
        <v>29</v>
      </c>
      <c r="M937" s="9">
        <v>1</v>
      </c>
      <c r="N937" s="6">
        <v>191.62</v>
      </c>
      <c r="O937" s="7">
        <v>0.05</v>
      </c>
      <c r="P937" s="6">
        <v>106.15</v>
      </c>
      <c r="Q937" s="6">
        <f t="shared" si="56"/>
        <v>182.03899999999999</v>
      </c>
      <c r="R937" s="6">
        <f t="shared" si="57"/>
        <v>106.15</v>
      </c>
      <c r="S937" s="6">
        <f t="shared" si="58"/>
        <v>75.888999999999982</v>
      </c>
      <c r="T937" s="8">
        <f t="shared" si="59"/>
        <v>0.41688319535923613</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5107</v>
      </c>
      <c r="B938" s="3">
        <v>46171</v>
      </c>
      <c r="C938" s="4">
        <f>YEAR(SalesDataTable[[#This Row],[Order Date]])</f>
        <v>2026</v>
      </c>
      <c r="D938" s="11" t="str">
        <f>"Q"&amp;ROUNDUP(MONTH(SalesDataTable[[#This Row],[Order Date]])/3,0)</f>
        <v>Q2</v>
      </c>
      <c r="E938" s="4">
        <f>MONTH(SalesDataTable[[#This Row],[Order Date]])</f>
        <v>5</v>
      </c>
      <c r="F938" s="4" t="str">
        <f>TEXT(SalesDataTable[[#This Row],[Order Date]],"MMM")</f>
        <v>May</v>
      </c>
      <c r="G938" s="4" t="s">
        <v>6</v>
      </c>
      <c r="H938" s="4" t="s">
        <v>27</v>
      </c>
      <c r="I938" s="4" t="s">
        <v>28</v>
      </c>
      <c r="J938" s="4" t="s">
        <v>3</v>
      </c>
      <c r="K938" s="4" t="s">
        <v>9</v>
      </c>
      <c r="L938" s="4" t="s">
        <v>37</v>
      </c>
      <c r="M938" s="9">
        <v>1</v>
      </c>
      <c r="N938" s="6">
        <v>154.07</v>
      </c>
      <c r="O938" s="7">
        <v>0.05</v>
      </c>
      <c r="P938" s="6">
        <v>78.400000000000006</v>
      </c>
      <c r="Q938" s="6">
        <f t="shared" si="56"/>
        <v>146.36649999999997</v>
      </c>
      <c r="R938" s="6">
        <f t="shared" si="57"/>
        <v>78.400000000000006</v>
      </c>
      <c r="S938" s="6">
        <f t="shared" si="58"/>
        <v>67.966499999999968</v>
      </c>
      <c r="T938" s="8">
        <f t="shared" si="59"/>
        <v>0.46435830603314271</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454</v>
      </c>
      <c r="B939" s="3">
        <v>46172</v>
      </c>
      <c r="C939" s="4">
        <f>YEAR(SalesDataTable[[#This Row],[Order Date]])</f>
        <v>2026</v>
      </c>
      <c r="D939" s="11" t="str">
        <f>"Q"&amp;ROUNDUP(MONTH(SalesDataTable[[#This Row],[Order Date]])/3,0)</f>
        <v>Q2</v>
      </c>
      <c r="E939" s="4">
        <f>MONTH(SalesDataTable[[#This Row],[Order Date]])</f>
        <v>5</v>
      </c>
      <c r="F939" s="4" t="str">
        <f>TEXT(SalesDataTable[[#This Row],[Order Date]],"MMM")</f>
        <v>May</v>
      </c>
      <c r="G939" s="4" t="s">
        <v>11</v>
      </c>
      <c r="H939" s="4" t="s">
        <v>39</v>
      </c>
      <c r="I939" s="4" t="s">
        <v>28</v>
      </c>
      <c r="J939" s="4" t="s">
        <v>3</v>
      </c>
      <c r="K939" s="4" t="s">
        <v>23</v>
      </c>
      <c r="L939" s="4" t="s">
        <v>51</v>
      </c>
      <c r="M939" s="9">
        <v>1</v>
      </c>
      <c r="N939" s="6">
        <v>120.8</v>
      </c>
      <c r="O939" s="7">
        <v>0</v>
      </c>
      <c r="P939" s="6">
        <v>61.4</v>
      </c>
      <c r="Q939" s="6">
        <f t="shared" si="56"/>
        <v>120.8</v>
      </c>
      <c r="R939" s="6">
        <f t="shared" si="57"/>
        <v>61.4</v>
      </c>
      <c r="S939" s="6">
        <f t="shared" si="58"/>
        <v>59.4</v>
      </c>
      <c r="T939" s="8">
        <f t="shared" si="59"/>
        <v>0.49172185430463577</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873</v>
      </c>
      <c r="B940" s="3">
        <v>46172</v>
      </c>
      <c r="C940" s="4">
        <f>YEAR(SalesDataTable[[#This Row],[Order Date]])</f>
        <v>2026</v>
      </c>
      <c r="D940" s="11" t="str">
        <f>"Q"&amp;ROUNDUP(MONTH(SalesDataTable[[#This Row],[Order Date]])/3,0)</f>
        <v>Q2</v>
      </c>
      <c r="E940" s="4">
        <f>MONTH(SalesDataTable[[#This Row],[Order Date]])</f>
        <v>5</v>
      </c>
      <c r="F940" s="4" t="str">
        <f>TEXT(SalesDataTable[[#This Row],[Order Date]],"MMM")</f>
        <v>May</v>
      </c>
      <c r="G940" s="4" t="s">
        <v>11</v>
      </c>
      <c r="H940" s="4" t="s">
        <v>39</v>
      </c>
      <c r="I940" s="4" t="s">
        <v>2</v>
      </c>
      <c r="J940" s="4" t="s">
        <v>16</v>
      </c>
      <c r="K940" s="4" t="s">
        <v>4</v>
      </c>
      <c r="L940" s="4" t="s">
        <v>26</v>
      </c>
      <c r="M940" s="9">
        <v>1</v>
      </c>
      <c r="N940" s="6">
        <v>40.15</v>
      </c>
      <c r="O940" s="7">
        <v>0</v>
      </c>
      <c r="P940" s="6">
        <v>16.82</v>
      </c>
      <c r="Q940" s="6">
        <f t="shared" si="56"/>
        <v>40.15</v>
      </c>
      <c r="R940" s="6">
        <f t="shared" si="57"/>
        <v>16.82</v>
      </c>
      <c r="S940" s="6">
        <f t="shared" si="58"/>
        <v>23.33</v>
      </c>
      <c r="T940" s="8">
        <f t="shared" si="59"/>
        <v>0.58107098381070976</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1116</v>
      </c>
      <c r="B941" s="3">
        <v>46172</v>
      </c>
      <c r="C941" s="4">
        <f>YEAR(SalesDataTable[[#This Row],[Order Date]])</f>
        <v>2026</v>
      </c>
      <c r="D941" s="11" t="str">
        <f>"Q"&amp;ROUNDUP(MONTH(SalesDataTable[[#This Row],[Order Date]])/3,0)</f>
        <v>Q2</v>
      </c>
      <c r="E941" s="4">
        <f>MONTH(SalesDataTable[[#This Row],[Order Date]])</f>
        <v>5</v>
      </c>
      <c r="F941" s="4" t="str">
        <f>TEXT(SalesDataTable[[#This Row],[Order Date]],"MMM")</f>
        <v>May</v>
      </c>
      <c r="G941" s="4" t="s">
        <v>6</v>
      </c>
      <c r="H941" s="4" t="s">
        <v>43</v>
      </c>
      <c r="I941" s="4" t="s">
        <v>8</v>
      </c>
      <c r="J941" s="4" t="s">
        <v>16</v>
      </c>
      <c r="K941" s="4" t="s">
        <v>14</v>
      </c>
      <c r="L941" s="4" t="s">
        <v>44</v>
      </c>
      <c r="M941" s="9">
        <v>5</v>
      </c>
      <c r="N941" s="6">
        <v>134.4</v>
      </c>
      <c r="O941" s="7">
        <v>0.15</v>
      </c>
      <c r="P941" s="6">
        <v>67.709999999999994</v>
      </c>
      <c r="Q941" s="6">
        <f t="shared" si="56"/>
        <v>571.19999999999993</v>
      </c>
      <c r="R941" s="6">
        <f t="shared" si="57"/>
        <v>338.54999999999995</v>
      </c>
      <c r="S941" s="6">
        <f t="shared" si="58"/>
        <v>232.64999999999998</v>
      </c>
      <c r="T941" s="8">
        <f t="shared" si="59"/>
        <v>0.40730042016806722</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1206</v>
      </c>
      <c r="B942" s="3">
        <v>46172</v>
      </c>
      <c r="C942" s="4">
        <f>YEAR(SalesDataTable[[#This Row],[Order Date]])</f>
        <v>2026</v>
      </c>
      <c r="D942" s="11" t="str">
        <f>"Q"&amp;ROUNDUP(MONTH(SalesDataTable[[#This Row],[Order Date]])/3,0)</f>
        <v>Q2</v>
      </c>
      <c r="E942" s="4">
        <f>MONTH(SalesDataTable[[#This Row],[Order Date]])</f>
        <v>5</v>
      </c>
      <c r="F942" s="4" t="str">
        <f>TEXT(SalesDataTable[[#This Row],[Order Date]],"MMM")</f>
        <v>May</v>
      </c>
      <c r="G942" s="4" t="s">
        <v>20</v>
      </c>
      <c r="H942" s="4" t="s">
        <v>47</v>
      </c>
      <c r="I942" s="4" t="s">
        <v>2</v>
      </c>
      <c r="J942" s="4" t="s">
        <v>3</v>
      </c>
      <c r="K942" s="4" t="s">
        <v>14</v>
      </c>
      <c r="L942" s="4" t="s">
        <v>15</v>
      </c>
      <c r="M942" s="9">
        <v>2</v>
      </c>
      <c r="N942" s="6">
        <v>37.130000000000003</v>
      </c>
      <c r="O942" s="7">
        <v>0.05</v>
      </c>
      <c r="P942" s="6">
        <v>13.44</v>
      </c>
      <c r="Q942" s="6">
        <f t="shared" si="56"/>
        <v>70.546999999999997</v>
      </c>
      <c r="R942" s="6">
        <f t="shared" si="57"/>
        <v>26.88</v>
      </c>
      <c r="S942" s="6">
        <f t="shared" si="58"/>
        <v>43.667000000000002</v>
      </c>
      <c r="T942" s="8">
        <f t="shared" si="59"/>
        <v>0.6189774193091131</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1576</v>
      </c>
      <c r="B943" s="3">
        <v>46172</v>
      </c>
      <c r="C943" s="4">
        <f>YEAR(SalesDataTable[[#This Row],[Order Date]])</f>
        <v>2026</v>
      </c>
      <c r="D943" s="11" t="str">
        <f>"Q"&amp;ROUNDUP(MONTH(SalesDataTable[[#This Row],[Order Date]])/3,0)</f>
        <v>Q2</v>
      </c>
      <c r="E943" s="4">
        <f>MONTH(SalesDataTable[[#This Row],[Order Date]])</f>
        <v>5</v>
      </c>
      <c r="F943" s="4" t="str">
        <f>TEXT(SalesDataTable[[#This Row],[Order Date]],"MMM")</f>
        <v>May</v>
      </c>
      <c r="G943" s="4" t="s">
        <v>6</v>
      </c>
      <c r="H943" s="4" t="s">
        <v>7</v>
      </c>
      <c r="I943" s="4" t="s">
        <v>2</v>
      </c>
      <c r="J943" s="4" t="s">
        <v>16</v>
      </c>
      <c r="K943" s="4" t="s">
        <v>23</v>
      </c>
      <c r="L943" s="4" t="s">
        <v>51</v>
      </c>
      <c r="M943" s="9">
        <v>6</v>
      </c>
      <c r="N943" s="6">
        <v>123.82</v>
      </c>
      <c r="O943" s="7">
        <v>0</v>
      </c>
      <c r="P943" s="6">
        <v>61.91</v>
      </c>
      <c r="Q943" s="6">
        <f t="shared" si="56"/>
        <v>742.92</v>
      </c>
      <c r="R943" s="6">
        <f t="shared" si="57"/>
        <v>371.46</v>
      </c>
      <c r="S943" s="6">
        <f t="shared" si="58"/>
        <v>371.46</v>
      </c>
      <c r="T943" s="8">
        <f t="shared" si="59"/>
        <v>0.5</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2634</v>
      </c>
      <c r="B944" s="3">
        <v>46172</v>
      </c>
      <c r="C944" s="4">
        <f>YEAR(SalesDataTable[[#This Row],[Order Date]])</f>
        <v>2026</v>
      </c>
      <c r="D944" s="11" t="str">
        <f>"Q"&amp;ROUNDUP(MONTH(SalesDataTable[[#This Row],[Order Date]])/3,0)</f>
        <v>Q2</v>
      </c>
      <c r="E944" s="4">
        <f>MONTH(SalesDataTable[[#This Row],[Order Date]])</f>
        <v>5</v>
      </c>
      <c r="F944" s="4" t="str">
        <f>TEXT(SalesDataTable[[#This Row],[Order Date]],"MMM")</f>
        <v>May</v>
      </c>
      <c r="G944" s="4" t="s">
        <v>11</v>
      </c>
      <c r="H944" s="4" t="s">
        <v>52</v>
      </c>
      <c r="I944" s="4" t="s">
        <v>28</v>
      </c>
      <c r="J944" s="4" t="s">
        <v>3</v>
      </c>
      <c r="K944" s="4" t="s">
        <v>14</v>
      </c>
      <c r="L944" s="4" t="s">
        <v>15</v>
      </c>
      <c r="M944" s="9">
        <v>2</v>
      </c>
      <c r="N944" s="6">
        <v>36.94</v>
      </c>
      <c r="O944" s="7">
        <v>0.05</v>
      </c>
      <c r="P944" s="6">
        <v>13.82</v>
      </c>
      <c r="Q944" s="6">
        <f t="shared" si="56"/>
        <v>70.185999999999993</v>
      </c>
      <c r="R944" s="6">
        <f t="shared" si="57"/>
        <v>27.64</v>
      </c>
      <c r="S944" s="6">
        <f t="shared" si="58"/>
        <v>42.545999999999992</v>
      </c>
      <c r="T944" s="8">
        <f t="shared" si="59"/>
        <v>0.60618926851508848</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2649</v>
      </c>
      <c r="B945" s="3">
        <v>46172</v>
      </c>
      <c r="C945" s="4">
        <f>YEAR(SalesDataTable[[#This Row],[Order Date]])</f>
        <v>2026</v>
      </c>
      <c r="D945" s="11" t="str">
        <f>"Q"&amp;ROUNDUP(MONTH(SalesDataTable[[#This Row],[Order Date]])/3,0)</f>
        <v>Q2</v>
      </c>
      <c r="E945" s="4">
        <f>MONTH(SalesDataTable[[#This Row],[Order Date]])</f>
        <v>5</v>
      </c>
      <c r="F945" s="4" t="str">
        <f>TEXT(SalesDataTable[[#This Row],[Order Date]],"MMM")</f>
        <v>May</v>
      </c>
      <c r="G945" s="4" t="s">
        <v>0</v>
      </c>
      <c r="H945" s="4" t="s">
        <v>1</v>
      </c>
      <c r="I945" s="4" t="s">
        <v>2</v>
      </c>
      <c r="J945" s="4" t="s">
        <v>13</v>
      </c>
      <c r="K945" s="4" t="s">
        <v>23</v>
      </c>
      <c r="L945" s="4" t="s">
        <v>29</v>
      </c>
      <c r="M945" s="9">
        <v>3</v>
      </c>
      <c r="N945" s="6">
        <v>199.17</v>
      </c>
      <c r="O945" s="7">
        <v>0.05</v>
      </c>
      <c r="P945" s="6">
        <v>105.24</v>
      </c>
      <c r="Q945" s="6">
        <f t="shared" si="56"/>
        <v>567.6345</v>
      </c>
      <c r="R945" s="6">
        <f t="shared" si="57"/>
        <v>315.71999999999997</v>
      </c>
      <c r="S945" s="6">
        <f t="shared" si="58"/>
        <v>251.91450000000003</v>
      </c>
      <c r="T945" s="8">
        <f t="shared" si="59"/>
        <v>0.4437970207941907</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2774</v>
      </c>
      <c r="B946" s="3">
        <v>46172</v>
      </c>
      <c r="C946" s="4">
        <f>YEAR(SalesDataTable[[#This Row],[Order Date]])</f>
        <v>2026</v>
      </c>
      <c r="D946" s="11" t="str">
        <f>"Q"&amp;ROUNDUP(MONTH(SalesDataTable[[#This Row],[Order Date]])/3,0)</f>
        <v>Q2</v>
      </c>
      <c r="E946" s="4">
        <f>MONTH(SalesDataTable[[#This Row],[Order Date]])</f>
        <v>5</v>
      </c>
      <c r="F946" s="4" t="str">
        <f>TEXT(SalesDataTable[[#This Row],[Order Date]],"MMM")</f>
        <v>May</v>
      </c>
      <c r="G946" s="4" t="s">
        <v>0</v>
      </c>
      <c r="H946" s="4" t="s">
        <v>36</v>
      </c>
      <c r="I946" s="4" t="s">
        <v>2</v>
      </c>
      <c r="J946" s="4" t="s">
        <v>3</v>
      </c>
      <c r="K946" s="4" t="s">
        <v>23</v>
      </c>
      <c r="L946" s="4" t="s">
        <v>40</v>
      </c>
      <c r="M946" s="9">
        <v>3</v>
      </c>
      <c r="N946" s="6">
        <v>83.17</v>
      </c>
      <c r="O946" s="7">
        <v>0</v>
      </c>
      <c r="P946" s="6">
        <v>40.520000000000003</v>
      </c>
      <c r="Q946" s="6">
        <f t="shared" si="56"/>
        <v>249.51</v>
      </c>
      <c r="R946" s="6">
        <f t="shared" si="57"/>
        <v>121.56</v>
      </c>
      <c r="S946" s="6">
        <f t="shared" si="58"/>
        <v>127.94999999999999</v>
      </c>
      <c r="T946" s="8">
        <f t="shared" si="59"/>
        <v>0.51280509799206442</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3037</v>
      </c>
      <c r="B947" s="3">
        <v>46172</v>
      </c>
      <c r="C947" s="4">
        <f>YEAR(SalesDataTable[[#This Row],[Order Date]])</f>
        <v>2026</v>
      </c>
      <c r="D947" s="11" t="str">
        <f>"Q"&amp;ROUNDUP(MONTH(SalesDataTable[[#This Row],[Order Date]])/3,0)</f>
        <v>Q2</v>
      </c>
      <c r="E947" s="4">
        <f>MONTH(SalesDataTable[[#This Row],[Order Date]])</f>
        <v>5</v>
      </c>
      <c r="F947" s="4" t="str">
        <f>TEXT(SalesDataTable[[#This Row],[Order Date]],"MMM")</f>
        <v>May</v>
      </c>
      <c r="G947" s="4" t="s">
        <v>6</v>
      </c>
      <c r="H947" s="4" t="s">
        <v>27</v>
      </c>
      <c r="I947" s="4" t="s">
        <v>2</v>
      </c>
      <c r="J947" s="4" t="s">
        <v>16</v>
      </c>
      <c r="K947" s="4" t="s">
        <v>14</v>
      </c>
      <c r="L947" s="4" t="s">
        <v>32</v>
      </c>
      <c r="M947" s="9">
        <v>1</v>
      </c>
      <c r="N947" s="6">
        <v>45.8</v>
      </c>
      <c r="O947" s="7">
        <v>0.05</v>
      </c>
      <c r="P947" s="6">
        <v>17.88</v>
      </c>
      <c r="Q947" s="6">
        <f t="shared" si="56"/>
        <v>43.51</v>
      </c>
      <c r="R947" s="6">
        <f t="shared" si="57"/>
        <v>17.88</v>
      </c>
      <c r="S947" s="6">
        <f t="shared" si="58"/>
        <v>25.63</v>
      </c>
      <c r="T947" s="8">
        <f t="shared" si="59"/>
        <v>0.58905998621006661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3138</v>
      </c>
      <c r="B948" s="3">
        <v>46172</v>
      </c>
      <c r="C948" s="4">
        <f>YEAR(SalesDataTable[[#This Row],[Order Date]])</f>
        <v>2026</v>
      </c>
      <c r="D948" s="11" t="str">
        <f>"Q"&amp;ROUNDUP(MONTH(SalesDataTable[[#This Row],[Order Date]])/3,0)</f>
        <v>Q2</v>
      </c>
      <c r="E948" s="4">
        <f>MONTH(SalesDataTable[[#This Row],[Order Date]])</f>
        <v>5</v>
      </c>
      <c r="F948" s="4" t="str">
        <f>TEXT(SalesDataTable[[#This Row],[Order Date]],"MMM")</f>
        <v>May</v>
      </c>
      <c r="G948" s="4" t="s">
        <v>11</v>
      </c>
      <c r="H948" s="4" t="s">
        <v>12</v>
      </c>
      <c r="I948" s="4" t="s">
        <v>28</v>
      </c>
      <c r="J948" s="4" t="s">
        <v>3</v>
      </c>
      <c r="K948" s="4" t="s">
        <v>9</v>
      </c>
      <c r="L948" s="4" t="s">
        <v>37</v>
      </c>
      <c r="M948" s="9">
        <v>1</v>
      </c>
      <c r="N948" s="6">
        <v>154.85</v>
      </c>
      <c r="O948" s="7">
        <v>0</v>
      </c>
      <c r="P948" s="6">
        <v>80.17</v>
      </c>
      <c r="Q948" s="6">
        <f t="shared" si="56"/>
        <v>154.85</v>
      </c>
      <c r="R948" s="6">
        <f t="shared" si="57"/>
        <v>80.17</v>
      </c>
      <c r="S948" s="6">
        <f t="shared" si="58"/>
        <v>74.679999999999993</v>
      </c>
      <c r="T948" s="8">
        <f t="shared" si="59"/>
        <v>0.48227316758153049</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3228</v>
      </c>
      <c r="B949" s="3">
        <v>46172</v>
      </c>
      <c r="C949" s="4">
        <f>YEAR(SalesDataTable[[#This Row],[Order Date]])</f>
        <v>2026</v>
      </c>
      <c r="D949" s="11" t="str">
        <f>"Q"&amp;ROUNDUP(MONTH(SalesDataTable[[#This Row],[Order Date]])/3,0)</f>
        <v>Q2</v>
      </c>
      <c r="E949" s="4">
        <f>MONTH(SalesDataTable[[#This Row],[Order Date]])</f>
        <v>5</v>
      </c>
      <c r="F949" s="4" t="str">
        <f>TEXT(SalesDataTable[[#This Row],[Order Date]],"MMM")</f>
        <v>May</v>
      </c>
      <c r="G949" s="4" t="s">
        <v>20</v>
      </c>
      <c r="H949" s="4" t="s">
        <v>47</v>
      </c>
      <c r="I949" s="4" t="s">
        <v>2</v>
      </c>
      <c r="J949" s="4" t="s">
        <v>16</v>
      </c>
      <c r="K949" s="4" t="s">
        <v>23</v>
      </c>
      <c r="L949" s="4" t="s">
        <v>29</v>
      </c>
      <c r="M949" s="9">
        <v>1</v>
      </c>
      <c r="N949" s="6">
        <v>194.99</v>
      </c>
      <c r="O949" s="7">
        <v>0</v>
      </c>
      <c r="P949" s="6">
        <v>101.21</v>
      </c>
      <c r="Q949" s="6">
        <f t="shared" si="56"/>
        <v>194.99</v>
      </c>
      <c r="R949" s="6">
        <f t="shared" si="57"/>
        <v>101.21</v>
      </c>
      <c r="S949" s="6">
        <f t="shared" si="58"/>
        <v>93.780000000000015</v>
      </c>
      <c r="T949" s="8">
        <f t="shared" si="59"/>
        <v>0.48094774090979031</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3401</v>
      </c>
      <c r="B950" s="3">
        <v>46172</v>
      </c>
      <c r="C950" s="4">
        <f>YEAR(SalesDataTable[[#This Row],[Order Date]])</f>
        <v>2026</v>
      </c>
      <c r="D950" s="11" t="str">
        <f>"Q"&amp;ROUNDUP(MONTH(SalesDataTable[[#This Row],[Order Date]])/3,0)</f>
        <v>Q2</v>
      </c>
      <c r="E950" s="4">
        <f>MONTH(SalesDataTable[[#This Row],[Order Date]])</f>
        <v>5</v>
      </c>
      <c r="F950" s="4" t="str">
        <f>TEXT(SalesDataTable[[#This Row],[Order Date]],"MMM")</f>
        <v>May</v>
      </c>
      <c r="G950" s="4" t="s">
        <v>11</v>
      </c>
      <c r="H950" s="4" t="s">
        <v>39</v>
      </c>
      <c r="I950" s="4" t="s">
        <v>2</v>
      </c>
      <c r="J950" s="4" t="s">
        <v>3</v>
      </c>
      <c r="K950" s="4" t="s">
        <v>34</v>
      </c>
      <c r="L950" s="4" t="s">
        <v>42</v>
      </c>
      <c r="M950" s="9">
        <v>1</v>
      </c>
      <c r="N950" s="6">
        <v>36.31</v>
      </c>
      <c r="O950" s="7">
        <v>0</v>
      </c>
      <c r="P950" s="6">
        <v>13.93</v>
      </c>
      <c r="Q950" s="6">
        <f t="shared" si="56"/>
        <v>36.31</v>
      </c>
      <c r="R950" s="6">
        <f t="shared" si="57"/>
        <v>13.93</v>
      </c>
      <c r="S950" s="6">
        <f t="shared" si="58"/>
        <v>22.380000000000003</v>
      </c>
      <c r="T950" s="8">
        <f t="shared" si="59"/>
        <v>0.61635912971633167</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3511</v>
      </c>
      <c r="B951" s="3">
        <v>46172</v>
      </c>
      <c r="C951" s="4">
        <f>YEAR(SalesDataTable[[#This Row],[Order Date]])</f>
        <v>2026</v>
      </c>
      <c r="D951" s="11" t="str">
        <f>"Q"&amp;ROUNDUP(MONTH(SalesDataTable[[#This Row],[Order Date]])/3,0)</f>
        <v>Q2</v>
      </c>
      <c r="E951" s="4">
        <f>MONTH(SalesDataTable[[#This Row],[Order Date]])</f>
        <v>5</v>
      </c>
      <c r="F951" s="4" t="str">
        <f>TEXT(SalesDataTable[[#This Row],[Order Date]],"MMM")</f>
        <v>May</v>
      </c>
      <c r="G951" s="4" t="s">
        <v>0</v>
      </c>
      <c r="H951" s="4" t="s">
        <v>1</v>
      </c>
      <c r="I951" s="4" t="s">
        <v>2</v>
      </c>
      <c r="J951" s="4" t="s">
        <v>3</v>
      </c>
      <c r="K951" s="4" t="s">
        <v>14</v>
      </c>
      <c r="L951" s="4" t="s">
        <v>32</v>
      </c>
      <c r="M951" s="9">
        <v>1</v>
      </c>
      <c r="N951" s="6">
        <v>47.19</v>
      </c>
      <c r="O951" s="7">
        <v>0</v>
      </c>
      <c r="P951" s="6">
        <v>18.54</v>
      </c>
      <c r="Q951" s="6">
        <f t="shared" si="56"/>
        <v>47.19</v>
      </c>
      <c r="R951" s="6">
        <f t="shared" si="57"/>
        <v>18.54</v>
      </c>
      <c r="S951" s="6">
        <f t="shared" si="58"/>
        <v>28.65</v>
      </c>
      <c r="T951" s="8">
        <f t="shared" si="59"/>
        <v>0.60712015257469798</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4485</v>
      </c>
      <c r="B952" s="3">
        <v>46172</v>
      </c>
      <c r="C952" s="4">
        <f>YEAR(SalesDataTable[[#This Row],[Order Date]])</f>
        <v>2026</v>
      </c>
      <c r="D952" s="11" t="str">
        <f>"Q"&amp;ROUNDUP(MONTH(SalesDataTable[[#This Row],[Order Date]])/3,0)</f>
        <v>Q2</v>
      </c>
      <c r="E952" s="4">
        <f>MONTH(SalesDataTable[[#This Row],[Order Date]])</f>
        <v>5</v>
      </c>
      <c r="F952" s="4" t="str">
        <f>TEXT(SalesDataTable[[#This Row],[Order Date]],"MMM")</f>
        <v>May</v>
      </c>
      <c r="G952" s="4" t="s">
        <v>20</v>
      </c>
      <c r="H952" s="4" t="s">
        <v>33</v>
      </c>
      <c r="I952" s="4" t="s">
        <v>2</v>
      </c>
      <c r="J952" s="4" t="s">
        <v>13</v>
      </c>
      <c r="K952" s="4" t="s">
        <v>34</v>
      </c>
      <c r="L952" s="4" t="s">
        <v>38</v>
      </c>
      <c r="M952" s="9">
        <v>1</v>
      </c>
      <c r="N952" s="6">
        <v>124.14</v>
      </c>
      <c r="O952" s="7">
        <v>0</v>
      </c>
      <c r="P952" s="6">
        <v>70.900000000000006</v>
      </c>
      <c r="Q952" s="6">
        <f t="shared" si="56"/>
        <v>124.14</v>
      </c>
      <c r="R952" s="6">
        <f t="shared" si="57"/>
        <v>70.900000000000006</v>
      </c>
      <c r="S952" s="6">
        <f t="shared" si="58"/>
        <v>53.239999999999995</v>
      </c>
      <c r="T952" s="8">
        <f t="shared" si="59"/>
        <v>0.42887062993394548</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447</v>
      </c>
      <c r="B953" s="3">
        <v>46173</v>
      </c>
      <c r="C953" s="4">
        <f>YEAR(SalesDataTable[[#This Row],[Order Date]])</f>
        <v>2026</v>
      </c>
      <c r="D953" s="11" t="str">
        <f>"Q"&amp;ROUNDUP(MONTH(SalesDataTable[[#This Row],[Order Date]])/3,0)</f>
        <v>Q2</v>
      </c>
      <c r="E953" s="4">
        <f>MONTH(SalesDataTable[[#This Row],[Order Date]])</f>
        <v>5</v>
      </c>
      <c r="F953" s="4" t="str">
        <f>TEXT(SalesDataTable[[#This Row],[Order Date]],"MMM")</f>
        <v>May</v>
      </c>
      <c r="G953" s="4" t="s">
        <v>20</v>
      </c>
      <c r="H953" s="4" t="s">
        <v>33</v>
      </c>
      <c r="I953" s="4" t="s">
        <v>2</v>
      </c>
      <c r="J953" s="4" t="s">
        <v>3</v>
      </c>
      <c r="K953" s="4" t="s">
        <v>14</v>
      </c>
      <c r="L953" s="4" t="s">
        <v>44</v>
      </c>
      <c r="M953" s="9">
        <v>1</v>
      </c>
      <c r="N953" s="6">
        <v>131.94999999999999</v>
      </c>
      <c r="O953" s="7">
        <v>0</v>
      </c>
      <c r="P953" s="6">
        <v>65.17</v>
      </c>
      <c r="Q953" s="6">
        <f t="shared" si="56"/>
        <v>131.94999999999999</v>
      </c>
      <c r="R953" s="6">
        <f t="shared" si="57"/>
        <v>65.17</v>
      </c>
      <c r="S953" s="6">
        <f t="shared" si="58"/>
        <v>66.779999999999987</v>
      </c>
      <c r="T953" s="8">
        <f t="shared" si="59"/>
        <v>0.50610079575596811</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1208</v>
      </c>
      <c r="B954" s="3">
        <v>46173</v>
      </c>
      <c r="C954" s="4">
        <f>YEAR(SalesDataTable[[#This Row],[Order Date]])</f>
        <v>2026</v>
      </c>
      <c r="D954" s="11" t="str">
        <f>"Q"&amp;ROUNDUP(MONTH(SalesDataTable[[#This Row],[Order Date]])/3,0)</f>
        <v>Q2</v>
      </c>
      <c r="E954" s="4">
        <f>MONTH(SalesDataTable[[#This Row],[Order Date]])</f>
        <v>5</v>
      </c>
      <c r="F954" s="4" t="str">
        <f>TEXT(SalesDataTable[[#This Row],[Order Date]],"MMM")</f>
        <v>May</v>
      </c>
      <c r="G954" s="4" t="s">
        <v>20</v>
      </c>
      <c r="H954" s="4" t="s">
        <v>33</v>
      </c>
      <c r="I954" s="4" t="s">
        <v>28</v>
      </c>
      <c r="J954" s="4" t="s">
        <v>13</v>
      </c>
      <c r="K954" s="4" t="s">
        <v>4</v>
      </c>
      <c r="L954" s="4" t="s">
        <v>30</v>
      </c>
      <c r="M954" s="9">
        <v>1</v>
      </c>
      <c r="N954" s="6">
        <v>102.24</v>
      </c>
      <c r="O954" s="7">
        <v>0</v>
      </c>
      <c r="P954" s="6">
        <v>50.75</v>
      </c>
      <c r="Q954" s="6">
        <f t="shared" si="56"/>
        <v>102.24</v>
      </c>
      <c r="R954" s="6">
        <f t="shared" si="57"/>
        <v>50.75</v>
      </c>
      <c r="S954" s="6">
        <f t="shared" si="58"/>
        <v>51.489999999999995</v>
      </c>
      <c r="T954" s="8">
        <f t="shared" si="59"/>
        <v>0.50361893583724571</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1355</v>
      </c>
      <c r="B955" s="3">
        <v>46173</v>
      </c>
      <c r="C955" s="4">
        <f>YEAR(SalesDataTable[[#This Row],[Order Date]])</f>
        <v>2026</v>
      </c>
      <c r="D955" s="11" t="str">
        <f>"Q"&amp;ROUNDUP(MONTH(SalesDataTable[[#This Row],[Order Date]])/3,0)</f>
        <v>Q2</v>
      </c>
      <c r="E955" s="4">
        <f>MONTH(SalesDataTable[[#This Row],[Order Date]])</f>
        <v>5</v>
      </c>
      <c r="F955" s="4" t="str">
        <f>TEXT(SalesDataTable[[#This Row],[Order Date]],"MMM")</f>
        <v>May</v>
      </c>
      <c r="G955" s="4" t="s">
        <v>20</v>
      </c>
      <c r="H955" s="4" t="s">
        <v>47</v>
      </c>
      <c r="I955" s="4" t="s">
        <v>28</v>
      </c>
      <c r="J955" s="4" t="s">
        <v>13</v>
      </c>
      <c r="K955" s="4" t="s">
        <v>9</v>
      </c>
      <c r="L955" s="4" t="s">
        <v>37</v>
      </c>
      <c r="M955" s="9">
        <v>2</v>
      </c>
      <c r="N955" s="6">
        <v>152.07</v>
      </c>
      <c r="O955" s="7">
        <v>0</v>
      </c>
      <c r="P955" s="6">
        <v>76.849999999999994</v>
      </c>
      <c r="Q955" s="6">
        <f t="shared" si="56"/>
        <v>304.14</v>
      </c>
      <c r="R955" s="6">
        <f t="shared" si="57"/>
        <v>153.69999999999999</v>
      </c>
      <c r="S955" s="6">
        <f t="shared" si="58"/>
        <v>150.44</v>
      </c>
      <c r="T955" s="8">
        <f t="shared" si="59"/>
        <v>0.49464062602748737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1474</v>
      </c>
      <c r="B956" s="3">
        <v>46173</v>
      </c>
      <c r="C956" s="4">
        <f>YEAR(SalesDataTable[[#This Row],[Order Date]])</f>
        <v>2026</v>
      </c>
      <c r="D956" s="11" t="str">
        <f>"Q"&amp;ROUNDUP(MONTH(SalesDataTable[[#This Row],[Order Date]])/3,0)</f>
        <v>Q2</v>
      </c>
      <c r="E956" s="4">
        <f>MONTH(SalesDataTable[[#This Row],[Order Date]])</f>
        <v>5</v>
      </c>
      <c r="F956" s="4" t="str">
        <f>TEXT(SalesDataTable[[#This Row],[Order Date]],"MMM")</f>
        <v>May</v>
      </c>
      <c r="G956" s="4" t="s">
        <v>11</v>
      </c>
      <c r="H956" s="4" t="s">
        <v>18</v>
      </c>
      <c r="I956" s="4" t="s">
        <v>2</v>
      </c>
      <c r="J956" s="4" t="s">
        <v>13</v>
      </c>
      <c r="K956" s="4" t="s">
        <v>23</v>
      </c>
      <c r="L956" s="4" t="s">
        <v>51</v>
      </c>
      <c r="M956" s="9">
        <v>2</v>
      </c>
      <c r="N956" s="6">
        <v>123.34</v>
      </c>
      <c r="O956" s="7">
        <v>0.05</v>
      </c>
      <c r="P956" s="6">
        <v>58.96</v>
      </c>
      <c r="Q956" s="6">
        <f t="shared" si="56"/>
        <v>234.346</v>
      </c>
      <c r="R956" s="6">
        <f t="shared" si="57"/>
        <v>117.92</v>
      </c>
      <c r="S956" s="6">
        <f t="shared" si="58"/>
        <v>116.426</v>
      </c>
      <c r="T956" s="8">
        <f t="shared" si="59"/>
        <v>0.49681240558831813</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1625</v>
      </c>
      <c r="B957" s="3">
        <v>46173</v>
      </c>
      <c r="C957" s="4">
        <f>YEAR(SalesDataTable[[#This Row],[Order Date]])</f>
        <v>2026</v>
      </c>
      <c r="D957" s="11" t="str">
        <f>"Q"&amp;ROUNDUP(MONTH(SalesDataTable[[#This Row],[Order Date]])/3,0)</f>
        <v>Q2</v>
      </c>
      <c r="E957" s="4">
        <f>MONTH(SalesDataTable[[#This Row],[Order Date]])</f>
        <v>5</v>
      </c>
      <c r="F957" s="4" t="str">
        <f>TEXT(SalesDataTable[[#This Row],[Order Date]],"MMM")</f>
        <v>May</v>
      </c>
      <c r="G957" s="4" t="s">
        <v>11</v>
      </c>
      <c r="H957" s="4" t="s">
        <v>12</v>
      </c>
      <c r="I957" s="4" t="s">
        <v>19</v>
      </c>
      <c r="J957" s="4" t="s">
        <v>3</v>
      </c>
      <c r="K957" s="4" t="s">
        <v>9</v>
      </c>
      <c r="L957" s="4" t="s">
        <v>37</v>
      </c>
      <c r="M957" s="9">
        <v>1</v>
      </c>
      <c r="N957" s="6">
        <v>155.81</v>
      </c>
      <c r="O957" s="7">
        <v>0</v>
      </c>
      <c r="P957" s="6">
        <v>80.31</v>
      </c>
      <c r="Q957" s="6">
        <f t="shared" si="56"/>
        <v>155.81</v>
      </c>
      <c r="R957" s="6">
        <f t="shared" si="57"/>
        <v>80.31</v>
      </c>
      <c r="S957" s="6">
        <f t="shared" si="58"/>
        <v>75.5</v>
      </c>
      <c r="T957" s="8">
        <f t="shared" si="59"/>
        <v>0.48456453372697517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1877</v>
      </c>
      <c r="B958" s="3">
        <v>46173</v>
      </c>
      <c r="C958" s="4">
        <f>YEAR(SalesDataTable[[#This Row],[Order Date]])</f>
        <v>2026</v>
      </c>
      <c r="D958" s="11" t="str">
        <f>"Q"&amp;ROUNDUP(MONTH(SalesDataTable[[#This Row],[Order Date]])/3,0)</f>
        <v>Q2</v>
      </c>
      <c r="E958" s="4">
        <f>MONTH(SalesDataTable[[#This Row],[Order Date]])</f>
        <v>5</v>
      </c>
      <c r="F958" s="4" t="str">
        <f>TEXT(SalesDataTable[[#This Row],[Order Date]],"MMM")</f>
        <v>May</v>
      </c>
      <c r="G958" s="4" t="s">
        <v>11</v>
      </c>
      <c r="H958" s="4" t="s">
        <v>52</v>
      </c>
      <c r="I958" s="4" t="s">
        <v>2</v>
      </c>
      <c r="J958" s="4" t="s">
        <v>3</v>
      </c>
      <c r="K958" s="4" t="s">
        <v>14</v>
      </c>
      <c r="L958" s="4" t="s">
        <v>48</v>
      </c>
      <c r="M958" s="9">
        <v>1</v>
      </c>
      <c r="N958" s="6">
        <v>163.19</v>
      </c>
      <c r="O958" s="7">
        <v>0.05</v>
      </c>
      <c r="P958" s="6">
        <v>87.95</v>
      </c>
      <c r="Q958" s="6">
        <f t="shared" si="56"/>
        <v>155.03049999999999</v>
      </c>
      <c r="R958" s="6">
        <f t="shared" si="57"/>
        <v>87.95</v>
      </c>
      <c r="S958" s="6">
        <f t="shared" si="58"/>
        <v>67.080499999999986</v>
      </c>
      <c r="T958" s="8">
        <f t="shared" si="59"/>
        <v>0.4326922766810401</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1978</v>
      </c>
      <c r="B959" s="3">
        <v>46173</v>
      </c>
      <c r="C959" s="4">
        <f>YEAR(SalesDataTable[[#This Row],[Order Date]])</f>
        <v>2026</v>
      </c>
      <c r="D959" s="11" t="str">
        <f>"Q"&amp;ROUNDUP(MONTH(SalesDataTable[[#This Row],[Order Date]])/3,0)</f>
        <v>Q2</v>
      </c>
      <c r="E959" s="4">
        <f>MONTH(SalesDataTable[[#This Row],[Order Date]])</f>
        <v>5</v>
      </c>
      <c r="F959" s="4" t="str">
        <f>TEXT(SalesDataTable[[#This Row],[Order Date]],"MMM")</f>
        <v>May</v>
      </c>
      <c r="G959" s="4" t="s">
        <v>6</v>
      </c>
      <c r="H959" s="4" t="s">
        <v>43</v>
      </c>
      <c r="I959" s="4" t="s">
        <v>2</v>
      </c>
      <c r="J959" s="4" t="s">
        <v>3</v>
      </c>
      <c r="K959" s="4" t="s">
        <v>9</v>
      </c>
      <c r="L959" s="4" t="s">
        <v>17</v>
      </c>
      <c r="M959" s="9">
        <v>1</v>
      </c>
      <c r="N959" s="6">
        <v>147.30000000000001</v>
      </c>
      <c r="O959" s="7">
        <v>0.05</v>
      </c>
      <c r="P959" s="6">
        <v>81.510000000000005</v>
      </c>
      <c r="Q959" s="6">
        <f t="shared" si="56"/>
        <v>139.935</v>
      </c>
      <c r="R959" s="6">
        <f t="shared" si="57"/>
        <v>81.510000000000005</v>
      </c>
      <c r="S959" s="6">
        <f t="shared" si="58"/>
        <v>58.424999999999997</v>
      </c>
      <c r="T959" s="8">
        <f t="shared" si="59"/>
        <v>0.41751527494908347</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3616</v>
      </c>
      <c r="B960" s="3">
        <v>46173</v>
      </c>
      <c r="C960" s="4">
        <f>YEAR(SalesDataTable[[#This Row],[Order Date]])</f>
        <v>2026</v>
      </c>
      <c r="D960" s="11" t="str">
        <f>"Q"&amp;ROUNDUP(MONTH(SalesDataTable[[#This Row],[Order Date]])/3,0)</f>
        <v>Q2</v>
      </c>
      <c r="E960" s="4">
        <f>MONTH(SalesDataTable[[#This Row],[Order Date]])</f>
        <v>5</v>
      </c>
      <c r="F960" s="4" t="str">
        <f>TEXT(SalesDataTable[[#This Row],[Order Date]],"MMM")</f>
        <v>May</v>
      </c>
      <c r="G960" s="4" t="s">
        <v>11</v>
      </c>
      <c r="H960" s="4" t="s">
        <v>12</v>
      </c>
      <c r="I960" s="4" t="s">
        <v>2</v>
      </c>
      <c r="J960" s="4" t="s">
        <v>3</v>
      </c>
      <c r="K960" s="4" t="s">
        <v>34</v>
      </c>
      <c r="L960" s="4" t="s">
        <v>38</v>
      </c>
      <c r="M960" s="9">
        <v>5</v>
      </c>
      <c r="N960" s="6">
        <v>126.16</v>
      </c>
      <c r="O960" s="7">
        <v>0</v>
      </c>
      <c r="P960" s="6">
        <v>68.59</v>
      </c>
      <c r="Q960" s="6">
        <f t="shared" si="56"/>
        <v>630.79999999999995</v>
      </c>
      <c r="R960" s="6">
        <f t="shared" si="57"/>
        <v>342.95000000000005</v>
      </c>
      <c r="S960" s="6">
        <f t="shared" si="58"/>
        <v>287.84999999999991</v>
      </c>
      <c r="T960" s="8">
        <f t="shared" si="59"/>
        <v>0.45632530120481918</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3992</v>
      </c>
      <c r="B961" s="3">
        <v>46173</v>
      </c>
      <c r="C961" s="4">
        <f>YEAR(SalesDataTable[[#This Row],[Order Date]])</f>
        <v>2026</v>
      </c>
      <c r="D961" s="11" t="str">
        <f>"Q"&amp;ROUNDUP(MONTH(SalesDataTable[[#This Row],[Order Date]])/3,0)</f>
        <v>Q2</v>
      </c>
      <c r="E961" s="4">
        <f>MONTH(SalesDataTable[[#This Row],[Order Date]])</f>
        <v>5</v>
      </c>
      <c r="F961" s="4" t="str">
        <f>TEXT(SalesDataTable[[#This Row],[Order Date]],"MMM")</f>
        <v>May</v>
      </c>
      <c r="G961" s="4" t="s">
        <v>20</v>
      </c>
      <c r="H961" s="4" t="s">
        <v>33</v>
      </c>
      <c r="I961" s="4" t="s">
        <v>2</v>
      </c>
      <c r="J961" s="4" t="s">
        <v>13</v>
      </c>
      <c r="K961" s="4" t="s">
        <v>14</v>
      </c>
      <c r="L961" s="4" t="s">
        <v>48</v>
      </c>
      <c r="M961" s="9">
        <v>2</v>
      </c>
      <c r="N961" s="6">
        <v>163.57</v>
      </c>
      <c r="O961" s="7">
        <v>0</v>
      </c>
      <c r="P961" s="6">
        <v>85.72</v>
      </c>
      <c r="Q961" s="6">
        <f t="shared" si="56"/>
        <v>327.14</v>
      </c>
      <c r="R961" s="6">
        <f t="shared" si="57"/>
        <v>171.44</v>
      </c>
      <c r="S961" s="6">
        <f t="shared" si="58"/>
        <v>155.69999999999999</v>
      </c>
      <c r="T961" s="8">
        <f t="shared" si="59"/>
        <v>0.47594302133643085</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4091</v>
      </c>
      <c r="B962" s="3">
        <v>46173</v>
      </c>
      <c r="C962" s="4">
        <f>YEAR(SalesDataTable[[#This Row],[Order Date]])</f>
        <v>2026</v>
      </c>
      <c r="D962" s="11" t="str">
        <f>"Q"&amp;ROUNDUP(MONTH(SalesDataTable[[#This Row],[Order Date]])/3,0)</f>
        <v>Q2</v>
      </c>
      <c r="E962" s="4">
        <f>MONTH(SalesDataTable[[#This Row],[Order Date]])</f>
        <v>5</v>
      </c>
      <c r="F962" s="4" t="str">
        <f>TEXT(SalesDataTable[[#This Row],[Order Date]],"MMM")</f>
        <v>May</v>
      </c>
      <c r="G962" s="4" t="s">
        <v>11</v>
      </c>
      <c r="H962" s="4" t="s">
        <v>52</v>
      </c>
      <c r="I962" s="4" t="s">
        <v>2</v>
      </c>
      <c r="J962" s="4" t="s">
        <v>13</v>
      </c>
      <c r="K962" s="4" t="s">
        <v>9</v>
      </c>
      <c r="L962" s="4" t="s">
        <v>17</v>
      </c>
      <c r="M962" s="9">
        <v>1</v>
      </c>
      <c r="N962" s="6">
        <v>142.06</v>
      </c>
      <c r="O962" s="7">
        <v>0</v>
      </c>
      <c r="P962" s="6">
        <v>77.36</v>
      </c>
      <c r="Q962" s="6">
        <f t="shared" si="56"/>
        <v>142.06</v>
      </c>
      <c r="R962" s="6">
        <f t="shared" si="57"/>
        <v>77.36</v>
      </c>
      <c r="S962" s="6">
        <f t="shared" si="58"/>
        <v>64.7</v>
      </c>
      <c r="T962" s="8">
        <f t="shared" si="59"/>
        <v>0.45544136280444886</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4204</v>
      </c>
      <c r="B963" s="3">
        <v>46173</v>
      </c>
      <c r="C963" s="4">
        <f>YEAR(SalesDataTable[[#This Row],[Order Date]])</f>
        <v>2026</v>
      </c>
      <c r="D963" s="11" t="str">
        <f>"Q"&amp;ROUNDUP(MONTH(SalesDataTable[[#This Row],[Order Date]])/3,0)</f>
        <v>Q2</v>
      </c>
      <c r="E963" s="4">
        <f>MONTH(SalesDataTable[[#This Row],[Order Date]])</f>
        <v>5</v>
      </c>
      <c r="F963" s="4" t="str">
        <f>TEXT(SalesDataTable[[#This Row],[Order Date]],"MMM")</f>
        <v>May</v>
      </c>
      <c r="G963" s="4" t="s">
        <v>6</v>
      </c>
      <c r="H963" s="4" t="s">
        <v>41</v>
      </c>
      <c r="I963" s="4" t="s">
        <v>2</v>
      </c>
      <c r="J963" s="4" t="s">
        <v>13</v>
      </c>
      <c r="K963" s="4" t="s">
        <v>4</v>
      </c>
      <c r="L963" s="4" t="s">
        <v>5</v>
      </c>
      <c r="M963" s="9">
        <v>1</v>
      </c>
      <c r="N963" s="6">
        <v>81.37</v>
      </c>
      <c r="O963" s="7">
        <v>0</v>
      </c>
      <c r="P963" s="6">
        <v>42.01</v>
      </c>
      <c r="Q963" s="6">
        <f t="shared" si="56"/>
        <v>81.37</v>
      </c>
      <c r="R963" s="6">
        <f t="shared" si="57"/>
        <v>42.01</v>
      </c>
      <c r="S963" s="6">
        <f t="shared" si="58"/>
        <v>39.360000000000007</v>
      </c>
      <c r="T963" s="8">
        <f t="shared" si="59"/>
        <v>0.48371635737986979</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4234</v>
      </c>
      <c r="B964" s="3">
        <v>46173</v>
      </c>
      <c r="C964" s="4">
        <f>YEAR(SalesDataTable[[#This Row],[Order Date]])</f>
        <v>2026</v>
      </c>
      <c r="D964" s="11" t="str">
        <f>"Q"&amp;ROUNDUP(MONTH(SalesDataTable[[#This Row],[Order Date]])/3,0)</f>
        <v>Q2</v>
      </c>
      <c r="E964" s="4">
        <f>MONTH(SalesDataTable[[#This Row],[Order Date]])</f>
        <v>5</v>
      </c>
      <c r="F964" s="4" t="str">
        <f>TEXT(SalesDataTable[[#This Row],[Order Date]],"MMM")</f>
        <v>May</v>
      </c>
      <c r="G964" s="4" t="s">
        <v>20</v>
      </c>
      <c r="H964" s="4" t="s">
        <v>33</v>
      </c>
      <c r="I964" s="4" t="s">
        <v>19</v>
      </c>
      <c r="J964" s="4" t="s">
        <v>13</v>
      </c>
      <c r="K964" s="4" t="s">
        <v>23</v>
      </c>
      <c r="L964" s="4" t="s">
        <v>51</v>
      </c>
      <c r="M964" s="9">
        <v>1</v>
      </c>
      <c r="N964" s="6">
        <v>120.75</v>
      </c>
      <c r="O964" s="7">
        <v>0</v>
      </c>
      <c r="P964" s="6">
        <v>61.21</v>
      </c>
      <c r="Q964" s="6">
        <f t="shared" ref="Q964:Q1027" si="60">M964*N964*(1-O964)</f>
        <v>120.75</v>
      </c>
      <c r="R964" s="6">
        <f t="shared" ref="R964:R1027" si="61">M964*P964</f>
        <v>61.21</v>
      </c>
      <c r="S964" s="6">
        <f t="shared" ref="S964:S1027" si="62">Q964-R964</f>
        <v>59.54</v>
      </c>
      <c r="T964" s="8">
        <f t="shared" ref="T964:T1027" si="63">IFERROR(S964/Q964,0)</f>
        <v>0.49308488612836437</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4696</v>
      </c>
      <c r="B965" s="3">
        <v>46173</v>
      </c>
      <c r="C965" s="4">
        <f>YEAR(SalesDataTable[[#This Row],[Order Date]])</f>
        <v>2026</v>
      </c>
      <c r="D965" s="11" t="str">
        <f>"Q"&amp;ROUNDUP(MONTH(SalesDataTable[[#This Row],[Order Date]])/3,0)</f>
        <v>Q2</v>
      </c>
      <c r="E965" s="4">
        <f>MONTH(SalesDataTable[[#This Row],[Order Date]])</f>
        <v>5</v>
      </c>
      <c r="F965" s="4" t="str">
        <f>TEXT(SalesDataTable[[#This Row],[Order Date]],"MMM")</f>
        <v>May</v>
      </c>
      <c r="G965" s="4" t="s">
        <v>6</v>
      </c>
      <c r="H965" s="4" t="s">
        <v>49</v>
      </c>
      <c r="I965" s="4" t="s">
        <v>2</v>
      </c>
      <c r="J965" s="4" t="s">
        <v>13</v>
      </c>
      <c r="K965" s="4" t="s">
        <v>4</v>
      </c>
      <c r="L965" s="4" t="s">
        <v>5</v>
      </c>
      <c r="M965" s="9">
        <v>4</v>
      </c>
      <c r="N965" s="6">
        <v>81.790000000000006</v>
      </c>
      <c r="O965" s="7">
        <v>0</v>
      </c>
      <c r="P965" s="6">
        <v>42.96</v>
      </c>
      <c r="Q965" s="6">
        <f t="shared" si="60"/>
        <v>327.16000000000003</v>
      </c>
      <c r="R965" s="6">
        <f t="shared" si="61"/>
        <v>171.84</v>
      </c>
      <c r="S965" s="6">
        <f t="shared" si="62"/>
        <v>155.32000000000002</v>
      </c>
      <c r="T965" s="8">
        <f t="shared" si="63"/>
        <v>0.47475241472062601</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4755</v>
      </c>
      <c r="B966" s="3">
        <v>46173</v>
      </c>
      <c r="C966" s="4">
        <f>YEAR(SalesDataTable[[#This Row],[Order Date]])</f>
        <v>2026</v>
      </c>
      <c r="D966" s="11" t="str">
        <f>"Q"&amp;ROUNDUP(MONTH(SalesDataTable[[#This Row],[Order Date]])/3,0)</f>
        <v>Q2</v>
      </c>
      <c r="E966" s="4">
        <f>MONTH(SalesDataTable[[#This Row],[Order Date]])</f>
        <v>5</v>
      </c>
      <c r="F966" s="4" t="str">
        <f>TEXT(SalesDataTable[[#This Row],[Order Date]],"MMM")</f>
        <v>May</v>
      </c>
      <c r="G966" s="4" t="s">
        <v>0</v>
      </c>
      <c r="H966" s="4" t="s">
        <v>50</v>
      </c>
      <c r="I966" s="4" t="s">
        <v>2</v>
      </c>
      <c r="J966" s="4" t="s">
        <v>13</v>
      </c>
      <c r="K966" s="4" t="s">
        <v>23</v>
      </c>
      <c r="L966" s="4" t="s">
        <v>40</v>
      </c>
      <c r="M966" s="9">
        <v>1</v>
      </c>
      <c r="N966" s="6">
        <v>81.2</v>
      </c>
      <c r="O966" s="7">
        <v>0.1</v>
      </c>
      <c r="P966" s="6">
        <v>40.270000000000003</v>
      </c>
      <c r="Q966" s="6">
        <f t="shared" si="60"/>
        <v>73.08</v>
      </c>
      <c r="R966" s="6">
        <f t="shared" si="61"/>
        <v>40.270000000000003</v>
      </c>
      <c r="S966" s="6">
        <f t="shared" si="62"/>
        <v>32.809999999999995</v>
      </c>
      <c r="T966" s="8">
        <f t="shared" si="63"/>
        <v>0.44896004378762994</v>
      </c>
      <c r="U966" s="5">
        <f>YEAR(SalesDataTable[[#This Row],[Order Date]])</f>
        <v>2026</v>
      </c>
      <c r="V966" s="8" t="str">
        <f>"Q"&amp;ROUNDUP(MONTH(SalesDataTable[[#This Row],[Order Date]])/3,0)</f>
        <v>Q2</v>
      </c>
      <c r="W966" s="9">
        <f>MONTH(SalesDataTable[[#This Row],[Order Date]])</f>
        <v>5</v>
      </c>
      <c r="X966" s="8" t="str">
        <f>TEXT(SalesDataTable[[#This Row],[Order Date]],"mmm")</f>
        <v>May</v>
      </c>
    </row>
    <row r="967" spans="1:24" ht="15.6">
      <c r="A967" s="2">
        <v>5090</v>
      </c>
      <c r="B967" s="3">
        <v>46173</v>
      </c>
      <c r="C967" s="4">
        <f>YEAR(SalesDataTable[[#This Row],[Order Date]])</f>
        <v>2026</v>
      </c>
      <c r="D967" s="11" t="str">
        <f>"Q"&amp;ROUNDUP(MONTH(SalesDataTable[[#This Row],[Order Date]])/3,0)</f>
        <v>Q2</v>
      </c>
      <c r="E967" s="4">
        <f>MONTH(SalesDataTable[[#This Row],[Order Date]])</f>
        <v>5</v>
      </c>
      <c r="F967" s="4" t="str">
        <f>TEXT(SalesDataTable[[#This Row],[Order Date]],"MMM")</f>
        <v>May</v>
      </c>
      <c r="G967" s="4" t="s">
        <v>6</v>
      </c>
      <c r="H967" s="4" t="s">
        <v>7</v>
      </c>
      <c r="I967" s="4" t="s">
        <v>28</v>
      </c>
      <c r="J967" s="4" t="s">
        <v>13</v>
      </c>
      <c r="K967" s="4" t="s">
        <v>14</v>
      </c>
      <c r="L967" s="4" t="s">
        <v>32</v>
      </c>
      <c r="M967" s="9">
        <v>2</v>
      </c>
      <c r="N967" s="6">
        <v>46.52</v>
      </c>
      <c r="O967" s="7">
        <v>0.05</v>
      </c>
      <c r="P967" s="6">
        <v>18.739999999999998</v>
      </c>
      <c r="Q967" s="6">
        <f t="shared" si="60"/>
        <v>88.388000000000005</v>
      </c>
      <c r="R967" s="6">
        <f t="shared" si="61"/>
        <v>37.479999999999997</v>
      </c>
      <c r="S967" s="6">
        <f t="shared" si="62"/>
        <v>50.908000000000008</v>
      </c>
      <c r="T967" s="8">
        <f t="shared" si="63"/>
        <v>0.57596053762954258</v>
      </c>
      <c r="U967" s="5">
        <f>YEAR(SalesDataTable[[#This Row],[Order Date]])</f>
        <v>2026</v>
      </c>
      <c r="V967" s="8" t="str">
        <f>"Q"&amp;ROUNDUP(MONTH(SalesDataTable[[#This Row],[Order Date]])/3,0)</f>
        <v>Q2</v>
      </c>
      <c r="W967" s="9">
        <f>MONTH(SalesDataTable[[#This Row],[Order Date]])</f>
        <v>5</v>
      </c>
      <c r="X967" s="8" t="str">
        <f>TEXT(SalesDataTable[[#This Row],[Order Date]],"mmm")</f>
        <v>May</v>
      </c>
    </row>
    <row r="968" spans="1:24" ht="15.6">
      <c r="A968" s="2">
        <v>27</v>
      </c>
      <c r="B968" s="3">
        <v>46174</v>
      </c>
      <c r="C968" s="4">
        <f>YEAR(SalesDataTable[[#This Row],[Order Date]])</f>
        <v>2026</v>
      </c>
      <c r="D968" s="11" t="str">
        <f>"Q"&amp;ROUNDUP(MONTH(SalesDataTable[[#This Row],[Order Date]])/3,0)</f>
        <v>Q2</v>
      </c>
      <c r="E968" s="4">
        <f>MONTH(SalesDataTable[[#This Row],[Order Date]])</f>
        <v>6</v>
      </c>
      <c r="F968" s="4" t="str">
        <f>TEXT(SalesDataTable[[#This Row],[Order Date]],"MMM")</f>
        <v>Jun</v>
      </c>
      <c r="G968" s="4" t="s">
        <v>20</v>
      </c>
      <c r="H968" s="4" t="s">
        <v>47</v>
      </c>
      <c r="I968" s="4" t="s">
        <v>2</v>
      </c>
      <c r="J968" s="4" t="s">
        <v>3</v>
      </c>
      <c r="K968" s="4" t="s">
        <v>23</v>
      </c>
      <c r="L968" s="4" t="s">
        <v>29</v>
      </c>
      <c r="M968" s="9">
        <v>1</v>
      </c>
      <c r="N968" s="6">
        <v>195.22</v>
      </c>
      <c r="O968" s="7">
        <v>0</v>
      </c>
      <c r="P968" s="6">
        <v>105.91</v>
      </c>
      <c r="Q968" s="6">
        <f t="shared" si="60"/>
        <v>195.22</v>
      </c>
      <c r="R968" s="6">
        <f t="shared" si="61"/>
        <v>105.91</v>
      </c>
      <c r="S968" s="6">
        <f t="shared" si="62"/>
        <v>89.31</v>
      </c>
      <c r="T968" s="8">
        <f t="shared" si="63"/>
        <v>0.45748386435816002</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463</v>
      </c>
      <c r="B969" s="3">
        <v>46174</v>
      </c>
      <c r="C969" s="4">
        <f>YEAR(SalesDataTable[[#This Row],[Order Date]])</f>
        <v>2026</v>
      </c>
      <c r="D969" s="11" t="str">
        <f>"Q"&amp;ROUNDUP(MONTH(SalesDataTable[[#This Row],[Order Date]])/3,0)</f>
        <v>Q2</v>
      </c>
      <c r="E969" s="4">
        <f>MONTH(SalesDataTable[[#This Row],[Order Date]])</f>
        <v>6</v>
      </c>
      <c r="F969" s="4" t="str">
        <f>TEXT(SalesDataTable[[#This Row],[Order Date]],"MMM")</f>
        <v>Jun</v>
      </c>
      <c r="G969" s="4" t="s">
        <v>20</v>
      </c>
      <c r="H969" s="4" t="s">
        <v>21</v>
      </c>
      <c r="I969" s="4" t="s">
        <v>2</v>
      </c>
      <c r="J969" s="4" t="s">
        <v>13</v>
      </c>
      <c r="K969" s="4" t="s">
        <v>4</v>
      </c>
      <c r="L969" s="4" t="s">
        <v>26</v>
      </c>
      <c r="M969" s="9">
        <v>1</v>
      </c>
      <c r="N969" s="6">
        <v>40.71</v>
      </c>
      <c r="O969" s="7">
        <v>0.05</v>
      </c>
      <c r="P969" s="6">
        <v>16.559999999999999</v>
      </c>
      <c r="Q969" s="6">
        <f t="shared" si="60"/>
        <v>38.674500000000002</v>
      </c>
      <c r="R969" s="6">
        <f t="shared" si="61"/>
        <v>16.559999999999999</v>
      </c>
      <c r="S969" s="6">
        <f t="shared" si="62"/>
        <v>22.114500000000003</v>
      </c>
      <c r="T969" s="8">
        <f t="shared" si="63"/>
        <v>0.57181088314005357</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653</v>
      </c>
      <c r="B970" s="3">
        <v>46174</v>
      </c>
      <c r="C970" s="4">
        <f>YEAR(SalesDataTable[[#This Row],[Order Date]])</f>
        <v>2026</v>
      </c>
      <c r="D970" s="11" t="str">
        <f>"Q"&amp;ROUNDUP(MONTH(SalesDataTable[[#This Row],[Order Date]])/3,0)</f>
        <v>Q2</v>
      </c>
      <c r="E970" s="4">
        <f>MONTH(SalesDataTable[[#This Row],[Order Date]])</f>
        <v>6</v>
      </c>
      <c r="F970" s="4" t="str">
        <f>TEXT(SalesDataTable[[#This Row],[Order Date]],"MMM")</f>
        <v>Jun</v>
      </c>
      <c r="G970" s="4" t="s">
        <v>6</v>
      </c>
      <c r="H970" s="4" t="s">
        <v>41</v>
      </c>
      <c r="I970" s="4" t="s">
        <v>2</v>
      </c>
      <c r="J970" s="4" t="s">
        <v>3</v>
      </c>
      <c r="K970" s="4" t="s">
        <v>34</v>
      </c>
      <c r="L970" s="4" t="s">
        <v>35</v>
      </c>
      <c r="M970" s="9">
        <v>1</v>
      </c>
      <c r="N970" s="6">
        <v>41.26</v>
      </c>
      <c r="O970" s="7">
        <v>0.05</v>
      </c>
      <c r="P970" s="6">
        <v>14.32</v>
      </c>
      <c r="Q970" s="6">
        <f t="shared" si="60"/>
        <v>39.196999999999996</v>
      </c>
      <c r="R970" s="6">
        <f t="shared" si="61"/>
        <v>14.32</v>
      </c>
      <c r="S970" s="6">
        <f t="shared" si="62"/>
        <v>24.876999999999995</v>
      </c>
      <c r="T970" s="8">
        <f t="shared" si="63"/>
        <v>0.63466591831007468</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1485</v>
      </c>
      <c r="B971" s="3">
        <v>46174</v>
      </c>
      <c r="C971" s="4">
        <f>YEAR(SalesDataTable[[#This Row],[Order Date]])</f>
        <v>2026</v>
      </c>
      <c r="D971" s="11" t="str">
        <f>"Q"&amp;ROUNDUP(MONTH(SalesDataTable[[#This Row],[Order Date]])/3,0)</f>
        <v>Q2</v>
      </c>
      <c r="E971" s="4">
        <f>MONTH(SalesDataTable[[#This Row],[Order Date]])</f>
        <v>6</v>
      </c>
      <c r="F971" s="4" t="str">
        <f>TEXT(SalesDataTable[[#This Row],[Order Date]],"MMM")</f>
        <v>Jun</v>
      </c>
      <c r="G971" s="4" t="s">
        <v>6</v>
      </c>
      <c r="H971" s="4" t="s">
        <v>41</v>
      </c>
      <c r="I971" s="4" t="s">
        <v>19</v>
      </c>
      <c r="J971" s="4" t="s">
        <v>13</v>
      </c>
      <c r="K971" s="4" t="s">
        <v>34</v>
      </c>
      <c r="L971" s="4" t="s">
        <v>35</v>
      </c>
      <c r="M971" s="9">
        <v>2</v>
      </c>
      <c r="N971" s="6">
        <v>40.840000000000003</v>
      </c>
      <c r="O971" s="7">
        <v>0</v>
      </c>
      <c r="P971" s="6">
        <v>14.48</v>
      </c>
      <c r="Q971" s="6">
        <f t="shared" si="60"/>
        <v>81.680000000000007</v>
      </c>
      <c r="R971" s="6">
        <f t="shared" si="61"/>
        <v>28.96</v>
      </c>
      <c r="S971" s="6">
        <f t="shared" si="62"/>
        <v>52.720000000000006</v>
      </c>
      <c r="T971" s="8">
        <f t="shared" si="63"/>
        <v>0.64544564152791384</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1925</v>
      </c>
      <c r="B972" s="3">
        <v>46174</v>
      </c>
      <c r="C972" s="4">
        <f>YEAR(SalesDataTable[[#This Row],[Order Date]])</f>
        <v>2026</v>
      </c>
      <c r="D972" s="11" t="str">
        <f>"Q"&amp;ROUNDUP(MONTH(SalesDataTable[[#This Row],[Order Date]])/3,0)</f>
        <v>Q2</v>
      </c>
      <c r="E972" s="4">
        <f>MONTH(SalesDataTable[[#This Row],[Order Date]])</f>
        <v>6</v>
      </c>
      <c r="F972" s="4" t="str">
        <f>TEXT(SalesDataTable[[#This Row],[Order Date]],"MMM")</f>
        <v>Jun</v>
      </c>
      <c r="G972" s="4" t="s">
        <v>20</v>
      </c>
      <c r="H972" s="4" t="s">
        <v>21</v>
      </c>
      <c r="I972" s="4" t="s">
        <v>2</v>
      </c>
      <c r="J972" s="4" t="s">
        <v>3</v>
      </c>
      <c r="K972" s="4" t="s">
        <v>9</v>
      </c>
      <c r="L972" s="4" t="s">
        <v>17</v>
      </c>
      <c r="M972" s="9">
        <v>1</v>
      </c>
      <c r="N972" s="6">
        <v>143.32</v>
      </c>
      <c r="O972" s="7">
        <v>0</v>
      </c>
      <c r="P972" s="6">
        <v>80.36</v>
      </c>
      <c r="Q972" s="6">
        <f t="shared" si="60"/>
        <v>143.32</v>
      </c>
      <c r="R972" s="6">
        <f t="shared" si="61"/>
        <v>80.36</v>
      </c>
      <c r="S972" s="6">
        <f t="shared" si="62"/>
        <v>62.959999999999994</v>
      </c>
      <c r="T972" s="8">
        <f t="shared" si="63"/>
        <v>0.43929667876081496</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1952</v>
      </c>
      <c r="B973" s="3">
        <v>46174</v>
      </c>
      <c r="C973" s="4">
        <f>YEAR(SalesDataTable[[#This Row],[Order Date]])</f>
        <v>2026</v>
      </c>
      <c r="D973" s="11" t="str">
        <f>"Q"&amp;ROUNDUP(MONTH(SalesDataTable[[#This Row],[Order Date]])/3,0)</f>
        <v>Q2</v>
      </c>
      <c r="E973" s="4">
        <f>MONTH(SalesDataTable[[#This Row],[Order Date]])</f>
        <v>6</v>
      </c>
      <c r="F973" s="4" t="str">
        <f>TEXT(SalesDataTable[[#This Row],[Order Date]],"MMM")</f>
        <v>Jun</v>
      </c>
      <c r="G973" s="4" t="s">
        <v>0</v>
      </c>
      <c r="H973" s="4" t="s">
        <v>50</v>
      </c>
      <c r="I973" s="4" t="s">
        <v>2</v>
      </c>
      <c r="J973" s="4" t="s">
        <v>13</v>
      </c>
      <c r="K973" s="4" t="s">
        <v>9</v>
      </c>
      <c r="L973" s="4" t="s">
        <v>37</v>
      </c>
      <c r="M973" s="9">
        <v>2</v>
      </c>
      <c r="N973" s="6">
        <v>156.31</v>
      </c>
      <c r="O973" s="7">
        <v>0</v>
      </c>
      <c r="P973" s="6">
        <v>79.87</v>
      </c>
      <c r="Q973" s="6">
        <f t="shared" si="60"/>
        <v>312.62</v>
      </c>
      <c r="R973" s="6">
        <f t="shared" si="61"/>
        <v>159.74</v>
      </c>
      <c r="S973" s="6">
        <f t="shared" si="62"/>
        <v>152.88</v>
      </c>
      <c r="T973" s="8">
        <f t="shared" si="63"/>
        <v>0.4890282131661442</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2010</v>
      </c>
      <c r="B974" s="3">
        <v>46174</v>
      </c>
      <c r="C974" s="4">
        <f>YEAR(SalesDataTable[[#This Row],[Order Date]])</f>
        <v>2026</v>
      </c>
      <c r="D974" s="11" t="str">
        <f>"Q"&amp;ROUNDUP(MONTH(SalesDataTable[[#This Row],[Order Date]])/3,0)</f>
        <v>Q2</v>
      </c>
      <c r="E974" s="4">
        <f>MONTH(SalesDataTable[[#This Row],[Order Date]])</f>
        <v>6</v>
      </c>
      <c r="F974" s="4" t="str">
        <f>TEXT(SalesDataTable[[#This Row],[Order Date]],"MMM")</f>
        <v>Jun</v>
      </c>
      <c r="G974" s="4" t="s">
        <v>20</v>
      </c>
      <c r="H974" s="4" t="s">
        <v>33</v>
      </c>
      <c r="I974" s="4" t="s">
        <v>2</v>
      </c>
      <c r="J974" s="4" t="s">
        <v>13</v>
      </c>
      <c r="K974" s="4" t="s">
        <v>4</v>
      </c>
      <c r="L974" s="4" t="s">
        <v>30</v>
      </c>
      <c r="M974" s="9">
        <v>3</v>
      </c>
      <c r="N974" s="6">
        <v>100.69</v>
      </c>
      <c r="O974" s="7">
        <v>0.1</v>
      </c>
      <c r="P974" s="6">
        <v>51.31</v>
      </c>
      <c r="Q974" s="6">
        <f t="shared" si="60"/>
        <v>271.863</v>
      </c>
      <c r="R974" s="6">
        <f t="shared" si="61"/>
        <v>153.93</v>
      </c>
      <c r="S974" s="6">
        <f t="shared" si="62"/>
        <v>117.93299999999999</v>
      </c>
      <c r="T974" s="8">
        <f t="shared" si="63"/>
        <v>0.43379569856876438</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2114</v>
      </c>
      <c r="B975" s="3">
        <v>46174</v>
      </c>
      <c r="C975" s="4">
        <f>YEAR(SalesDataTable[[#This Row],[Order Date]])</f>
        <v>2026</v>
      </c>
      <c r="D975" s="11" t="str">
        <f>"Q"&amp;ROUNDUP(MONTH(SalesDataTable[[#This Row],[Order Date]])/3,0)</f>
        <v>Q2</v>
      </c>
      <c r="E975" s="4">
        <f>MONTH(SalesDataTable[[#This Row],[Order Date]])</f>
        <v>6</v>
      </c>
      <c r="F975" s="4" t="str">
        <f>TEXT(SalesDataTable[[#This Row],[Order Date]],"MMM")</f>
        <v>Jun</v>
      </c>
      <c r="G975" s="4" t="s">
        <v>20</v>
      </c>
      <c r="H975" s="4" t="s">
        <v>47</v>
      </c>
      <c r="I975" s="4" t="s">
        <v>19</v>
      </c>
      <c r="J975" s="4" t="s">
        <v>16</v>
      </c>
      <c r="K975" s="4" t="s">
        <v>14</v>
      </c>
      <c r="L975" s="4" t="s">
        <v>32</v>
      </c>
      <c r="M975" s="9">
        <v>2</v>
      </c>
      <c r="N975" s="6">
        <v>45.54</v>
      </c>
      <c r="O975" s="7">
        <v>0.1</v>
      </c>
      <c r="P975" s="6">
        <v>18.309999999999999</v>
      </c>
      <c r="Q975" s="6">
        <f t="shared" si="60"/>
        <v>81.971999999999994</v>
      </c>
      <c r="R975" s="6">
        <f t="shared" si="61"/>
        <v>36.619999999999997</v>
      </c>
      <c r="S975" s="6">
        <f t="shared" si="62"/>
        <v>45.351999999999997</v>
      </c>
      <c r="T975" s="8">
        <f t="shared" si="63"/>
        <v>0.5532620894939736</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3104</v>
      </c>
      <c r="B976" s="3">
        <v>46174</v>
      </c>
      <c r="C976" s="4">
        <f>YEAR(SalesDataTable[[#This Row],[Order Date]])</f>
        <v>2026</v>
      </c>
      <c r="D976" s="11" t="str">
        <f>"Q"&amp;ROUNDUP(MONTH(SalesDataTable[[#This Row],[Order Date]])/3,0)</f>
        <v>Q2</v>
      </c>
      <c r="E976" s="4">
        <f>MONTH(SalesDataTable[[#This Row],[Order Date]])</f>
        <v>6</v>
      </c>
      <c r="F976" s="4" t="str">
        <f>TEXT(SalesDataTable[[#This Row],[Order Date]],"MMM")</f>
        <v>Jun</v>
      </c>
      <c r="G976" s="4" t="s">
        <v>11</v>
      </c>
      <c r="H976" s="4" t="s">
        <v>18</v>
      </c>
      <c r="I976" s="4" t="s">
        <v>8</v>
      </c>
      <c r="J976" s="4" t="s">
        <v>16</v>
      </c>
      <c r="K976" s="4" t="s">
        <v>9</v>
      </c>
      <c r="L976" s="4" t="s">
        <v>37</v>
      </c>
      <c r="M976" s="9">
        <v>5</v>
      </c>
      <c r="N976" s="6">
        <v>153.97</v>
      </c>
      <c r="O976" s="7">
        <v>0.15</v>
      </c>
      <c r="P976" s="6">
        <v>79.81</v>
      </c>
      <c r="Q976" s="6">
        <f t="shared" si="60"/>
        <v>654.37249999999995</v>
      </c>
      <c r="R976" s="6">
        <f t="shared" si="61"/>
        <v>399.05</v>
      </c>
      <c r="S976" s="6">
        <f t="shared" si="62"/>
        <v>255.32249999999993</v>
      </c>
      <c r="T976" s="8">
        <f t="shared" si="63"/>
        <v>0.39017914108554369</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3230</v>
      </c>
      <c r="B977" s="3">
        <v>46174</v>
      </c>
      <c r="C977" s="4">
        <f>YEAR(SalesDataTable[[#This Row],[Order Date]])</f>
        <v>2026</v>
      </c>
      <c r="D977" s="11" t="str">
        <f>"Q"&amp;ROUNDUP(MONTH(SalesDataTable[[#This Row],[Order Date]])/3,0)</f>
        <v>Q2</v>
      </c>
      <c r="E977" s="4">
        <f>MONTH(SalesDataTable[[#This Row],[Order Date]])</f>
        <v>6</v>
      </c>
      <c r="F977" s="4" t="str">
        <f>TEXT(SalesDataTable[[#This Row],[Order Date]],"MMM")</f>
        <v>Jun</v>
      </c>
      <c r="G977" s="4" t="s">
        <v>11</v>
      </c>
      <c r="H977" s="4" t="s">
        <v>52</v>
      </c>
      <c r="I977" s="4" t="s">
        <v>19</v>
      </c>
      <c r="J977" s="4" t="s">
        <v>3</v>
      </c>
      <c r="K977" s="4" t="s">
        <v>34</v>
      </c>
      <c r="L977" s="4" t="s">
        <v>38</v>
      </c>
      <c r="M977" s="9">
        <v>1</v>
      </c>
      <c r="N977" s="6">
        <v>124.17</v>
      </c>
      <c r="O977" s="7">
        <v>0</v>
      </c>
      <c r="P977" s="6">
        <v>71.040000000000006</v>
      </c>
      <c r="Q977" s="6">
        <f t="shared" si="60"/>
        <v>124.17</v>
      </c>
      <c r="R977" s="6">
        <f t="shared" si="61"/>
        <v>71.040000000000006</v>
      </c>
      <c r="S977" s="6">
        <f t="shared" si="62"/>
        <v>53.129999999999995</v>
      </c>
      <c r="T977" s="8">
        <f t="shared" si="63"/>
        <v>0.4278811307079004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3415</v>
      </c>
      <c r="B978" s="3">
        <v>46174</v>
      </c>
      <c r="C978" s="4">
        <f>YEAR(SalesDataTable[[#This Row],[Order Date]])</f>
        <v>2026</v>
      </c>
      <c r="D978" s="11" t="str">
        <f>"Q"&amp;ROUNDUP(MONTH(SalesDataTable[[#This Row],[Order Date]])/3,0)</f>
        <v>Q2</v>
      </c>
      <c r="E978" s="4">
        <f>MONTH(SalesDataTable[[#This Row],[Order Date]])</f>
        <v>6</v>
      </c>
      <c r="F978" s="4" t="str">
        <f>TEXT(SalesDataTable[[#This Row],[Order Date]],"MMM")</f>
        <v>Jun</v>
      </c>
      <c r="G978" s="4" t="s">
        <v>11</v>
      </c>
      <c r="H978" s="4" t="s">
        <v>25</v>
      </c>
      <c r="I978" s="4" t="s">
        <v>19</v>
      </c>
      <c r="J978" s="4" t="s">
        <v>3</v>
      </c>
      <c r="K978" s="4" t="s">
        <v>9</v>
      </c>
      <c r="L978" s="4" t="s">
        <v>37</v>
      </c>
      <c r="M978" s="9">
        <v>1</v>
      </c>
      <c r="N978" s="6">
        <v>152.94999999999999</v>
      </c>
      <c r="O978" s="7">
        <v>0.05</v>
      </c>
      <c r="P978" s="6">
        <v>76.97</v>
      </c>
      <c r="Q978" s="6">
        <f t="shared" si="60"/>
        <v>145.30249999999998</v>
      </c>
      <c r="R978" s="6">
        <f t="shared" si="61"/>
        <v>76.97</v>
      </c>
      <c r="S978" s="6">
        <f t="shared" si="62"/>
        <v>68.332499999999982</v>
      </c>
      <c r="T978" s="8">
        <f t="shared" si="63"/>
        <v>0.47027752447480248</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4130</v>
      </c>
      <c r="B979" s="3">
        <v>46174</v>
      </c>
      <c r="C979" s="4">
        <f>YEAR(SalesDataTable[[#This Row],[Order Date]])</f>
        <v>2026</v>
      </c>
      <c r="D979" s="11" t="str">
        <f>"Q"&amp;ROUNDUP(MONTH(SalesDataTable[[#This Row],[Order Date]])/3,0)</f>
        <v>Q2</v>
      </c>
      <c r="E979" s="4">
        <f>MONTH(SalesDataTable[[#This Row],[Order Date]])</f>
        <v>6</v>
      </c>
      <c r="F979" s="4" t="str">
        <f>TEXT(SalesDataTable[[#This Row],[Order Date]],"MMM")</f>
        <v>Jun</v>
      </c>
      <c r="G979" s="4" t="s">
        <v>20</v>
      </c>
      <c r="H979" s="4" t="s">
        <v>47</v>
      </c>
      <c r="I979" s="4" t="s">
        <v>2</v>
      </c>
      <c r="J979" s="4" t="s">
        <v>13</v>
      </c>
      <c r="K979" s="4" t="s">
        <v>4</v>
      </c>
      <c r="L979" s="4" t="s">
        <v>5</v>
      </c>
      <c r="M979" s="9">
        <v>3</v>
      </c>
      <c r="N979" s="6">
        <v>80.099999999999994</v>
      </c>
      <c r="O979" s="7">
        <v>0</v>
      </c>
      <c r="P979" s="6">
        <v>43.51</v>
      </c>
      <c r="Q979" s="6">
        <f t="shared" si="60"/>
        <v>240.29999999999998</v>
      </c>
      <c r="R979" s="6">
        <f t="shared" si="61"/>
        <v>130.53</v>
      </c>
      <c r="S979" s="6">
        <f t="shared" si="62"/>
        <v>109.76999999999998</v>
      </c>
      <c r="T979" s="8">
        <f t="shared" si="63"/>
        <v>0.45680399500624214</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4314</v>
      </c>
      <c r="B980" s="3">
        <v>46174</v>
      </c>
      <c r="C980" s="4">
        <f>YEAR(SalesDataTable[[#This Row],[Order Date]])</f>
        <v>2026</v>
      </c>
      <c r="D980" s="11" t="str">
        <f>"Q"&amp;ROUNDUP(MONTH(SalesDataTable[[#This Row],[Order Date]])/3,0)</f>
        <v>Q2</v>
      </c>
      <c r="E980" s="4">
        <f>MONTH(SalesDataTable[[#This Row],[Order Date]])</f>
        <v>6</v>
      </c>
      <c r="F980" s="4" t="str">
        <f>TEXT(SalesDataTable[[#This Row],[Order Date]],"MMM")</f>
        <v>Jun</v>
      </c>
      <c r="G980" s="4" t="s">
        <v>20</v>
      </c>
      <c r="H980" s="4" t="s">
        <v>21</v>
      </c>
      <c r="I980" s="4" t="s">
        <v>19</v>
      </c>
      <c r="J980" s="4" t="s">
        <v>13</v>
      </c>
      <c r="K980" s="4" t="s">
        <v>34</v>
      </c>
      <c r="L980" s="4" t="s">
        <v>42</v>
      </c>
      <c r="M980" s="9">
        <v>2</v>
      </c>
      <c r="N980" s="6">
        <v>36.61</v>
      </c>
      <c r="O980" s="7">
        <v>0</v>
      </c>
      <c r="P980" s="6">
        <v>14.15</v>
      </c>
      <c r="Q980" s="6">
        <f t="shared" si="60"/>
        <v>73.22</v>
      </c>
      <c r="R980" s="6">
        <f t="shared" si="61"/>
        <v>28.3</v>
      </c>
      <c r="S980" s="6">
        <f t="shared" si="62"/>
        <v>44.92</v>
      </c>
      <c r="T980" s="8">
        <f t="shared" si="63"/>
        <v>0.61349358098880091</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998</v>
      </c>
      <c r="B981" s="3">
        <v>46175</v>
      </c>
      <c r="C981" s="4">
        <f>YEAR(SalesDataTable[[#This Row],[Order Date]])</f>
        <v>2026</v>
      </c>
      <c r="D981" s="11" t="str">
        <f>"Q"&amp;ROUNDUP(MONTH(SalesDataTable[[#This Row],[Order Date]])/3,0)</f>
        <v>Q2</v>
      </c>
      <c r="E981" s="4">
        <f>MONTH(SalesDataTable[[#This Row],[Order Date]])</f>
        <v>6</v>
      </c>
      <c r="F981" s="4" t="str">
        <f>TEXT(SalesDataTable[[#This Row],[Order Date]],"MMM")</f>
        <v>Jun</v>
      </c>
      <c r="G981" s="4" t="s">
        <v>6</v>
      </c>
      <c r="H981" s="4" t="s">
        <v>41</v>
      </c>
      <c r="I981" s="4" t="s">
        <v>2</v>
      </c>
      <c r="J981" s="4" t="s">
        <v>3</v>
      </c>
      <c r="K981" s="4" t="s">
        <v>14</v>
      </c>
      <c r="L981" s="4" t="s">
        <v>44</v>
      </c>
      <c r="M981" s="9">
        <v>2</v>
      </c>
      <c r="N981" s="6">
        <v>131.81</v>
      </c>
      <c r="O981" s="7">
        <v>0.05</v>
      </c>
      <c r="P981" s="6">
        <v>66.09</v>
      </c>
      <c r="Q981" s="6">
        <f t="shared" si="60"/>
        <v>250.43899999999999</v>
      </c>
      <c r="R981" s="6">
        <f t="shared" si="61"/>
        <v>132.18</v>
      </c>
      <c r="S981" s="6">
        <f t="shared" si="62"/>
        <v>118.25899999999999</v>
      </c>
      <c r="T981" s="8">
        <f t="shared" si="63"/>
        <v>0.47220680485068217</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1172</v>
      </c>
      <c r="B982" s="3">
        <v>46175</v>
      </c>
      <c r="C982" s="4">
        <f>YEAR(SalesDataTable[[#This Row],[Order Date]])</f>
        <v>2026</v>
      </c>
      <c r="D982" s="11" t="str">
        <f>"Q"&amp;ROUNDUP(MONTH(SalesDataTable[[#This Row],[Order Date]])/3,0)</f>
        <v>Q2</v>
      </c>
      <c r="E982" s="4">
        <f>MONTH(SalesDataTable[[#This Row],[Order Date]])</f>
        <v>6</v>
      </c>
      <c r="F982" s="4" t="str">
        <f>TEXT(SalesDataTable[[#This Row],[Order Date]],"MMM")</f>
        <v>Jun</v>
      </c>
      <c r="G982" s="4" t="s">
        <v>0</v>
      </c>
      <c r="H982" s="4" t="s">
        <v>50</v>
      </c>
      <c r="I982" s="4" t="s">
        <v>2</v>
      </c>
      <c r="J982" s="4" t="s">
        <v>3</v>
      </c>
      <c r="K982" s="4" t="s">
        <v>9</v>
      </c>
      <c r="L982" s="4" t="s">
        <v>37</v>
      </c>
      <c r="M982" s="9">
        <v>1</v>
      </c>
      <c r="N982" s="6">
        <v>153.43</v>
      </c>
      <c r="O982" s="7">
        <v>0.05</v>
      </c>
      <c r="P982" s="6">
        <v>78.16</v>
      </c>
      <c r="Q982" s="6">
        <f t="shared" si="60"/>
        <v>145.7585</v>
      </c>
      <c r="R982" s="6">
        <f t="shared" si="61"/>
        <v>78.16</v>
      </c>
      <c r="S982" s="6">
        <f t="shared" si="62"/>
        <v>67.598500000000001</v>
      </c>
      <c r="T982" s="8">
        <f t="shared" si="63"/>
        <v>0.46377055197467043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1261</v>
      </c>
      <c r="B983" s="3">
        <v>46175</v>
      </c>
      <c r="C983" s="4">
        <f>YEAR(SalesDataTable[[#This Row],[Order Date]])</f>
        <v>2026</v>
      </c>
      <c r="D983" s="11" t="str">
        <f>"Q"&amp;ROUNDUP(MONTH(SalesDataTable[[#This Row],[Order Date]])/3,0)</f>
        <v>Q2</v>
      </c>
      <c r="E983" s="4">
        <f>MONTH(SalesDataTable[[#This Row],[Order Date]])</f>
        <v>6</v>
      </c>
      <c r="F983" s="4" t="str">
        <f>TEXT(SalesDataTable[[#This Row],[Order Date]],"MMM")</f>
        <v>Jun</v>
      </c>
      <c r="G983" s="4" t="s">
        <v>6</v>
      </c>
      <c r="H983" s="4" t="s">
        <v>49</v>
      </c>
      <c r="I983" s="4" t="s">
        <v>2</v>
      </c>
      <c r="J983" s="4" t="s">
        <v>13</v>
      </c>
      <c r="K983" s="4" t="s">
        <v>4</v>
      </c>
      <c r="L983" s="4" t="s">
        <v>5</v>
      </c>
      <c r="M983" s="9">
        <v>2</v>
      </c>
      <c r="N983" s="6">
        <v>80.06</v>
      </c>
      <c r="O983" s="7">
        <v>0</v>
      </c>
      <c r="P983" s="6">
        <v>42.87</v>
      </c>
      <c r="Q983" s="6">
        <f t="shared" si="60"/>
        <v>160.12</v>
      </c>
      <c r="R983" s="6">
        <f t="shared" si="61"/>
        <v>85.74</v>
      </c>
      <c r="S983" s="6">
        <f t="shared" si="62"/>
        <v>74.38000000000001</v>
      </c>
      <c r="T983" s="8">
        <f t="shared" si="63"/>
        <v>0.4645266050462154</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1762</v>
      </c>
      <c r="B984" s="3">
        <v>46175</v>
      </c>
      <c r="C984" s="4">
        <f>YEAR(SalesDataTable[[#This Row],[Order Date]])</f>
        <v>2026</v>
      </c>
      <c r="D984" s="11" t="str">
        <f>"Q"&amp;ROUNDUP(MONTH(SalesDataTable[[#This Row],[Order Date]])/3,0)</f>
        <v>Q2</v>
      </c>
      <c r="E984" s="4">
        <f>MONTH(SalesDataTable[[#This Row],[Order Date]])</f>
        <v>6</v>
      </c>
      <c r="F984" s="4" t="str">
        <f>TEXT(SalesDataTable[[#This Row],[Order Date]],"MMM")</f>
        <v>Jun</v>
      </c>
      <c r="G984" s="4" t="s">
        <v>20</v>
      </c>
      <c r="H984" s="4" t="s">
        <v>47</v>
      </c>
      <c r="I984" s="4" t="s">
        <v>19</v>
      </c>
      <c r="J984" s="4" t="s">
        <v>16</v>
      </c>
      <c r="K984" s="4" t="s">
        <v>34</v>
      </c>
      <c r="L984" s="4" t="s">
        <v>35</v>
      </c>
      <c r="M984" s="9">
        <v>1</v>
      </c>
      <c r="N984" s="6">
        <v>40.549999999999997</v>
      </c>
      <c r="O984" s="7">
        <v>0</v>
      </c>
      <c r="P984" s="6">
        <v>15.16</v>
      </c>
      <c r="Q984" s="6">
        <f t="shared" si="60"/>
        <v>40.549999999999997</v>
      </c>
      <c r="R984" s="6">
        <f t="shared" si="61"/>
        <v>15.16</v>
      </c>
      <c r="S984" s="6">
        <f t="shared" si="62"/>
        <v>25.389999999999997</v>
      </c>
      <c r="T984" s="8">
        <f t="shared" si="63"/>
        <v>0.62614056720098643</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1851</v>
      </c>
      <c r="B985" s="3">
        <v>46175</v>
      </c>
      <c r="C985" s="4">
        <f>YEAR(SalesDataTable[[#This Row],[Order Date]])</f>
        <v>2026</v>
      </c>
      <c r="D985" s="11" t="str">
        <f>"Q"&amp;ROUNDUP(MONTH(SalesDataTable[[#This Row],[Order Date]])/3,0)</f>
        <v>Q2</v>
      </c>
      <c r="E985" s="4">
        <f>MONTH(SalesDataTable[[#This Row],[Order Date]])</f>
        <v>6</v>
      </c>
      <c r="F985" s="4" t="str">
        <f>TEXT(SalesDataTable[[#This Row],[Order Date]],"MMM")</f>
        <v>Jun</v>
      </c>
      <c r="G985" s="4" t="s">
        <v>6</v>
      </c>
      <c r="H985" s="4" t="s">
        <v>27</v>
      </c>
      <c r="I985" s="4" t="s">
        <v>2</v>
      </c>
      <c r="J985" s="4" t="s">
        <v>13</v>
      </c>
      <c r="K985" s="4" t="s">
        <v>14</v>
      </c>
      <c r="L985" s="4" t="s">
        <v>32</v>
      </c>
      <c r="M985" s="9">
        <v>3</v>
      </c>
      <c r="N985" s="6">
        <v>45.43</v>
      </c>
      <c r="O985" s="7">
        <v>0.15</v>
      </c>
      <c r="P985" s="6">
        <v>17.850000000000001</v>
      </c>
      <c r="Q985" s="6">
        <f t="shared" si="60"/>
        <v>115.84649999999999</v>
      </c>
      <c r="R985" s="6">
        <f t="shared" si="61"/>
        <v>53.550000000000004</v>
      </c>
      <c r="S985" s="6">
        <f t="shared" si="62"/>
        <v>62.296499999999988</v>
      </c>
      <c r="T985" s="8">
        <f t="shared" si="63"/>
        <v>0.53775038520801222</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3205</v>
      </c>
      <c r="B986" s="3">
        <v>46175</v>
      </c>
      <c r="C986" s="4">
        <f>YEAR(SalesDataTable[[#This Row],[Order Date]])</f>
        <v>2026</v>
      </c>
      <c r="D986" s="11" t="str">
        <f>"Q"&amp;ROUNDUP(MONTH(SalesDataTable[[#This Row],[Order Date]])/3,0)</f>
        <v>Q2</v>
      </c>
      <c r="E986" s="4">
        <f>MONTH(SalesDataTable[[#This Row],[Order Date]])</f>
        <v>6</v>
      </c>
      <c r="F986" s="4" t="str">
        <f>TEXT(SalesDataTable[[#This Row],[Order Date]],"MMM")</f>
        <v>Jun</v>
      </c>
      <c r="G986" s="4" t="s">
        <v>20</v>
      </c>
      <c r="H986" s="4" t="s">
        <v>21</v>
      </c>
      <c r="I986" s="4" t="s">
        <v>8</v>
      </c>
      <c r="J986" s="4" t="s">
        <v>16</v>
      </c>
      <c r="K986" s="4" t="s">
        <v>9</v>
      </c>
      <c r="L986" s="4" t="s">
        <v>17</v>
      </c>
      <c r="M986" s="9">
        <v>6</v>
      </c>
      <c r="N986" s="6">
        <v>146.85</v>
      </c>
      <c r="O986" s="7">
        <v>0.15</v>
      </c>
      <c r="P986" s="6">
        <v>80.45</v>
      </c>
      <c r="Q986" s="6">
        <f t="shared" si="60"/>
        <v>748.93499999999995</v>
      </c>
      <c r="R986" s="6">
        <f t="shared" si="61"/>
        <v>482.70000000000005</v>
      </c>
      <c r="S986" s="6">
        <f t="shared" si="62"/>
        <v>266.2349999999999</v>
      </c>
      <c r="T986" s="8">
        <f t="shared" si="63"/>
        <v>0.35548478839952724</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1396</v>
      </c>
      <c r="B987" s="3">
        <v>46176</v>
      </c>
      <c r="C987" s="4">
        <f>YEAR(SalesDataTable[[#This Row],[Order Date]])</f>
        <v>2026</v>
      </c>
      <c r="D987" s="11" t="str">
        <f>"Q"&amp;ROUNDUP(MONTH(SalesDataTable[[#This Row],[Order Date]])/3,0)</f>
        <v>Q2</v>
      </c>
      <c r="E987" s="4">
        <f>MONTH(SalesDataTable[[#This Row],[Order Date]])</f>
        <v>6</v>
      </c>
      <c r="F987" s="4" t="str">
        <f>TEXT(SalesDataTable[[#This Row],[Order Date]],"MMM")</f>
        <v>Jun</v>
      </c>
      <c r="G987" s="4" t="s">
        <v>11</v>
      </c>
      <c r="H987" s="4" t="s">
        <v>18</v>
      </c>
      <c r="I987" s="4" t="s">
        <v>2</v>
      </c>
      <c r="J987" s="4" t="s">
        <v>16</v>
      </c>
      <c r="K987" s="4" t="s">
        <v>23</v>
      </c>
      <c r="L987" s="4" t="s">
        <v>29</v>
      </c>
      <c r="M987" s="9">
        <v>1</v>
      </c>
      <c r="N987" s="6">
        <v>192.33</v>
      </c>
      <c r="O987" s="7">
        <v>0.1</v>
      </c>
      <c r="P987" s="6">
        <v>105.15</v>
      </c>
      <c r="Q987" s="6">
        <f t="shared" si="60"/>
        <v>173.09700000000001</v>
      </c>
      <c r="R987" s="6">
        <f t="shared" si="61"/>
        <v>105.15</v>
      </c>
      <c r="S987" s="6">
        <f t="shared" si="62"/>
        <v>67.947000000000003</v>
      </c>
      <c r="T987" s="8">
        <f t="shared" si="63"/>
        <v>0.39253713235931298</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1441</v>
      </c>
      <c r="B988" s="3">
        <v>46176</v>
      </c>
      <c r="C988" s="4">
        <f>YEAR(SalesDataTable[[#This Row],[Order Date]])</f>
        <v>2026</v>
      </c>
      <c r="D988" s="11" t="str">
        <f>"Q"&amp;ROUNDUP(MONTH(SalesDataTable[[#This Row],[Order Date]])/3,0)</f>
        <v>Q2</v>
      </c>
      <c r="E988" s="4">
        <f>MONTH(SalesDataTable[[#This Row],[Order Date]])</f>
        <v>6</v>
      </c>
      <c r="F988" s="4" t="str">
        <f>TEXT(SalesDataTable[[#This Row],[Order Date]],"MMM")</f>
        <v>Jun</v>
      </c>
      <c r="G988" s="4" t="s">
        <v>11</v>
      </c>
      <c r="H988" s="4" t="s">
        <v>39</v>
      </c>
      <c r="I988" s="4" t="s">
        <v>28</v>
      </c>
      <c r="J988" s="4" t="s">
        <v>13</v>
      </c>
      <c r="K988" s="4" t="s">
        <v>14</v>
      </c>
      <c r="L988" s="4" t="s">
        <v>44</v>
      </c>
      <c r="M988" s="9">
        <v>3</v>
      </c>
      <c r="N988" s="6">
        <v>135.4</v>
      </c>
      <c r="O988" s="7">
        <v>0</v>
      </c>
      <c r="P988" s="6">
        <v>65.16</v>
      </c>
      <c r="Q988" s="6">
        <f t="shared" si="60"/>
        <v>406.20000000000005</v>
      </c>
      <c r="R988" s="6">
        <f t="shared" si="61"/>
        <v>195.48</v>
      </c>
      <c r="S988" s="6">
        <f t="shared" si="62"/>
        <v>210.72000000000006</v>
      </c>
      <c r="T988" s="8">
        <f t="shared" si="63"/>
        <v>0.51875923190546536</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1511</v>
      </c>
      <c r="B989" s="3">
        <v>46176</v>
      </c>
      <c r="C989" s="4">
        <f>YEAR(SalesDataTable[[#This Row],[Order Date]])</f>
        <v>2026</v>
      </c>
      <c r="D989" s="11" t="str">
        <f>"Q"&amp;ROUNDUP(MONTH(SalesDataTable[[#This Row],[Order Date]])/3,0)</f>
        <v>Q2</v>
      </c>
      <c r="E989" s="4">
        <f>MONTH(SalesDataTable[[#This Row],[Order Date]])</f>
        <v>6</v>
      </c>
      <c r="F989" s="4" t="str">
        <f>TEXT(SalesDataTable[[#This Row],[Order Date]],"MMM")</f>
        <v>Jun</v>
      </c>
      <c r="G989" s="4" t="s">
        <v>11</v>
      </c>
      <c r="H989" s="4" t="s">
        <v>25</v>
      </c>
      <c r="I989" s="4" t="s">
        <v>2</v>
      </c>
      <c r="J989" s="4" t="s">
        <v>13</v>
      </c>
      <c r="K989" s="4" t="s">
        <v>34</v>
      </c>
      <c r="L989" s="4" t="s">
        <v>42</v>
      </c>
      <c r="M989" s="9">
        <v>2</v>
      </c>
      <c r="N989" s="6">
        <v>36.08</v>
      </c>
      <c r="O989" s="7">
        <v>0.05</v>
      </c>
      <c r="P989" s="6">
        <v>13.73</v>
      </c>
      <c r="Q989" s="6">
        <f t="shared" si="60"/>
        <v>68.551999999999992</v>
      </c>
      <c r="R989" s="6">
        <f t="shared" si="61"/>
        <v>27.46</v>
      </c>
      <c r="S989" s="6">
        <f t="shared" si="62"/>
        <v>41.091999999999992</v>
      </c>
      <c r="T989" s="8">
        <f t="shared" si="63"/>
        <v>0.59942817131520587</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1701</v>
      </c>
      <c r="B990" s="3">
        <v>46176</v>
      </c>
      <c r="C990" s="4">
        <f>YEAR(SalesDataTable[[#This Row],[Order Date]])</f>
        <v>2026</v>
      </c>
      <c r="D990" s="11" t="str">
        <f>"Q"&amp;ROUNDUP(MONTH(SalesDataTable[[#This Row],[Order Date]])/3,0)</f>
        <v>Q2</v>
      </c>
      <c r="E990" s="4">
        <f>MONTH(SalesDataTable[[#This Row],[Order Date]])</f>
        <v>6</v>
      </c>
      <c r="F990" s="4" t="str">
        <f>TEXT(SalesDataTable[[#This Row],[Order Date]],"MMM")</f>
        <v>Jun</v>
      </c>
      <c r="G990" s="4" t="s">
        <v>0</v>
      </c>
      <c r="H990" s="4" t="s">
        <v>36</v>
      </c>
      <c r="I990" s="4" t="s">
        <v>2</v>
      </c>
      <c r="J990" s="4" t="s">
        <v>13</v>
      </c>
      <c r="K990" s="4" t="s">
        <v>14</v>
      </c>
      <c r="L990" s="4" t="s">
        <v>32</v>
      </c>
      <c r="M990" s="9">
        <v>1</v>
      </c>
      <c r="N990" s="6">
        <v>46.16</v>
      </c>
      <c r="O990" s="7">
        <v>0</v>
      </c>
      <c r="P990" s="6">
        <v>18.36</v>
      </c>
      <c r="Q990" s="6">
        <f t="shared" si="60"/>
        <v>46.16</v>
      </c>
      <c r="R990" s="6">
        <f t="shared" si="61"/>
        <v>18.36</v>
      </c>
      <c r="S990" s="6">
        <f t="shared" si="62"/>
        <v>27.799999999999997</v>
      </c>
      <c r="T990" s="8">
        <f t="shared" si="63"/>
        <v>0.60225303292894283</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1984</v>
      </c>
      <c r="B991" s="3">
        <v>46176</v>
      </c>
      <c r="C991" s="4">
        <f>YEAR(SalesDataTable[[#This Row],[Order Date]])</f>
        <v>2026</v>
      </c>
      <c r="D991" s="11" t="str">
        <f>"Q"&amp;ROUNDUP(MONTH(SalesDataTable[[#This Row],[Order Date]])/3,0)</f>
        <v>Q2</v>
      </c>
      <c r="E991" s="4">
        <f>MONTH(SalesDataTable[[#This Row],[Order Date]])</f>
        <v>6</v>
      </c>
      <c r="F991" s="4" t="str">
        <f>TEXT(SalesDataTable[[#This Row],[Order Date]],"MMM")</f>
        <v>Jun</v>
      </c>
      <c r="G991" s="4" t="s">
        <v>6</v>
      </c>
      <c r="H991" s="4" t="s">
        <v>7</v>
      </c>
      <c r="I991" s="4" t="s">
        <v>2</v>
      </c>
      <c r="J991" s="4" t="s">
        <v>3</v>
      </c>
      <c r="K991" s="4" t="s">
        <v>4</v>
      </c>
      <c r="L991" s="4" t="s">
        <v>22</v>
      </c>
      <c r="M991" s="9">
        <v>2</v>
      </c>
      <c r="N991" s="6">
        <v>50.77</v>
      </c>
      <c r="O991" s="7">
        <v>0</v>
      </c>
      <c r="P991" s="6">
        <v>22.93</v>
      </c>
      <c r="Q991" s="6">
        <f t="shared" si="60"/>
        <v>101.54</v>
      </c>
      <c r="R991" s="6">
        <f t="shared" si="61"/>
        <v>45.86</v>
      </c>
      <c r="S991" s="6">
        <f t="shared" si="62"/>
        <v>55.680000000000007</v>
      </c>
      <c r="T991" s="8">
        <f t="shared" si="63"/>
        <v>0.54835532794957653</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2572</v>
      </c>
      <c r="B992" s="3">
        <v>46176</v>
      </c>
      <c r="C992" s="4">
        <f>YEAR(SalesDataTable[[#This Row],[Order Date]])</f>
        <v>2026</v>
      </c>
      <c r="D992" s="11" t="str">
        <f>"Q"&amp;ROUNDUP(MONTH(SalesDataTable[[#This Row],[Order Date]])/3,0)</f>
        <v>Q2</v>
      </c>
      <c r="E992" s="4">
        <f>MONTH(SalesDataTable[[#This Row],[Order Date]])</f>
        <v>6</v>
      </c>
      <c r="F992" s="4" t="str">
        <f>TEXT(SalesDataTable[[#This Row],[Order Date]],"MMM")</f>
        <v>Jun</v>
      </c>
      <c r="G992" s="4" t="s">
        <v>20</v>
      </c>
      <c r="H992" s="4" t="s">
        <v>33</v>
      </c>
      <c r="I992" s="4" t="s">
        <v>28</v>
      </c>
      <c r="J992" s="4" t="s">
        <v>16</v>
      </c>
      <c r="K992" s="4" t="s">
        <v>9</v>
      </c>
      <c r="L992" s="4" t="s">
        <v>46</v>
      </c>
      <c r="M992" s="9">
        <v>2</v>
      </c>
      <c r="N992" s="6">
        <v>70.97</v>
      </c>
      <c r="O992" s="7">
        <v>0.05</v>
      </c>
      <c r="P992" s="6">
        <v>32.54</v>
      </c>
      <c r="Q992" s="6">
        <f t="shared" si="60"/>
        <v>134.84299999999999</v>
      </c>
      <c r="R992" s="6">
        <f t="shared" si="61"/>
        <v>65.08</v>
      </c>
      <c r="S992" s="6">
        <f t="shared" si="62"/>
        <v>69.762999999999991</v>
      </c>
      <c r="T992" s="8">
        <f t="shared" si="63"/>
        <v>0.51736463887632278</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2833</v>
      </c>
      <c r="B993" s="3">
        <v>46176</v>
      </c>
      <c r="C993" s="4">
        <f>YEAR(SalesDataTable[[#This Row],[Order Date]])</f>
        <v>2026</v>
      </c>
      <c r="D993" s="11" t="str">
        <f>"Q"&amp;ROUNDUP(MONTH(SalesDataTable[[#This Row],[Order Date]])/3,0)</f>
        <v>Q2</v>
      </c>
      <c r="E993" s="4">
        <f>MONTH(SalesDataTable[[#This Row],[Order Date]])</f>
        <v>6</v>
      </c>
      <c r="F993" s="4" t="str">
        <f>TEXT(SalesDataTable[[#This Row],[Order Date]],"MMM")</f>
        <v>Jun</v>
      </c>
      <c r="G993" s="4" t="s">
        <v>20</v>
      </c>
      <c r="H993" s="4" t="s">
        <v>47</v>
      </c>
      <c r="I993" s="4" t="s">
        <v>2</v>
      </c>
      <c r="J993" s="4" t="s">
        <v>3</v>
      </c>
      <c r="K993" s="4" t="s">
        <v>9</v>
      </c>
      <c r="L993" s="4" t="s">
        <v>17</v>
      </c>
      <c r="M993" s="9">
        <v>3</v>
      </c>
      <c r="N993" s="6">
        <v>141.6</v>
      </c>
      <c r="O993" s="7">
        <v>0</v>
      </c>
      <c r="P993" s="6">
        <v>78.02</v>
      </c>
      <c r="Q993" s="6">
        <f t="shared" si="60"/>
        <v>424.79999999999995</v>
      </c>
      <c r="R993" s="6">
        <f t="shared" si="61"/>
        <v>234.06</v>
      </c>
      <c r="S993" s="6">
        <f t="shared" si="62"/>
        <v>190.73999999999995</v>
      </c>
      <c r="T993" s="8">
        <f t="shared" si="63"/>
        <v>0.44901129943502821</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3522</v>
      </c>
      <c r="B994" s="3">
        <v>46176</v>
      </c>
      <c r="C994" s="4">
        <f>YEAR(SalesDataTable[[#This Row],[Order Date]])</f>
        <v>2026</v>
      </c>
      <c r="D994" s="11" t="str">
        <f>"Q"&amp;ROUNDUP(MONTH(SalesDataTable[[#This Row],[Order Date]])/3,0)</f>
        <v>Q2</v>
      </c>
      <c r="E994" s="4">
        <f>MONTH(SalesDataTable[[#This Row],[Order Date]])</f>
        <v>6</v>
      </c>
      <c r="F994" s="4" t="str">
        <f>TEXT(SalesDataTable[[#This Row],[Order Date]],"MMM")</f>
        <v>Jun</v>
      </c>
      <c r="G994" s="4" t="s">
        <v>20</v>
      </c>
      <c r="H994" s="4" t="s">
        <v>47</v>
      </c>
      <c r="I994" s="4" t="s">
        <v>2</v>
      </c>
      <c r="J994" s="4" t="s">
        <v>13</v>
      </c>
      <c r="K994" s="4" t="s">
        <v>4</v>
      </c>
      <c r="L994" s="4" t="s">
        <v>26</v>
      </c>
      <c r="M994" s="9">
        <v>1</v>
      </c>
      <c r="N994" s="6">
        <v>40.57</v>
      </c>
      <c r="O994" s="7">
        <v>0</v>
      </c>
      <c r="P994" s="6">
        <v>16.329999999999998</v>
      </c>
      <c r="Q994" s="6">
        <f t="shared" si="60"/>
        <v>40.57</v>
      </c>
      <c r="R994" s="6">
        <f t="shared" si="61"/>
        <v>16.329999999999998</v>
      </c>
      <c r="S994" s="6">
        <f t="shared" si="62"/>
        <v>24.240000000000002</v>
      </c>
      <c r="T994" s="8">
        <f t="shared" si="63"/>
        <v>0.59748582696573826</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146</v>
      </c>
      <c r="B995" s="3">
        <v>46177</v>
      </c>
      <c r="C995" s="4">
        <f>YEAR(SalesDataTable[[#This Row],[Order Date]])</f>
        <v>2026</v>
      </c>
      <c r="D995" s="11" t="str">
        <f>"Q"&amp;ROUNDUP(MONTH(SalesDataTable[[#This Row],[Order Date]])/3,0)</f>
        <v>Q2</v>
      </c>
      <c r="E995" s="4">
        <f>MONTH(SalesDataTable[[#This Row],[Order Date]])</f>
        <v>6</v>
      </c>
      <c r="F995" s="4" t="str">
        <f>TEXT(SalesDataTable[[#This Row],[Order Date]],"MMM")</f>
        <v>Jun</v>
      </c>
      <c r="G995" s="4" t="s">
        <v>6</v>
      </c>
      <c r="H995" s="4" t="s">
        <v>49</v>
      </c>
      <c r="I995" s="4" t="s">
        <v>28</v>
      </c>
      <c r="J995" s="4" t="s">
        <v>3</v>
      </c>
      <c r="K995" s="4" t="s">
        <v>4</v>
      </c>
      <c r="L995" s="4" t="s">
        <v>5</v>
      </c>
      <c r="M995" s="9">
        <v>2</v>
      </c>
      <c r="N995" s="6">
        <v>81.81</v>
      </c>
      <c r="O995" s="7">
        <v>0</v>
      </c>
      <c r="P995" s="6">
        <v>42.54</v>
      </c>
      <c r="Q995" s="6">
        <f t="shared" si="60"/>
        <v>163.62</v>
      </c>
      <c r="R995" s="6">
        <f t="shared" si="61"/>
        <v>85.08</v>
      </c>
      <c r="S995" s="6">
        <f t="shared" si="62"/>
        <v>78.540000000000006</v>
      </c>
      <c r="T995" s="8">
        <f t="shared" si="63"/>
        <v>0.48001466813348004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161</v>
      </c>
      <c r="B996" s="3">
        <v>46177</v>
      </c>
      <c r="C996" s="4">
        <f>YEAR(SalesDataTable[[#This Row],[Order Date]])</f>
        <v>2026</v>
      </c>
      <c r="D996" s="11" t="str">
        <f>"Q"&amp;ROUNDUP(MONTH(SalesDataTable[[#This Row],[Order Date]])/3,0)</f>
        <v>Q2</v>
      </c>
      <c r="E996" s="4">
        <f>MONTH(SalesDataTable[[#This Row],[Order Date]])</f>
        <v>6</v>
      </c>
      <c r="F996" s="4" t="str">
        <f>TEXT(SalesDataTable[[#This Row],[Order Date]],"MMM")</f>
        <v>Jun</v>
      </c>
      <c r="G996" s="4" t="s">
        <v>0</v>
      </c>
      <c r="H996" s="4" t="s">
        <v>1</v>
      </c>
      <c r="I996" s="4" t="s">
        <v>28</v>
      </c>
      <c r="J996" s="4" t="s">
        <v>3</v>
      </c>
      <c r="K996" s="4" t="s">
        <v>4</v>
      </c>
      <c r="L996" s="4" t="s">
        <v>22</v>
      </c>
      <c r="M996" s="9">
        <v>2</v>
      </c>
      <c r="N996" s="6">
        <v>50.09</v>
      </c>
      <c r="O996" s="7">
        <v>0</v>
      </c>
      <c r="P996" s="6">
        <v>22.91</v>
      </c>
      <c r="Q996" s="6">
        <f t="shared" si="60"/>
        <v>100.18</v>
      </c>
      <c r="R996" s="6">
        <f t="shared" si="61"/>
        <v>45.82</v>
      </c>
      <c r="S996" s="6">
        <f t="shared" si="62"/>
        <v>54.360000000000007</v>
      </c>
      <c r="T996" s="8">
        <f t="shared" si="63"/>
        <v>0.54262327809942112</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819</v>
      </c>
      <c r="B997" s="3">
        <v>46177</v>
      </c>
      <c r="C997" s="4">
        <f>YEAR(SalesDataTable[[#This Row],[Order Date]])</f>
        <v>2026</v>
      </c>
      <c r="D997" s="11" t="str">
        <f>"Q"&amp;ROUNDUP(MONTH(SalesDataTable[[#This Row],[Order Date]])/3,0)</f>
        <v>Q2</v>
      </c>
      <c r="E997" s="4">
        <f>MONTH(SalesDataTable[[#This Row],[Order Date]])</f>
        <v>6</v>
      </c>
      <c r="F997" s="4" t="str">
        <f>TEXT(SalesDataTable[[#This Row],[Order Date]],"MMM")</f>
        <v>Jun</v>
      </c>
      <c r="G997" s="4" t="s">
        <v>20</v>
      </c>
      <c r="H997" s="4" t="s">
        <v>33</v>
      </c>
      <c r="I997" s="4" t="s">
        <v>2</v>
      </c>
      <c r="J997" s="4" t="s">
        <v>3</v>
      </c>
      <c r="K997" s="4" t="s">
        <v>9</v>
      </c>
      <c r="L997" s="4" t="s">
        <v>46</v>
      </c>
      <c r="M997" s="9">
        <v>1</v>
      </c>
      <c r="N997" s="6">
        <v>72.38</v>
      </c>
      <c r="O997" s="7">
        <v>0</v>
      </c>
      <c r="P997" s="6">
        <v>32.68</v>
      </c>
      <c r="Q997" s="6">
        <f t="shared" si="60"/>
        <v>72.38</v>
      </c>
      <c r="R997" s="6">
        <f t="shared" si="61"/>
        <v>32.68</v>
      </c>
      <c r="S997" s="6">
        <f t="shared" si="62"/>
        <v>39.699999999999996</v>
      </c>
      <c r="T997" s="8">
        <f t="shared" si="63"/>
        <v>0.54849405913235694</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2104</v>
      </c>
      <c r="B998" s="3">
        <v>46177</v>
      </c>
      <c r="C998" s="4">
        <f>YEAR(SalesDataTable[[#This Row],[Order Date]])</f>
        <v>2026</v>
      </c>
      <c r="D998" s="11" t="str">
        <f>"Q"&amp;ROUNDUP(MONTH(SalesDataTable[[#This Row],[Order Date]])/3,0)</f>
        <v>Q2</v>
      </c>
      <c r="E998" s="4">
        <f>MONTH(SalesDataTable[[#This Row],[Order Date]])</f>
        <v>6</v>
      </c>
      <c r="F998" s="4" t="str">
        <f>TEXT(SalesDataTable[[#This Row],[Order Date]],"MMM")</f>
        <v>Jun</v>
      </c>
      <c r="G998" s="4" t="s">
        <v>6</v>
      </c>
      <c r="H998" s="4" t="s">
        <v>7</v>
      </c>
      <c r="I998" s="4" t="s">
        <v>2</v>
      </c>
      <c r="J998" s="4" t="s">
        <v>13</v>
      </c>
      <c r="K998" s="4" t="s">
        <v>9</v>
      </c>
      <c r="L998" s="4" t="s">
        <v>10</v>
      </c>
      <c r="M998" s="9">
        <v>1</v>
      </c>
      <c r="N998" s="6">
        <v>92.31</v>
      </c>
      <c r="O998" s="7">
        <v>0</v>
      </c>
      <c r="P998" s="6">
        <v>45.58</v>
      </c>
      <c r="Q998" s="6">
        <f t="shared" si="60"/>
        <v>92.31</v>
      </c>
      <c r="R998" s="6">
        <f t="shared" si="61"/>
        <v>45.58</v>
      </c>
      <c r="S998" s="6">
        <f t="shared" si="62"/>
        <v>46.730000000000004</v>
      </c>
      <c r="T998" s="8">
        <f t="shared" si="63"/>
        <v>0.50622901094139316</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2678</v>
      </c>
      <c r="B999" s="3">
        <v>46177</v>
      </c>
      <c r="C999" s="4">
        <f>YEAR(SalesDataTable[[#This Row],[Order Date]])</f>
        <v>2026</v>
      </c>
      <c r="D999" s="11" t="str">
        <f>"Q"&amp;ROUNDUP(MONTH(SalesDataTable[[#This Row],[Order Date]])/3,0)</f>
        <v>Q2</v>
      </c>
      <c r="E999" s="4">
        <f>MONTH(SalesDataTable[[#This Row],[Order Date]])</f>
        <v>6</v>
      </c>
      <c r="F999" s="4" t="str">
        <f>TEXT(SalesDataTable[[#This Row],[Order Date]],"MMM")</f>
        <v>Jun</v>
      </c>
      <c r="G999" s="4" t="s">
        <v>20</v>
      </c>
      <c r="H999" s="4" t="s">
        <v>33</v>
      </c>
      <c r="I999" s="4" t="s">
        <v>8</v>
      </c>
      <c r="J999" s="4" t="s">
        <v>3</v>
      </c>
      <c r="K999" s="4" t="s">
        <v>14</v>
      </c>
      <c r="L999" s="4" t="s">
        <v>32</v>
      </c>
      <c r="M999" s="9">
        <v>12</v>
      </c>
      <c r="N999" s="6">
        <v>47.6</v>
      </c>
      <c r="O999" s="7">
        <v>0.15</v>
      </c>
      <c r="P999" s="6">
        <v>18.670000000000002</v>
      </c>
      <c r="Q999" s="6">
        <f t="shared" si="60"/>
        <v>485.52000000000004</v>
      </c>
      <c r="R999" s="6">
        <f t="shared" si="61"/>
        <v>224.04000000000002</v>
      </c>
      <c r="S999" s="6">
        <f t="shared" si="62"/>
        <v>261.48</v>
      </c>
      <c r="T999" s="8">
        <f t="shared" si="63"/>
        <v>0.53855659911023235</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3015</v>
      </c>
      <c r="B1000" s="3">
        <v>46177</v>
      </c>
      <c r="C1000" s="4">
        <f>YEAR(SalesDataTable[[#This Row],[Order Date]])</f>
        <v>2026</v>
      </c>
      <c r="D1000" s="11" t="str">
        <f>"Q"&amp;ROUNDUP(MONTH(SalesDataTable[[#This Row],[Order Date]])/3,0)</f>
        <v>Q2</v>
      </c>
      <c r="E1000" s="4">
        <f>MONTH(SalesDataTable[[#This Row],[Order Date]])</f>
        <v>6</v>
      </c>
      <c r="F1000" s="4" t="str">
        <f>TEXT(SalesDataTable[[#This Row],[Order Date]],"MMM")</f>
        <v>Jun</v>
      </c>
      <c r="G1000" s="4" t="s">
        <v>6</v>
      </c>
      <c r="H1000" s="4" t="s">
        <v>49</v>
      </c>
      <c r="I1000" s="4" t="s">
        <v>2</v>
      </c>
      <c r="J1000" s="4" t="s">
        <v>3</v>
      </c>
      <c r="K1000" s="4" t="s">
        <v>14</v>
      </c>
      <c r="L1000" s="4" t="s">
        <v>32</v>
      </c>
      <c r="M1000" s="9">
        <v>1</v>
      </c>
      <c r="N1000" s="6">
        <v>45.5</v>
      </c>
      <c r="O1000" s="7">
        <v>0.05</v>
      </c>
      <c r="P1000" s="6">
        <v>18.89</v>
      </c>
      <c r="Q1000" s="6">
        <f t="shared" si="60"/>
        <v>43.225000000000001</v>
      </c>
      <c r="R1000" s="6">
        <f t="shared" si="61"/>
        <v>18.89</v>
      </c>
      <c r="S1000" s="6">
        <f t="shared" si="62"/>
        <v>24.335000000000001</v>
      </c>
      <c r="T1000" s="8">
        <f t="shared" si="63"/>
        <v>0.56298438403701567</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3243</v>
      </c>
      <c r="B1001" s="3">
        <v>46177</v>
      </c>
      <c r="C1001" s="4">
        <f>YEAR(SalesDataTable[[#This Row],[Order Date]])</f>
        <v>2026</v>
      </c>
      <c r="D1001" s="11" t="str">
        <f>"Q"&amp;ROUNDUP(MONTH(SalesDataTable[[#This Row],[Order Date]])/3,0)</f>
        <v>Q2</v>
      </c>
      <c r="E1001" s="4">
        <f>MONTH(SalesDataTable[[#This Row],[Order Date]])</f>
        <v>6</v>
      </c>
      <c r="F1001" s="4" t="str">
        <f>TEXT(SalesDataTable[[#This Row],[Order Date]],"MMM")</f>
        <v>Jun</v>
      </c>
      <c r="G1001" s="4" t="s">
        <v>11</v>
      </c>
      <c r="H1001" s="4" t="s">
        <v>25</v>
      </c>
      <c r="I1001" s="4" t="s">
        <v>2</v>
      </c>
      <c r="J1001" s="4" t="s">
        <v>3</v>
      </c>
      <c r="K1001" s="4" t="s">
        <v>34</v>
      </c>
      <c r="L1001" s="4" t="s">
        <v>42</v>
      </c>
      <c r="M1001" s="9">
        <v>1</v>
      </c>
      <c r="N1001" s="6">
        <v>35.99</v>
      </c>
      <c r="O1001" s="7">
        <v>0</v>
      </c>
      <c r="P1001" s="6">
        <v>14.05</v>
      </c>
      <c r="Q1001" s="6">
        <f t="shared" si="60"/>
        <v>35.99</v>
      </c>
      <c r="R1001" s="6">
        <f t="shared" si="61"/>
        <v>14.05</v>
      </c>
      <c r="S1001" s="6">
        <f t="shared" si="62"/>
        <v>21.94</v>
      </c>
      <c r="T1001" s="8">
        <f t="shared" si="63"/>
        <v>0.60961378160600166</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3283</v>
      </c>
      <c r="B1002" s="3">
        <v>46177</v>
      </c>
      <c r="C1002" s="4">
        <f>YEAR(SalesDataTable[[#This Row],[Order Date]])</f>
        <v>2026</v>
      </c>
      <c r="D1002" s="11" t="str">
        <f>"Q"&amp;ROUNDUP(MONTH(SalesDataTable[[#This Row],[Order Date]])/3,0)</f>
        <v>Q2</v>
      </c>
      <c r="E1002" s="4">
        <f>MONTH(SalesDataTable[[#This Row],[Order Date]])</f>
        <v>6</v>
      </c>
      <c r="F1002" s="4" t="str">
        <f>TEXT(SalesDataTable[[#This Row],[Order Date]],"MMM")</f>
        <v>Jun</v>
      </c>
      <c r="G1002" s="4" t="s">
        <v>6</v>
      </c>
      <c r="H1002" s="4" t="s">
        <v>43</v>
      </c>
      <c r="I1002" s="4" t="s">
        <v>28</v>
      </c>
      <c r="J1002" s="4" t="s">
        <v>3</v>
      </c>
      <c r="K1002" s="4" t="s">
        <v>34</v>
      </c>
      <c r="L1002" s="4" t="s">
        <v>38</v>
      </c>
      <c r="M1002" s="9">
        <v>1</v>
      </c>
      <c r="N1002" s="6">
        <v>122.55</v>
      </c>
      <c r="O1002" s="7">
        <v>0</v>
      </c>
      <c r="P1002" s="6">
        <v>68.97</v>
      </c>
      <c r="Q1002" s="6">
        <f t="shared" si="60"/>
        <v>122.55</v>
      </c>
      <c r="R1002" s="6">
        <f t="shared" si="61"/>
        <v>68.97</v>
      </c>
      <c r="S1002" s="6">
        <f t="shared" si="62"/>
        <v>53.58</v>
      </c>
      <c r="T1002" s="8">
        <f t="shared" si="63"/>
        <v>0.43720930232558142</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3966</v>
      </c>
      <c r="B1003" s="3">
        <v>46177</v>
      </c>
      <c r="C1003" s="4">
        <f>YEAR(SalesDataTable[[#This Row],[Order Date]])</f>
        <v>2026</v>
      </c>
      <c r="D1003" s="11" t="str">
        <f>"Q"&amp;ROUNDUP(MONTH(SalesDataTable[[#This Row],[Order Date]])/3,0)</f>
        <v>Q2</v>
      </c>
      <c r="E1003" s="4">
        <f>MONTH(SalesDataTable[[#This Row],[Order Date]])</f>
        <v>6</v>
      </c>
      <c r="F1003" s="4" t="str">
        <f>TEXT(SalesDataTable[[#This Row],[Order Date]],"MMM")</f>
        <v>Jun</v>
      </c>
      <c r="G1003" s="4" t="s">
        <v>20</v>
      </c>
      <c r="H1003" s="4" t="s">
        <v>33</v>
      </c>
      <c r="I1003" s="4" t="s">
        <v>2</v>
      </c>
      <c r="J1003" s="4" t="s">
        <v>13</v>
      </c>
      <c r="K1003" s="4" t="s">
        <v>34</v>
      </c>
      <c r="L1003" s="4" t="s">
        <v>38</v>
      </c>
      <c r="M1003" s="9">
        <v>3</v>
      </c>
      <c r="N1003" s="6">
        <v>126.22</v>
      </c>
      <c r="O1003" s="7">
        <v>0</v>
      </c>
      <c r="P1003" s="6">
        <v>69.599999999999994</v>
      </c>
      <c r="Q1003" s="6">
        <f t="shared" si="60"/>
        <v>378.65999999999997</v>
      </c>
      <c r="R1003" s="6">
        <f t="shared" si="61"/>
        <v>208.79999999999998</v>
      </c>
      <c r="S1003" s="6">
        <f t="shared" si="62"/>
        <v>169.85999999999999</v>
      </c>
      <c r="T1003" s="8">
        <f t="shared" si="63"/>
        <v>0.4485818412295991</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1349</v>
      </c>
      <c r="B1004" s="3">
        <v>46178</v>
      </c>
      <c r="C1004" s="4">
        <f>YEAR(SalesDataTable[[#This Row],[Order Date]])</f>
        <v>2026</v>
      </c>
      <c r="D1004" s="11" t="str">
        <f>"Q"&amp;ROUNDUP(MONTH(SalesDataTable[[#This Row],[Order Date]])/3,0)</f>
        <v>Q2</v>
      </c>
      <c r="E1004" s="4">
        <f>MONTH(SalesDataTable[[#This Row],[Order Date]])</f>
        <v>6</v>
      </c>
      <c r="F1004" s="4" t="str">
        <f>TEXT(SalesDataTable[[#This Row],[Order Date]],"MMM")</f>
        <v>Jun</v>
      </c>
      <c r="G1004" s="4" t="s">
        <v>0</v>
      </c>
      <c r="H1004" s="4" t="s">
        <v>50</v>
      </c>
      <c r="I1004" s="4" t="s">
        <v>19</v>
      </c>
      <c r="J1004" s="4" t="s">
        <v>3</v>
      </c>
      <c r="K1004" s="4" t="s">
        <v>9</v>
      </c>
      <c r="L1004" s="4" t="s">
        <v>10</v>
      </c>
      <c r="M1004" s="9">
        <v>6</v>
      </c>
      <c r="N1004" s="6">
        <v>91.98</v>
      </c>
      <c r="O1004" s="7">
        <v>0.05</v>
      </c>
      <c r="P1004" s="6">
        <v>46.46</v>
      </c>
      <c r="Q1004" s="6">
        <f t="shared" si="60"/>
        <v>524.28599999999994</v>
      </c>
      <c r="R1004" s="6">
        <f t="shared" si="61"/>
        <v>278.76</v>
      </c>
      <c r="S1004" s="6">
        <f t="shared" si="62"/>
        <v>245.52599999999995</v>
      </c>
      <c r="T1004" s="8">
        <f t="shared" si="63"/>
        <v>0.46830546686350577</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2333</v>
      </c>
      <c r="B1005" s="3">
        <v>46178</v>
      </c>
      <c r="C1005" s="4">
        <f>YEAR(SalesDataTable[[#This Row],[Order Date]])</f>
        <v>2026</v>
      </c>
      <c r="D1005" s="11" t="str">
        <f>"Q"&amp;ROUNDUP(MONTH(SalesDataTable[[#This Row],[Order Date]])/3,0)</f>
        <v>Q2</v>
      </c>
      <c r="E1005" s="4">
        <f>MONTH(SalesDataTable[[#This Row],[Order Date]])</f>
        <v>6</v>
      </c>
      <c r="F1005" s="4" t="str">
        <f>TEXT(SalesDataTable[[#This Row],[Order Date]],"MMM")</f>
        <v>Jun</v>
      </c>
      <c r="G1005" s="4" t="s">
        <v>11</v>
      </c>
      <c r="H1005" s="4" t="s">
        <v>25</v>
      </c>
      <c r="I1005" s="4" t="s">
        <v>2</v>
      </c>
      <c r="J1005" s="4" t="s">
        <v>16</v>
      </c>
      <c r="K1005" s="4" t="s">
        <v>23</v>
      </c>
      <c r="L1005" s="4" t="s">
        <v>51</v>
      </c>
      <c r="M1005" s="9">
        <v>1</v>
      </c>
      <c r="N1005" s="6">
        <v>125.32</v>
      </c>
      <c r="O1005" s="7">
        <v>0</v>
      </c>
      <c r="P1005" s="6">
        <v>59.03</v>
      </c>
      <c r="Q1005" s="6">
        <f t="shared" si="60"/>
        <v>125.32</v>
      </c>
      <c r="R1005" s="6">
        <f t="shared" si="61"/>
        <v>59.03</v>
      </c>
      <c r="S1005" s="6">
        <f t="shared" si="62"/>
        <v>66.289999999999992</v>
      </c>
      <c r="T1005" s="8">
        <f t="shared" si="63"/>
        <v>0.52896584743057773</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2628</v>
      </c>
      <c r="B1006" s="3">
        <v>46178</v>
      </c>
      <c r="C1006" s="4">
        <f>YEAR(SalesDataTable[[#This Row],[Order Date]])</f>
        <v>2026</v>
      </c>
      <c r="D1006" s="11" t="str">
        <f>"Q"&amp;ROUNDUP(MONTH(SalesDataTable[[#This Row],[Order Date]])/3,0)</f>
        <v>Q2</v>
      </c>
      <c r="E1006" s="4">
        <f>MONTH(SalesDataTable[[#This Row],[Order Date]])</f>
        <v>6</v>
      </c>
      <c r="F1006" s="4" t="str">
        <f>TEXT(SalesDataTable[[#This Row],[Order Date]],"MMM")</f>
        <v>Jun</v>
      </c>
      <c r="G1006" s="4" t="s">
        <v>20</v>
      </c>
      <c r="H1006" s="4" t="s">
        <v>33</v>
      </c>
      <c r="I1006" s="4" t="s">
        <v>28</v>
      </c>
      <c r="J1006" s="4" t="s">
        <v>3</v>
      </c>
      <c r="K1006" s="4" t="s">
        <v>14</v>
      </c>
      <c r="L1006" s="4" t="s">
        <v>48</v>
      </c>
      <c r="M1006" s="9">
        <v>2</v>
      </c>
      <c r="N1006" s="6">
        <v>167.26</v>
      </c>
      <c r="O1006" s="7">
        <v>0</v>
      </c>
      <c r="P1006" s="6">
        <v>89.65</v>
      </c>
      <c r="Q1006" s="6">
        <f t="shared" si="60"/>
        <v>334.52</v>
      </c>
      <c r="R1006" s="6">
        <f t="shared" si="61"/>
        <v>179.3</v>
      </c>
      <c r="S1006" s="6">
        <f t="shared" si="62"/>
        <v>155.21999999999997</v>
      </c>
      <c r="T1006" s="8">
        <f t="shared" si="63"/>
        <v>0.46400813105344968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2718</v>
      </c>
      <c r="B1007" s="3">
        <v>46178</v>
      </c>
      <c r="C1007" s="4">
        <f>YEAR(SalesDataTable[[#This Row],[Order Date]])</f>
        <v>2026</v>
      </c>
      <c r="D1007" s="11" t="str">
        <f>"Q"&amp;ROUNDUP(MONTH(SalesDataTable[[#This Row],[Order Date]])/3,0)</f>
        <v>Q2</v>
      </c>
      <c r="E1007" s="4">
        <f>MONTH(SalesDataTable[[#This Row],[Order Date]])</f>
        <v>6</v>
      </c>
      <c r="F1007" s="4" t="str">
        <f>TEXT(SalesDataTable[[#This Row],[Order Date]],"MMM")</f>
        <v>Jun</v>
      </c>
      <c r="G1007" s="4" t="s">
        <v>0</v>
      </c>
      <c r="H1007" s="4" t="s">
        <v>1</v>
      </c>
      <c r="I1007" s="4" t="s">
        <v>28</v>
      </c>
      <c r="J1007" s="4" t="s">
        <v>3</v>
      </c>
      <c r="K1007" s="4" t="s">
        <v>4</v>
      </c>
      <c r="L1007" s="4" t="s">
        <v>5</v>
      </c>
      <c r="M1007" s="9">
        <v>1</v>
      </c>
      <c r="N1007" s="6">
        <v>80.19</v>
      </c>
      <c r="O1007" s="7">
        <v>0</v>
      </c>
      <c r="P1007" s="6">
        <v>42.18</v>
      </c>
      <c r="Q1007" s="6">
        <f t="shared" si="60"/>
        <v>80.19</v>
      </c>
      <c r="R1007" s="6">
        <f t="shared" si="61"/>
        <v>42.18</v>
      </c>
      <c r="S1007" s="6">
        <f t="shared" si="62"/>
        <v>38.01</v>
      </c>
      <c r="T1007" s="8">
        <f t="shared" si="63"/>
        <v>0.47399925177702956</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3185</v>
      </c>
      <c r="B1008" s="3">
        <v>46178</v>
      </c>
      <c r="C1008" s="4">
        <f>YEAR(SalesDataTable[[#This Row],[Order Date]])</f>
        <v>2026</v>
      </c>
      <c r="D1008" s="11" t="str">
        <f>"Q"&amp;ROUNDUP(MONTH(SalesDataTable[[#This Row],[Order Date]])/3,0)</f>
        <v>Q2</v>
      </c>
      <c r="E1008" s="4">
        <f>MONTH(SalesDataTable[[#This Row],[Order Date]])</f>
        <v>6</v>
      </c>
      <c r="F1008" s="4" t="str">
        <f>TEXT(SalesDataTable[[#This Row],[Order Date]],"MMM")</f>
        <v>Jun</v>
      </c>
      <c r="G1008" s="4" t="s">
        <v>0</v>
      </c>
      <c r="H1008" s="4" t="s">
        <v>50</v>
      </c>
      <c r="I1008" s="4" t="s">
        <v>2</v>
      </c>
      <c r="J1008" s="4" t="s">
        <v>13</v>
      </c>
      <c r="K1008" s="4" t="s">
        <v>4</v>
      </c>
      <c r="L1008" s="4" t="s">
        <v>22</v>
      </c>
      <c r="M1008" s="9">
        <v>1</v>
      </c>
      <c r="N1008" s="6">
        <v>49.86</v>
      </c>
      <c r="O1008" s="7">
        <v>0</v>
      </c>
      <c r="P1008" s="6">
        <v>22.72</v>
      </c>
      <c r="Q1008" s="6">
        <f t="shared" si="60"/>
        <v>49.86</v>
      </c>
      <c r="R1008" s="6">
        <f t="shared" si="61"/>
        <v>22.72</v>
      </c>
      <c r="S1008" s="6">
        <f t="shared" si="62"/>
        <v>27.14</v>
      </c>
      <c r="T1008" s="8">
        <f t="shared" si="63"/>
        <v>0.5443241075010028</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4495</v>
      </c>
      <c r="B1009" s="3">
        <v>46178</v>
      </c>
      <c r="C1009" s="4">
        <f>YEAR(SalesDataTable[[#This Row],[Order Date]])</f>
        <v>2026</v>
      </c>
      <c r="D1009" s="11" t="str">
        <f>"Q"&amp;ROUNDUP(MONTH(SalesDataTable[[#This Row],[Order Date]])/3,0)</f>
        <v>Q2</v>
      </c>
      <c r="E1009" s="4">
        <f>MONTH(SalesDataTable[[#This Row],[Order Date]])</f>
        <v>6</v>
      </c>
      <c r="F1009" s="4" t="str">
        <f>TEXT(SalesDataTable[[#This Row],[Order Date]],"MMM")</f>
        <v>Jun</v>
      </c>
      <c r="G1009" s="4" t="s">
        <v>11</v>
      </c>
      <c r="H1009" s="4" t="s">
        <v>39</v>
      </c>
      <c r="I1009" s="4" t="s">
        <v>19</v>
      </c>
      <c r="J1009" s="4" t="s">
        <v>13</v>
      </c>
      <c r="K1009" s="4" t="s">
        <v>23</v>
      </c>
      <c r="L1009" s="4" t="s">
        <v>29</v>
      </c>
      <c r="M1009" s="9">
        <v>2</v>
      </c>
      <c r="N1009" s="6">
        <v>195.51</v>
      </c>
      <c r="O1009" s="7">
        <v>0</v>
      </c>
      <c r="P1009" s="6">
        <v>102.97</v>
      </c>
      <c r="Q1009" s="6">
        <f t="shared" si="60"/>
        <v>391.02</v>
      </c>
      <c r="R1009" s="6">
        <f t="shared" si="61"/>
        <v>205.94</v>
      </c>
      <c r="S1009" s="6">
        <f t="shared" si="62"/>
        <v>185.07999999999998</v>
      </c>
      <c r="T1009" s="8">
        <f t="shared" si="63"/>
        <v>0.47332617257429288</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815</v>
      </c>
      <c r="B1010" s="3">
        <v>46179</v>
      </c>
      <c r="C1010" s="4">
        <f>YEAR(SalesDataTable[[#This Row],[Order Date]])</f>
        <v>2026</v>
      </c>
      <c r="D1010" s="11" t="str">
        <f>"Q"&amp;ROUNDUP(MONTH(SalesDataTable[[#This Row],[Order Date]])/3,0)</f>
        <v>Q2</v>
      </c>
      <c r="E1010" s="4">
        <f>MONTH(SalesDataTable[[#This Row],[Order Date]])</f>
        <v>6</v>
      </c>
      <c r="F1010" s="4" t="str">
        <f>TEXT(SalesDataTable[[#This Row],[Order Date]],"MMM")</f>
        <v>Jun</v>
      </c>
      <c r="G1010" s="4" t="s">
        <v>0</v>
      </c>
      <c r="H1010" s="4" t="s">
        <v>1</v>
      </c>
      <c r="I1010" s="4" t="s">
        <v>19</v>
      </c>
      <c r="J1010" s="4" t="s">
        <v>13</v>
      </c>
      <c r="K1010" s="4" t="s">
        <v>34</v>
      </c>
      <c r="L1010" s="4" t="s">
        <v>35</v>
      </c>
      <c r="M1010" s="9">
        <v>1</v>
      </c>
      <c r="N1010" s="6">
        <v>39.61</v>
      </c>
      <c r="O1010" s="7">
        <v>0</v>
      </c>
      <c r="P1010" s="6">
        <v>14.75</v>
      </c>
      <c r="Q1010" s="6">
        <f t="shared" si="60"/>
        <v>39.61</v>
      </c>
      <c r="R1010" s="6">
        <f t="shared" si="61"/>
        <v>14.75</v>
      </c>
      <c r="S1010" s="6">
        <f t="shared" si="62"/>
        <v>24.86</v>
      </c>
      <c r="T1010" s="8">
        <f t="shared" si="63"/>
        <v>0.62761928805857103</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1140</v>
      </c>
      <c r="B1011" s="3">
        <v>46179</v>
      </c>
      <c r="C1011" s="4">
        <f>YEAR(SalesDataTable[[#This Row],[Order Date]])</f>
        <v>2026</v>
      </c>
      <c r="D1011" s="11" t="str">
        <f>"Q"&amp;ROUNDUP(MONTH(SalesDataTable[[#This Row],[Order Date]])/3,0)</f>
        <v>Q2</v>
      </c>
      <c r="E1011" s="4">
        <f>MONTH(SalesDataTable[[#This Row],[Order Date]])</f>
        <v>6</v>
      </c>
      <c r="F1011" s="4" t="str">
        <f>TEXT(SalesDataTable[[#This Row],[Order Date]],"MMM")</f>
        <v>Jun</v>
      </c>
      <c r="G1011" s="4" t="s">
        <v>6</v>
      </c>
      <c r="H1011" s="4" t="s">
        <v>7</v>
      </c>
      <c r="I1011" s="4" t="s">
        <v>19</v>
      </c>
      <c r="J1011" s="4" t="s">
        <v>3</v>
      </c>
      <c r="K1011" s="4" t="s">
        <v>9</v>
      </c>
      <c r="L1011" s="4" t="s">
        <v>46</v>
      </c>
      <c r="M1011" s="9">
        <v>1</v>
      </c>
      <c r="N1011" s="6">
        <v>70.86</v>
      </c>
      <c r="O1011" s="7">
        <v>0</v>
      </c>
      <c r="P1011" s="6">
        <v>31.47</v>
      </c>
      <c r="Q1011" s="6">
        <f t="shared" si="60"/>
        <v>70.86</v>
      </c>
      <c r="R1011" s="6">
        <f t="shared" si="61"/>
        <v>31.47</v>
      </c>
      <c r="S1011" s="6">
        <f t="shared" si="62"/>
        <v>39.39</v>
      </c>
      <c r="T1011" s="8">
        <f t="shared" si="63"/>
        <v>0.55588484335309063</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1544</v>
      </c>
      <c r="B1012" s="3">
        <v>46179</v>
      </c>
      <c r="C1012" s="4">
        <f>YEAR(SalesDataTable[[#This Row],[Order Date]])</f>
        <v>2026</v>
      </c>
      <c r="D1012" s="11" t="str">
        <f>"Q"&amp;ROUNDUP(MONTH(SalesDataTable[[#This Row],[Order Date]])/3,0)</f>
        <v>Q2</v>
      </c>
      <c r="E1012" s="4">
        <f>MONTH(SalesDataTable[[#This Row],[Order Date]])</f>
        <v>6</v>
      </c>
      <c r="F1012" s="4" t="str">
        <f>TEXT(SalesDataTable[[#This Row],[Order Date]],"MMM")</f>
        <v>Jun</v>
      </c>
      <c r="G1012" s="4" t="s">
        <v>20</v>
      </c>
      <c r="H1012" s="4" t="s">
        <v>31</v>
      </c>
      <c r="I1012" s="4" t="s">
        <v>8</v>
      </c>
      <c r="J1012" s="4" t="s">
        <v>3</v>
      </c>
      <c r="K1012" s="4" t="s">
        <v>34</v>
      </c>
      <c r="L1012" s="4" t="s">
        <v>35</v>
      </c>
      <c r="M1012" s="9">
        <v>8</v>
      </c>
      <c r="N1012" s="6">
        <v>40.46</v>
      </c>
      <c r="O1012" s="7">
        <v>0.2</v>
      </c>
      <c r="P1012" s="6">
        <v>14.7</v>
      </c>
      <c r="Q1012" s="6">
        <f t="shared" si="60"/>
        <v>258.94400000000002</v>
      </c>
      <c r="R1012" s="6">
        <f t="shared" si="61"/>
        <v>117.6</v>
      </c>
      <c r="S1012" s="6">
        <f t="shared" si="62"/>
        <v>141.34400000000002</v>
      </c>
      <c r="T1012" s="8">
        <f t="shared" si="63"/>
        <v>0.54584775086505199</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2420</v>
      </c>
      <c r="B1013" s="3">
        <v>46179</v>
      </c>
      <c r="C1013" s="4">
        <f>YEAR(SalesDataTable[[#This Row],[Order Date]])</f>
        <v>2026</v>
      </c>
      <c r="D1013" s="11" t="str">
        <f>"Q"&amp;ROUNDUP(MONTH(SalesDataTable[[#This Row],[Order Date]])/3,0)</f>
        <v>Q2</v>
      </c>
      <c r="E1013" s="4">
        <f>MONTH(SalesDataTable[[#This Row],[Order Date]])</f>
        <v>6</v>
      </c>
      <c r="F1013" s="4" t="str">
        <f>TEXT(SalesDataTable[[#This Row],[Order Date]],"MMM")</f>
        <v>Jun</v>
      </c>
      <c r="G1013" s="4" t="s">
        <v>11</v>
      </c>
      <c r="H1013" s="4" t="s">
        <v>25</v>
      </c>
      <c r="I1013" s="4" t="s">
        <v>2</v>
      </c>
      <c r="J1013" s="4" t="s">
        <v>13</v>
      </c>
      <c r="K1013" s="4" t="s">
        <v>14</v>
      </c>
      <c r="L1013" s="4" t="s">
        <v>44</v>
      </c>
      <c r="M1013" s="9">
        <v>1</v>
      </c>
      <c r="N1013" s="6">
        <v>131.79</v>
      </c>
      <c r="O1013" s="7">
        <v>0</v>
      </c>
      <c r="P1013" s="6">
        <v>68.22</v>
      </c>
      <c r="Q1013" s="6">
        <f t="shared" si="60"/>
        <v>131.79</v>
      </c>
      <c r="R1013" s="6">
        <f t="shared" si="61"/>
        <v>68.22</v>
      </c>
      <c r="S1013" s="6">
        <f t="shared" si="62"/>
        <v>63.569999999999993</v>
      </c>
      <c r="T1013" s="8">
        <f t="shared" si="63"/>
        <v>0.48235829729114499</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2805</v>
      </c>
      <c r="B1014" s="3">
        <v>46179</v>
      </c>
      <c r="C1014" s="4">
        <f>YEAR(SalesDataTable[[#This Row],[Order Date]])</f>
        <v>2026</v>
      </c>
      <c r="D1014" s="11" t="str">
        <f>"Q"&amp;ROUNDUP(MONTH(SalesDataTable[[#This Row],[Order Date]])/3,0)</f>
        <v>Q2</v>
      </c>
      <c r="E1014" s="4">
        <f>MONTH(SalesDataTable[[#This Row],[Order Date]])</f>
        <v>6</v>
      </c>
      <c r="F1014" s="4" t="str">
        <f>TEXT(SalesDataTable[[#This Row],[Order Date]],"MMM")</f>
        <v>Jun</v>
      </c>
      <c r="G1014" s="4" t="s">
        <v>11</v>
      </c>
      <c r="H1014" s="4" t="s">
        <v>39</v>
      </c>
      <c r="I1014" s="4" t="s">
        <v>8</v>
      </c>
      <c r="J1014" s="4" t="s">
        <v>3</v>
      </c>
      <c r="K1014" s="4" t="s">
        <v>23</v>
      </c>
      <c r="L1014" s="4" t="s">
        <v>24</v>
      </c>
      <c r="M1014" s="9">
        <v>12</v>
      </c>
      <c r="N1014" s="6">
        <v>338.45</v>
      </c>
      <c r="O1014" s="7">
        <v>0.1</v>
      </c>
      <c r="P1014" s="6">
        <v>196.78</v>
      </c>
      <c r="Q1014" s="6">
        <f t="shared" si="60"/>
        <v>3655.2599999999998</v>
      </c>
      <c r="R1014" s="6">
        <f t="shared" si="61"/>
        <v>2361.36</v>
      </c>
      <c r="S1014" s="6">
        <f t="shared" si="62"/>
        <v>1293.8999999999996</v>
      </c>
      <c r="T1014" s="8">
        <f t="shared" si="63"/>
        <v>0.35398302719915947</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3160</v>
      </c>
      <c r="B1015" s="3">
        <v>46179</v>
      </c>
      <c r="C1015" s="4">
        <f>YEAR(SalesDataTable[[#This Row],[Order Date]])</f>
        <v>2026</v>
      </c>
      <c r="D1015" s="11" t="str">
        <f>"Q"&amp;ROUNDUP(MONTH(SalesDataTable[[#This Row],[Order Date]])/3,0)</f>
        <v>Q2</v>
      </c>
      <c r="E1015" s="4">
        <f>MONTH(SalesDataTable[[#This Row],[Order Date]])</f>
        <v>6</v>
      </c>
      <c r="F1015" s="4" t="str">
        <f>TEXT(SalesDataTable[[#This Row],[Order Date]],"MMM")</f>
        <v>Jun</v>
      </c>
      <c r="G1015" s="4" t="s">
        <v>11</v>
      </c>
      <c r="H1015" s="4" t="s">
        <v>18</v>
      </c>
      <c r="I1015" s="4" t="s">
        <v>19</v>
      </c>
      <c r="J1015" s="4" t="s">
        <v>3</v>
      </c>
      <c r="K1015" s="4" t="s">
        <v>34</v>
      </c>
      <c r="L1015" s="4" t="s">
        <v>35</v>
      </c>
      <c r="M1015" s="9">
        <v>2</v>
      </c>
      <c r="N1015" s="6">
        <v>40.99</v>
      </c>
      <c r="O1015" s="7">
        <v>0</v>
      </c>
      <c r="P1015" s="6">
        <v>14.53</v>
      </c>
      <c r="Q1015" s="6">
        <f t="shared" si="60"/>
        <v>81.98</v>
      </c>
      <c r="R1015" s="6">
        <f t="shared" si="61"/>
        <v>29.06</v>
      </c>
      <c r="S1015" s="6">
        <f t="shared" si="62"/>
        <v>52.92</v>
      </c>
      <c r="T1015" s="8">
        <f t="shared" si="63"/>
        <v>0.64552329836545497</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3278</v>
      </c>
      <c r="B1016" s="3">
        <v>46179</v>
      </c>
      <c r="C1016" s="4">
        <f>YEAR(SalesDataTable[[#This Row],[Order Date]])</f>
        <v>2026</v>
      </c>
      <c r="D1016" s="11" t="str">
        <f>"Q"&amp;ROUNDUP(MONTH(SalesDataTable[[#This Row],[Order Date]])/3,0)</f>
        <v>Q2</v>
      </c>
      <c r="E1016" s="4">
        <f>MONTH(SalesDataTable[[#This Row],[Order Date]])</f>
        <v>6</v>
      </c>
      <c r="F1016" s="4" t="str">
        <f>TEXT(SalesDataTable[[#This Row],[Order Date]],"MMM")</f>
        <v>Jun</v>
      </c>
      <c r="G1016" s="4" t="s">
        <v>6</v>
      </c>
      <c r="H1016" s="4" t="s">
        <v>43</v>
      </c>
      <c r="I1016" s="4" t="s">
        <v>19</v>
      </c>
      <c r="J1016" s="4" t="s">
        <v>3</v>
      </c>
      <c r="K1016" s="4" t="s">
        <v>4</v>
      </c>
      <c r="L1016" s="4" t="s">
        <v>30</v>
      </c>
      <c r="M1016" s="9">
        <v>1</v>
      </c>
      <c r="N1016" s="6">
        <v>101.85</v>
      </c>
      <c r="O1016" s="7">
        <v>0</v>
      </c>
      <c r="P1016" s="6">
        <v>51.59</v>
      </c>
      <c r="Q1016" s="6">
        <f t="shared" si="60"/>
        <v>101.85</v>
      </c>
      <c r="R1016" s="6">
        <f t="shared" si="61"/>
        <v>51.59</v>
      </c>
      <c r="S1016" s="6">
        <f t="shared" si="62"/>
        <v>50.259999999999991</v>
      </c>
      <c r="T1016" s="8">
        <f t="shared" si="63"/>
        <v>0.49347079037800679</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3555</v>
      </c>
      <c r="B1017" s="3">
        <v>46179</v>
      </c>
      <c r="C1017" s="4">
        <f>YEAR(SalesDataTable[[#This Row],[Order Date]])</f>
        <v>2026</v>
      </c>
      <c r="D1017" s="11" t="str">
        <f>"Q"&amp;ROUNDUP(MONTH(SalesDataTable[[#This Row],[Order Date]])/3,0)</f>
        <v>Q2</v>
      </c>
      <c r="E1017" s="4">
        <f>MONTH(SalesDataTable[[#This Row],[Order Date]])</f>
        <v>6</v>
      </c>
      <c r="F1017" s="4" t="str">
        <f>TEXT(SalesDataTable[[#This Row],[Order Date]],"MMM")</f>
        <v>Jun</v>
      </c>
      <c r="G1017" s="4" t="s">
        <v>11</v>
      </c>
      <c r="H1017" s="4" t="s">
        <v>12</v>
      </c>
      <c r="I1017" s="4" t="s">
        <v>8</v>
      </c>
      <c r="J1017" s="4" t="s">
        <v>16</v>
      </c>
      <c r="K1017" s="4" t="s">
        <v>23</v>
      </c>
      <c r="L1017" s="4" t="s">
        <v>24</v>
      </c>
      <c r="M1017" s="9">
        <v>4</v>
      </c>
      <c r="N1017" s="6">
        <v>346.14</v>
      </c>
      <c r="O1017" s="7">
        <v>0.05</v>
      </c>
      <c r="P1017" s="6">
        <v>198.97</v>
      </c>
      <c r="Q1017" s="6">
        <f t="shared" si="60"/>
        <v>1315.3319999999999</v>
      </c>
      <c r="R1017" s="6">
        <f t="shared" si="61"/>
        <v>795.88</v>
      </c>
      <c r="S1017" s="6">
        <f t="shared" si="62"/>
        <v>519.45199999999988</v>
      </c>
      <c r="T1017" s="8">
        <f t="shared" si="63"/>
        <v>0.39492082607280893</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3702</v>
      </c>
      <c r="B1018" s="3">
        <v>46179</v>
      </c>
      <c r="C1018" s="4">
        <f>YEAR(SalesDataTable[[#This Row],[Order Date]])</f>
        <v>2026</v>
      </c>
      <c r="D1018" s="11" t="str">
        <f>"Q"&amp;ROUNDUP(MONTH(SalesDataTable[[#This Row],[Order Date]])/3,0)</f>
        <v>Q2</v>
      </c>
      <c r="E1018" s="4">
        <f>MONTH(SalesDataTable[[#This Row],[Order Date]])</f>
        <v>6</v>
      </c>
      <c r="F1018" s="4" t="str">
        <f>TEXT(SalesDataTable[[#This Row],[Order Date]],"MMM")</f>
        <v>Jun</v>
      </c>
      <c r="G1018" s="4" t="s">
        <v>0</v>
      </c>
      <c r="H1018" s="4" t="s">
        <v>36</v>
      </c>
      <c r="I1018" s="4" t="s">
        <v>19</v>
      </c>
      <c r="J1018" s="4" t="s">
        <v>16</v>
      </c>
      <c r="K1018" s="4" t="s">
        <v>4</v>
      </c>
      <c r="L1018" s="4" t="s">
        <v>5</v>
      </c>
      <c r="M1018" s="9">
        <v>2</v>
      </c>
      <c r="N1018" s="6">
        <v>83.28</v>
      </c>
      <c r="O1018" s="7">
        <v>0</v>
      </c>
      <c r="P1018" s="6">
        <v>43.56</v>
      </c>
      <c r="Q1018" s="6">
        <f t="shared" si="60"/>
        <v>166.56</v>
      </c>
      <c r="R1018" s="6">
        <f t="shared" si="61"/>
        <v>87.12</v>
      </c>
      <c r="S1018" s="6">
        <f t="shared" si="62"/>
        <v>79.44</v>
      </c>
      <c r="T1018" s="8">
        <f t="shared" si="63"/>
        <v>0.47694524495677232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4349</v>
      </c>
      <c r="B1019" s="3">
        <v>46179</v>
      </c>
      <c r="C1019" s="4">
        <f>YEAR(SalesDataTable[[#This Row],[Order Date]])</f>
        <v>2026</v>
      </c>
      <c r="D1019" s="11" t="str">
        <f>"Q"&amp;ROUNDUP(MONTH(SalesDataTable[[#This Row],[Order Date]])/3,0)</f>
        <v>Q2</v>
      </c>
      <c r="E1019" s="4">
        <f>MONTH(SalesDataTable[[#This Row],[Order Date]])</f>
        <v>6</v>
      </c>
      <c r="F1019" s="4" t="str">
        <f>TEXT(SalesDataTable[[#This Row],[Order Date]],"MMM")</f>
        <v>Jun</v>
      </c>
      <c r="G1019" s="4" t="s">
        <v>20</v>
      </c>
      <c r="H1019" s="4" t="s">
        <v>31</v>
      </c>
      <c r="I1019" s="4" t="s">
        <v>19</v>
      </c>
      <c r="J1019" s="4" t="s">
        <v>16</v>
      </c>
      <c r="K1019" s="4" t="s">
        <v>4</v>
      </c>
      <c r="L1019" s="4" t="s">
        <v>5</v>
      </c>
      <c r="M1019" s="9">
        <v>1</v>
      </c>
      <c r="N1019" s="6">
        <v>80.349999999999994</v>
      </c>
      <c r="O1019" s="7">
        <v>0.15</v>
      </c>
      <c r="P1019" s="6">
        <v>43.51</v>
      </c>
      <c r="Q1019" s="6">
        <f t="shared" si="60"/>
        <v>68.297499999999999</v>
      </c>
      <c r="R1019" s="6">
        <f t="shared" si="61"/>
        <v>43.51</v>
      </c>
      <c r="S1019" s="6">
        <f t="shared" si="62"/>
        <v>24.787500000000001</v>
      </c>
      <c r="T1019" s="8">
        <f t="shared" si="63"/>
        <v>0.3629342216040119</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4989</v>
      </c>
      <c r="B1020" s="3">
        <v>46179</v>
      </c>
      <c r="C1020" s="4">
        <f>YEAR(SalesDataTable[[#This Row],[Order Date]])</f>
        <v>2026</v>
      </c>
      <c r="D1020" s="11" t="str">
        <f>"Q"&amp;ROUNDUP(MONTH(SalesDataTable[[#This Row],[Order Date]])/3,0)</f>
        <v>Q2</v>
      </c>
      <c r="E1020" s="4">
        <f>MONTH(SalesDataTable[[#This Row],[Order Date]])</f>
        <v>6</v>
      </c>
      <c r="F1020" s="4" t="str">
        <f>TEXT(SalesDataTable[[#This Row],[Order Date]],"MMM")</f>
        <v>Jun</v>
      </c>
      <c r="G1020" s="4" t="s">
        <v>6</v>
      </c>
      <c r="H1020" s="4" t="s">
        <v>7</v>
      </c>
      <c r="I1020" s="4" t="s">
        <v>2</v>
      </c>
      <c r="J1020" s="4" t="s">
        <v>3</v>
      </c>
      <c r="K1020" s="4" t="s">
        <v>4</v>
      </c>
      <c r="L1020" s="4" t="s">
        <v>26</v>
      </c>
      <c r="M1020" s="9">
        <v>1</v>
      </c>
      <c r="N1020" s="6">
        <v>40.86</v>
      </c>
      <c r="O1020" s="7">
        <v>0.05</v>
      </c>
      <c r="P1020" s="6">
        <v>16.899999999999999</v>
      </c>
      <c r="Q1020" s="6">
        <f t="shared" si="60"/>
        <v>38.817</v>
      </c>
      <c r="R1020" s="6">
        <f t="shared" si="61"/>
        <v>16.899999999999999</v>
      </c>
      <c r="S1020" s="6">
        <f t="shared" si="62"/>
        <v>21.917000000000002</v>
      </c>
      <c r="T1020" s="8">
        <f t="shared" si="63"/>
        <v>0.564623747327202</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713</v>
      </c>
      <c r="B1021" s="3">
        <v>46180</v>
      </c>
      <c r="C1021" s="4">
        <f>YEAR(SalesDataTable[[#This Row],[Order Date]])</f>
        <v>2026</v>
      </c>
      <c r="D1021" s="11" t="str">
        <f>"Q"&amp;ROUNDUP(MONTH(SalesDataTable[[#This Row],[Order Date]])/3,0)</f>
        <v>Q2</v>
      </c>
      <c r="E1021" s="4">
        <f>MONTH(SalesDataTable[[#This Row],[Order Date]])</f>
        <v>6</v>
      </c>
      <c r="F1021" s="4" t="str">
        <f>TEXT(SalesDataTable[[#This Row],[Order Date]],"MMM")</f>
        <v>Jun</v>
      </c>
      <c r="G1021" s="4" t="s">
        <v>6</v>
      </c>
      <c r="H1021" s="4" t="s">
        <v>27</v>
      </c>
      <c r="I1021" s="4" t="s">
        <v>19</v>
      </c>
      <c r="J1021" s="4" t="s">
        <v>3</v>
      </c>
      <c r="K1021" s="4" t="s">
        <v>14</v>
      </c>
      <c r="L1021" s="4" t="s">
        <v>15</v>
      </c>
      <c r="M1021" s="9">
        <v>4</v>
      </c>
      <c r="N1021" s="6">
        <v>36.299999999999997</v>
      </c>
      <c r="O1021" s="7">
        <v>0.05</v>
      </c>
      <c r="P1021" s="6">
        <v>13.16</v>
      </c>
      <c r="Q1021" s="6">
        <f t="shared" si="60"/>
        <v>137.93999999999997</v>
      </c>
      <c r="R1021" s="6">
        <f t="shared" si="61"/>
        <v>52.64</v>
      </c>
      <c r="S1021" s="6">
        <f t="shared" si="62"/>
        <v>85.299999999999969</v>
      </c>
      <c r="T1021" s="8">
        <f t="shared" si="63"/>
        <v>0.61838480498767567</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3355</v>
      </c>
      <c r="B1022" s="3">
        <v>46180</v>
      </c>
      <c r="C1022" s="4">
        <f>YEAR(SalesDataTable[[#This Row],[Order Date]])</f>
        <v>2026</v>
      </c>
      <c r="D1022" s="11" t="str">
        <f>"Q"&amp;ROUNDUP(MONTH(SalesDataTable[[#This Row],[Order Date]])/3,0)</f>
        <v>Q2</v>
      </c>
      <c r="E1022" s="4">
        <f>MONTH(SalesDataTable[[#This Row],[Order Date]])</f>
        <v>6</v>
      </c>
      <c r="F1022" s="4" t="str">
        <f>TEXT(SalesDataTable[[#This Row],[Order Date]],"MMM")</f>
        <v>Jun</v>
      </c>
      <c r="G1022" s="4" t="s">
        <v>0</v>
      </c>
      <c r="H1022" s="4" t="s">
        <v>50</v>
      </c>
      <c r="I1022" s="4" t="s">
        <v>8</v>
      </c>
      <c r="J1022" s="4" t="s">
        <v>13</v>
      </c>
      <c r="K1022" s="4" t="s">
        <v>23</v>
      </c>
      <c r="L1022" s="4" t="s">
        <v>24</v>
      </c>
      <c r="M1022" s="9">
        <v>10</v>
      </c>
      <c r="N1022" s="6">
        <v>338.26</v>
      </c>
      <c r="O1022" s="7">
        <v>0.05</v>
      </c>
      <c r="P1022" s="6">
        <v>197.42</v>
      </c>
      <c r="Q1022" s="6">
        <f t="shared" si="60"/>
        <v>3213.47</v>
      </c>
      <c r="R1022" s="6">
        <f t="shared" si="61"/>
        <v>1974.1999999999998</v>
      </c>
      <c r="S1022" s="6">
        <f t="shared" si="62"/>
        <v>1239.27</v>
      </c>
      <c r="T1022" s="8">
        <f t="shared" si="63"/>
        <v>0.38564853569505864</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3879</v>
      </c>
      <c r="B1023" s="3">
        <v>46180</v>
      </c>
      <c r="C1023" s="4">
        <f>YEAR(SalesDataTable[[#This Row],[Order Date]])</f>
        <v>2026</v>
      </c>
      <c r="D1023" s="11" t="str">
        <f>"Q"&amp;ROUNDUP(MONTH(SalesDataTable[[#This Row],[Order Date]])/3,0)</f>
        <v>Q2</v>
      </c>
      <c r="E1023" s="4">
        <f>MONTH(SalesDataTable[[#This Row],[Order Date]])</f>
        <v>6</v>
      </c>
      <c r="F1023" s="4" t="str">
        <f>TEXT(SalesDataTable[[#This Row],[Order Date]],"MMM")</f>
        <v>Jun</v>
      </c>
      <c r="G1023" s="4" t="s">
        <v>0</v>
      </c>
      <c r="H1023" s="4" t="s">
        <v>36</v>
      </c>
      <c r="I1023" s="4" t="s">
        <v>28</v>
      </c>
      <c r="J1023" s="4" t="s">
        <v>3</v>
      </c>
      <c r="K1023" s="4" t="s">
        <v>4</v>
      </c>
      <c r="L1023" s="4" t="s">
        <v>26</v>
      </c>
      <c r="M1023" s="9">
        <v>2</v>
      </c>
      <c r="N1023" s="6">
        <v>41.25</v>
      </c>
      <c r="O1023" s="7">
        <v>0</v>
      </c>
      <c r="P1023" s="6">
        <v>17.13</v>
      </c>
      <c r="Q1023" s="6">
        <f t="shared" si="60"/>
        <v>82.5</v>
      </c>
      <c r="R1023" s="6">
        <f t="shared" si="61"/>
        <v>34.26</v>
      </c>
      <c r="S1023" s="6">
        <f t="shared" si="62"/>
        <v>48.24</v>
      </c>
      <c r="T1023" s="8">
        <f t="shared" si="63"/>
        <v>0.58472727272727276</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3989</v>
      </c>
      <c r="B1024" s="3">
        <v>46180</v>
      </c>
      <c r="C1024" s="4">
        <f>YEAR(SalesDataTable[[#This Row],[Order Date]])</f>
        <v>2026</v>
      </c>
      <c r="D1024" s="11" t="str">
        <f>"Q"&amp;ROUNDUP(MONTH(SalesDataTable[[#This Row],[Order Date]])/3,0)</f>
        <v>Q2</v>
      </c>
      <c r="E1024" s="4">
        <f>MONTH(SalesDataTable[[#This Row],[Order Date]])</f>
        <v>6</v>
      </c>
      <c r="F1024" s="4" t="str">
        <f>TEXT(SalesDataTable[[#This Row],[Order Date]],"MMM")</f>
        <v>Jun</v>
      </c>
      <c r="G1024" s="4" t="s">
        <v>6</v>
      </c>
      <c r="H1024" s="4" t="s">
        <v>43</v>
      </c>
      <c r="I1024" s="4" t="s">
        <v>2</v>
      </c>
      <c r="J1024" s="4" t="s">
        <v>3</v>
      </c>
      <c r="K1024" s="4" t="s">
        <v>9</v>
      </c>
      <c r="L1024" s="4" t="s">
        <v>10</v>
      </c>
      <c r="M1024" s="9">
        <v>2</v>
      </c>
      <c r="N1024" s="6">
        <v>92</v>
      </c>
      <c r="O1024" s="7">
        <v>0</v>
      </c>
      <c r="P1024" s="6">
        <v>44.27</v>
      </c>
      <c r="Q1024" s="6">
        <f t="shared" si="60"/>
        <v>184</v>
      </c>
      <c r="R1024" s="6">
        <f t="shared" si="61"/>
        <v>88.54</v>
      </c>
      <c r="S1024" s="6">
        <f t="shared" si="62"/>
        <v>95.46</v>
      </c>
      <c r="T1024" s="8">
        <f t="shared" si="63"/>
        <v>0.51880434782608698</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4193</v>
      </c>
      <c r="B1025" s="3">
        <v>46180</v>
      </c>
      <c r="C1025" s="4">
        <f>YEAR(SalesDataTable[[#This Row],[Order Date]])</f>
        <v>2026</v>
      </c>
      <c r="D1025" s="11" t="str">
        <f>"Q"&amp;ROUNDUP(MONTH(SalesDataTable[[#This Row],[Order Date]])/3,0)</f>
        <v>Q2</v>
      </c>
      <c r="E1025" s="4">
        <f>MONTH(SalesDataTable[[#This Row],[Order Date]])</f>
        <v>6</v>
      </c>
      <c r="F1025" s="4" t="str">
        <f>TEXT(SalesDataTable[[#This Row],[Order Date]],"MMM")</f>
        <v>Jun</v>
      </c>
      <c r="G1025" s="4" t="s">
        <v>6</v>
      </c>
      <c r="H1025" s="4" t="s">
        <v>27</v>
      </c>
      <c r="I1025" s="4" t="s">
        <v>2</v>
      </c>
      <c r="J1025" s="4" t="s">
        <v>13</v>
      </c>
      <c r="K1025" s="4" t="s">
        <v>23</v>
      </c>
      <c r="L1025" s="4" t="s">
        <v>40</v>
      </c>
      <c r="M1025" s="9">
        <v>1</v>
      </c>
      <c r="N1025" s="6">
        <v>80.89</v>
      </c>
      <c r="O1025" s="7">
        <v>0.1</v>
      </c>
      <c r="P1025" s="6">
        <v>40.32</v>
      </c>
      <c r="Q1025" s="6">
        <f t="shared" si="60"/>
        <v>72.801000000000002</v>
      </c>
      <c r="R1025" s="6">
        <f t="shared" si="61"/>
        <v>40.32</v>
      </c>
      <c r="S1025" s="6">
        <f t="shared" si="62"/>
        <v>32.481000000000002</v>
      </c>
      <c r="T1025" s="8">
        <f t="shared" si="63"/>
        <v>0.44616145382618372</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4413</v>
      </c>
      <c r="B1026" s="3">
        <v>46180</v>
      </c>
      <c r="C1026" s="4">
        <f>YEAR(SalesDataTable[[#This Row],[Order Date]])</f>
        <v>2026</v>
      </c>
      <c r="D1026" s="11" t="str">
        <f>"Q"&amp;ROUNDUP(MONTH(SalesDataTable[[#This Row],[Order Date]])/3,0)</f>
        <v>Q2</v>
      </c>
      <c r="E1026" s="4">
        <f>MONTH(SalesDataTable[[#This Row],[Order Date]])</f>
        <v>6</v>
      </c>
      <c r="F1026" s="4" t="str">
        <f>TEXT(SalesDataTable[[#This Row],[Order Date]],"MMM")</f>
        <v>Jun</v>
      </c>
      <c r="G1026" s="4" t="s">
        <v>0</v>
      </c>
      <c r="H1026" s="4" t="s">
        <v>1</v>
      </c>
      <c r="I1026" s="4" t="s">
        <v>19</v>
      </c>
      <c r="J1026" s="4" t="s">
        <v>13</v>
      </c>
      <c r="K1026" s="4" t="s">
        <v>23</v>
      </c>
      <c r="L1026" s="4" t="s">
        <v>29</v>
      </c>
      <c r="M1026" s="9">
        <v>1</v>
      </c>
      <c r="N1026" s="6">
        <v>194.73</v>
      </c>
      <c r="O1026" s="7">
        <v>0</v>
      </c>
      <c r="P1026" s="6">
        <v>101.91</v>
      </c>
      <c r="Q1026" s="6">
        <f t="shared" si="60"/>
        <v>194.73</v>
      </c>
      <c r="R1026" s="6">
        <f t="shared" si="61"/>
        <v>101.91</v>
      </c>
      <c r="S1026" s="6">
        <f t="shared" si="62"/>
        <v>92.82</v>
      </c>
      <c r="T1026" s="8">
        <f t="shared" si="63"/>
        <v>0.47665999075643195</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4598</v>
      </c>
      <c r="B1027" s="3">
        <v>46180</v>
      </c>
      <c r="C1027" s="4">
        <f>YEAR(SalesDataTable[[#This Row],[Order Date]])</f>
        <v>2026</v>
      </c>
      <c r="D1027" s="11" t="str">
        <f>"Q"&amp;ROUNDUP(MONTH(SalesDataTable[[#This Row],[Order Date]])/3,0)</f>
        <v>Q2</v>
      </c>
      <c r="E1027" s="4">
        <f>MONTH(SalesDataTable[[#This Row],[Order Date]])</f>
        <v>6</v>
      </c>
      <c r="F1027" s="4" t="str">
        <f>TEXT(SalesDataTable[[#This Row],[Order Date]],"MMM")</f>
        <v>Jun</v>
      </c>
      <c r="G1027" s="4" t="s">
        <v>20</v>
      </c>
      <c r="H1027" s="4" t="s">
        <v>21</v>
      </c>
      <c r="I1027" s="4" t="s">
        <v>8</v>
      </c>
      <c r="J1027" s="4" t="s">
        <v>16</v>
      </c>
      <c r="K1027" s="4" t="s">
        <v>9</v>
      </c>
      <c r="L1027" s="4" t="s">
        <v>10</v>
      </c>
      <c r="M1027" s="9">
        <v>5</v>
      </c>
      <c r="N1027" s="6">
        <v>93.82</v>
      </c>
      <c r="O1027" s="7">
        <v>0.15</v>
      </c>
      <c r="P1027" s="6">
        <v>46.06</v>
      </c>
      <c r="Q1027" s="6">
        <f t="shared" si="60"/>
        <v>398.73499999999996</v>
      </c>
      <c r="R1027" s="6">
        <f t="shared" si="61"/>
        <v>230.3</v>
      </c>
      <c r="S1027" s="6">
        <f t="shared" si="62"/>
        <v>168.43499999999995</v>
      </c>
      <c r="T1027" s="8">
        <f t="shared" si="63"/>
        <v>0.4224234140469233</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72</v>
      </c>
      <c r="B1028" s="3">
        <v>46181</v>
      </c>
      <c r="C1028" s="4">
        <f>YEAR(SalesDataTable[[#This Row],[Order Date]])</f>
        <v>2026</v>
      </c>
      <c r="D1028" s="11" t="str">
        <f>"Q"&amp;ROUNDUP(MONTH(SalesDataTable[[#This Row],[Order Date]])/3,0)</f>
        <v>Q2</v>
      </c>
      <c r="E1028" s="4">
        <f>MONTH(SalesDataTable[[#This Row],[Order Date]])</f>
        <v>6</v>
      </c>
      <c r="F1028" s="4" t="str">
        <f>TEXT(SalesDataTable[[#This Row],[Order Date]],"MMM")</f>
        <v>Jun</v>
      </c>
      <c r="G1028" s="4" t="s">
        <v>11</v>
      </c>
      <c r="H1028" s="4" t="s">
        <v>39</v>
      </c>
      <c r="I1028" s="4" t="s">
        <v>19</v>
      </c>
      <c r="J1028" s="4" t="s">
        <v>13</v>
      </c>
      <c r="K1028" s="4" t="s">
        <v>9</v>
      </c>
      <c r="L1028" s="4" t="s">
        <v>17</v>
      </c>
      <c r="M1028" s="9">
        <v>3</v>
      </c>
      <c r="N1028" s="6">
        <v>142.53</v>
      </c>
      <c r="O1028" s="7">
        <v>0</v>
      </c>
      <c r="P1028" s="6">
        <v>80.67</v>
      </c>
      <c r="Q1028" s="6">
        <f t="shared" ref="Q1028:Q1091" si="64">M1028*N1028*(1-O1028)</f>
        <v>427.59000000000003</v>
      </c>
      <c r="R1028" s="6">
        <f t="shared" ref="R1028:R1091" si="65">M1028*P1028</f>
        <v>242.01</v>
      </c>
      <c r="S1028" s="6">
        <f t="shared" ref="S1028:S1091" si="66">Q1028-R1028</f>
        <v>185.58000000000004</v>
      </c>
      <c r="T1028" s="8">
        <f t="shared" ref="T1028:T1091" si="67">IFERROR(S1028/Q1028,0)</f>
        <v>0.43401389181225014</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176</v>
      </c>
      <c r="B1029" s="3">
        <v>46181</v>
      </c>
      <c r="C1029" s="4">
        <f>YEAR(SalesDataTable[[#This Row],[Order Date]])</f>
        <v>2026</v>
      </c>
      <c r="D1029" s="11" t="str">
        <f>"Q"&amp;ROUNDUP(MONTH(SalesDataTable[[#This Row],[Order Date]])/3,0)</f>
        <v>Q2</v>
      </c>
      <c r="E1029" s="4">
        <f>MONTH(SalesDataTable[[#This Row],[Order Date]])</f>
        <v>6</v>
      </c>
      <c r="F1029" s="4" t="str">
        <f>TEXT(SalesDataTable[[#This Row],[Order Date]],"MMM")</f>
        <v>Jun</v>
      </c>
      <c r="G1029" s="4" t="s">
        <v>6</v>
      </c>
      <c r="H1029" s="4" t="s">
        <v>49</v>
      </c>
      <c r="I1029" s="4" t="s">
        <v>2</v>
      </c>
      <c r="J1029" s="4" t="s">
        <v>3</v>
      </c>
      <c r="K1029" s="4" t="s">
        <v>23</v>
      </c>
      <c r="L1029" s="4" t="s">
        <v>29</v>
      </c>
      <c r="M1029" s="9">
        <v>1</v>
      </c>
      <c r="N1029" s="6">
        <v>196.33</v>
      </c>
      <c r="O1029" s="7">
        <v>0</v>
      </c>
      <c r="P1029" s="6">
        <v>103.27</v>
      </c>
      <c r="Q1029" s="6">
        <f t="shared" si="64"/>
        <v>196.33</v>
      </c>
      <c r="R1029" s="6">
        <f t="shared" si="65"/>
        <v>103.27</v>
      </c>
      <c r="S1029" s="6">
        <f t="shared" si="66"/>
        <v>93.060000000000016</v>
      </c>
      <c r="T1029" s="8">
        <f t="shared" si="67"/>
        <v>0.47399786074466466</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205</v>
      </c>
      <c r="B1030" s="3">
        <v>46181</v>
      </c>
      <c r="C1030" s="4">
        <f>YEAR(SalesDataTable[[#This Row],[Order Date]])</f>
        <v>2026</v>
      </c>
      <c r="D1030" s="11" t="str">
        <f>"Q"&amp;ROUNDUP(MONTH(SalesDataTable[[#This Row],[Order Date]])/3,0)</f>
        <v>Q2</v>
      </c>
      <c r="E1030" s="4">
        <f>MONTH(SalesDataTable[[#This Row],[Order Date]])</f>
        <v>6</v>
      </c>
      <c r="F1030" s="4" t="str">
        <f>TEXT(SalesDataTable[[#This Row],[Order Date]],"MMM")</f>
        <v>Jun</v>
      </c>
      <c r="G1030" s="4" t="s">
        <v>20</v>
      </c>
      <c r="H1030" s="4" t="s">
        <v>31</v>
      </c>
      <c r="I1030" s="4" t="s">
        <v>2</v>
      </c>
      <c r="J1030" s="4" t="s">
        <v>13</v>
      </c>
      <c r="K1030" s="4" t="s">
        <v>4</v>
      </c>
      <c r="L1030" s="4" t="s">
        <v>26</v>
      </c>
      <c r="M1030" s="9">
        <v>2</v>
      </c>
      <c r="N1030" s="6">
        <v>41.05</v>
      </c>
      <c r="O1030" s="7">
        <v>0</v>
      </c>
      <c r="P1030" s="6">
        <v>16.690000000000001</v>
      </c>
      <c r="Q1030" s="6">
        <f t="shared" si="64"/>
        <v>82.1</v>
      </c>
      <c r="R1030" s="6">
        <f t="shared" si="65"/>
        <v>33.380000000000003</v>
      </c>
      <c r="S1030" s="6">
        <f t="shared" si="66"/>
        <v>48.719999999999992</v>
      </c>
      <c r="T1030" s="8">
        <f t="shared" si="67"/>
        <v>0.59342265529841653</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896</v>
      </c>
      <c r="B1031" s="3">
        <v>46181</v>
      </c>
      <c r="C1031" s="4">
        <f>YEAR(SalesDataTable[[#This Row],[Order Date]])</f>
        <v>2026</v>
      </c>
      <c r="D1031" s="11" t="str">
        <f>"Q"&amp;ROUNDUP(MONTH(SalesDataTable[[#This Row],[Order Date]])/3,0)</f>
        <v>Q2</v>
      </c>
      <c r="E1031" s="4">
        <f>MONTH(SalesDataTable[[#This Row],[Order Date]])</f>
        <v>6</v>
      </c>
      <c r="F1031" s="4" t="str">
        <f>TEXT(SalesDataTable[[#This Row],[Order Date]],"MMM")</f>
        <v>Jun</v>
      </c>
      <c r="G1031" s="4" t="s">
        <v>20</v>
      </c>
      <c r="H1031" s="4" t="s">
        <v>33</v>
      </c>
      <c r="I1031" s="4" t="s">
        <v>2</v>
      </c>
      <c r="J1031" s="4" t="s">
        <v>13</v>
      </c>
      <c r="K1031" s="4" t="s">
        <v>34</v>
      </c>
      <c r="L1031" s="4" t="s">
        <v>38</v>
      </c>
      <c r="M1031" s="9">
        <v>1</v>
      </c>
      <c r="N1031" s="6">
        <v>123.09</v>
      </c>
      <c r="O1031" s="7">
        <v>0</v>
      </c>
      <c r="P1031" s="6">
        <v>68.03</v>
      </c>
      <c r="Q1031" s="6">
        <f t="shared" si="64"/>
        <v>123.09</v>
      </c>
      <c r="R1031" s="6">
        <f t="shared" si="65"/>
        <v>68.03</v>
      </c>
      <c r="S1031" s="6">
        <f t="shared" si="66"/>
        <v>55.06</v>
      </c>
      <c r="T1031" s="8">
        <f t="shared" si="67"/>
        <v>0.44731497278414167</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1697</v>
      </c>
      <c r="B1032" s="3">
        <v>46181</v>
      </c>
      <c r="C1032" s="4">
        <f>YEAR(SalesDataTable[[#This Row],[Order Date]])</f>
        <v>2026</v>
      </c>
      <c r="D1032" s="11" t="str">
        <f>"Q"&amp;ROUNDUP(MONTH(SalesDataTable[[#This Row],[Order Date]])/3,0)</f>
        <v>Q2</v>
      </c>
      <c r="E1032" s="4">
        <f>MONTH(SalesDataTable[[#This Row],[Order Date]])</f>
        <v>6</v>
      </c>
      <c r="F1032" s="4" t="str">
        <f>TEXT(SalesDataTable[[#This Row],[Order Date]],"MMM")</f>
        <v>Jun</v>
      </c>
      <c r="G1032" s="4" t="s">
        <v>6</v>
      </c>
      <c r="H1032" s="4" t="s">
        <v>43</v>
      </c>
      <c r="I1032" s="4" t="s">
        <v>2</v>
      </c>
      <c r="J1032" s="4" t="s">
        <v>16</v>
      </c>
      <c r="K1032" s="4" t="s">
        <v>9</v>
      </c>
      <c r="L1032" s="4" t="s">
        <v>17</v>
      </c>
      <c r="M1032" s="9">
        <v>2</v>
      </c>
      <c r="N1032" s="6">
        <v>141.09</v>
      </c>
      <c r="O1032" s="7">
        <v>0</v>
      </c>
      <c r="P1032" s="6">
        <v>81.69</v>
      </c>
      <c r="Q1032" s="6">
        <f t="shared" si="64"/>
        <v>282.18</v>
      </c>
      <c r="R1032" s="6">
        <f t="shared" si="65"/>
        <v>163.38</v>
      </c>
      <c r="S1032" s="6">
        <f t="shared" si="66"/>
        <v>118.80000000000001</v>
      </c>
      <c r="T1032" s="8">
        <f t="shared" si="67"/>
        <v>0.42100786731873274</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2159</v>
      </c>
      <c r="B1033" s="3">
        <v>46181</v>
      </c>
      <c r="C1033" s="4">
        <f>YEAR(SalesDataTable[[#This Row],[Order Date]])</f>
        <v>2026</v>
      </c>
      <c r="D1033" s="11" t="str">
        <f>"Q"&amp;ROUNDUP(MONTH(SalesDataTable[[#This Row],[Order Date]])/3,0)</f>
        <v>Q2</v>
      </c>
      <c r="E1033" s="4">
        <f>MONTH(SalesDataTable[[#This Row],[Order Date]])</f>
        <v>6</v>
      </c>
      <c r="F1033" s="4" t="str">
        <f>TEXT(SalesDataTable[[#This Row],[Order Date]],"MMM")</f>
        <v>Jun</v>
      </c>
      <c r="G1033" s="4" t="s">
        <v>11</v>
      </c>
      <c r="H1033" s="4" t="s">
        <v>39</v>
      </c>
      <c r="I1033" s="4" t="s">
        <v>19</v>
      </c>
      <c r="J1033" s="4" t="s">
        <v>13</v>
      </c>
      <c r="K1033" s="4" t="s">
        <v>9</v>
      </c>
      <c r="L1033" s="4" t="s">
        <v>37</v>
      </c>
      <c r="M1033" s="9">
        <v>1</v>
      </c>
      <c r="N1033" s="6">
        <v>157.04</v>
      </c>
      <c r="O1033" s="7">
        <v>0</v>
      </c>
      <c r="P1033" s="6">
        <v>77.540000000000006</v>
      </c>
      <c r="Q1033" s="6">
        <f t="shared" si="64"/>
        <v>157.04</v>
      </c>
      <c r="R1033" s="6">
        <f t="shared" si="65"/>
        <v>77.540000000000006</v>
      </c>
      <c r="S1033" s="6">
        <f t="shared" si="66"/>
        <v>79.499999999999986</v>
      </c>
      <c r="T1033" s="8">
        <f t="shared" si="67"/>
        <v>0.5062404482934284</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2772</v>
      </c>
      <c r="B1034" s="3">
        <v>46181</v>
      </c>
      <c r="C1034" s="4">
        <f>YEAR(SalesDataTable[[#This Row],[Order Date]])</f>
        <v>2026</v>
      </c>
      <c r="D1034" s="11" t="str">
        <f>"Q"&amp;ROUNDUP(MONTH(SalesDataTable[[#This Row],[Order Date]])/3,0)</f>
        <v>Q2</v>
      </c>
      <c r="E1034" s="4">
        <f>MONTH(SalesDataTable[[#This Row],[Order Date]])</f>
        <v>6</v>
      </c>
      <c r="F1034" s="4" t="str">
        <f>TEXT(SalesDataTable[[#This Row],[Order Date]],"MMM")</f>
        <v>Jun</v>
      </c>
      <c r="G1034" s="4" t="s">
        <v>20</v>
      </c>
      <c r="H1034" s="4" t="s">
        <v>31</v>
      </c>
      <c r="I1034" s="4" t="s">
        <v>19</v>
      </c>
      <c r="J1034" s="4" t="s">
        <v>13</v>
      </c>
      <c r="K1034" s="4" t="s">
        <v>14</v>
      </c>
      <c r="L1034" s="4" t="s">
        <v>44</v>
      </c>
      <c r="M1034" s="9">
        <v>6</v>
      </c>
      <c r="N1034" s="6">
        <v>136.46</v>
      </c>
      <c r="O1034" s="7">
        <v>0</v>
      </c>
      <c r="P1034" s="6">
        <v>68.61</v>
      </c>
      <c r="Q1034" s="6">
        <f t="shared" si="64"/>
        <v>818.76</v>
      </c>
      <c r="R1034" s="6">
        <f t="shared" si="65"/>
        <v>411.65999999999997</v>
      </c>
      <c r="S1034" s="6">
        <f t="shared" si="66"/>
        <v>407.1</v>
      </c>
      <c r="T1034" s="8">
        <f t="shared" si="67"/>
        <v>0.49721530118716112</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3091</v>
      </c>
      <c r="B1035" s="3">
        <v>46181</v>
      </c>
      <c r="C1035" s="4">
        <f>YEAR(SalesDataTable[[#This Row],[Order Date]])</f>
        <v>2026</v>
      </c>
      <c r="D1035" s="11" t="str">
        <f>"Q"&amp;ROUNDUP(MONTH(SalesDataTable[[#This Row],[Order Date]])/3,0)</f>
        <v>Q2</v>
      </c>
      <c r="E1035" s="4">
        <f>MONTH(SalesDataTable[[#This Row],[Order Date]])</f>
        <v>6</v>
      </c>
      <c r="F1035" s="4" t="str">
        <f>TEXT(SalesDataTable[[#This Row],[Order Date]],"MMM")</f>
        <v>Jun</v>
      </c>
      <c r="G1035" s="4" t="s">
        <v>0</v>
      </c>
      <c r="H1035" s="4" t="s">
        <v>1</v>
      </c>
      <c r="I1035" s="4" t="s">
        <v>2</v>
      </c>
      <c r="J1035" s="4" t="s">
        <v>13</v>
      </c>
      <c r="K1035" s="4" t="s">
        <v>34</v>
      </c>
      <c r="L1035" s="4" t="s">
        <v>42</v>
      </c>
      <c r="M1035" s="9">
        <v>1</v>
      </c>
      <c r="N1035" s="6">
        <v>36.1</v>
      </c>
      <c r="O1035" s="7">
        <v>0</v>
      </c>
      <c r="P1035" s="6">
        <v>13.65</v>
      </c>
      <c r="Q1035" s="6">
        <f t="shared" si="64"/>
        <v>36.1</v>
      </c>
      <c r="R1035" s="6">
        <f t="shared" si="65"/>
        <v>13.65</v>
      </c>
      <c r="S1035" s="6">
        <f t="shared" si="66"/>
        <v>22.450000000000003</v>
      </c>
      <c r="T1035" s="8">
        <f t="shared" si="67"/>
        <v>0.62188365650969535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4241</v>
      </c>
      <c r="B1036" s="3">
        <v>46181</v>
      </c>
      <c r="C1036" s="4">
        <f>YEAR(SalesDataTable[[#This Row],[Order Date]])</f>
        <v>2026</v>
      </c>
      <c r="D1036" s="11" t="str">
        <f>"Q"&amp;ROUNDUP(MONTH(SalesDataTable[[#This Row],[Order Date]])/3,0)</f>
        <v>Q2</v>
      </c>
      <c r="E1036" s="4">
        <f>MONTH(SalesDataTable[[#This Row],[Order Date]])</f>
        <v>6</v>
      </c>
      <c r="F1036" s="4" t="str">
        <f>TEXT(SalesDataTable[[#This Row],[Order Date]],"MMM")</f>
        <v>Jun</v>
      </c>
      <c r="G1036" s="4" t="s">
        <v>20</v>
      </c>
      <c r="H1036" s="4" t="s">
        <v>47</v>
      </c>
      <c r="I1036" s="4" t="s">
        <v>2</v>
      </c>
      <c r="J1036" s="4" t="s">
        <v>13</v>
      </c>
      <c r="K1036" s="4" t="s">
        <v>9</v>
      </c>
      <c r="L1036" s="4" t="s">
        <v>10</v>
      </c>
      <c r="M1036" s="9">
        <v>3</v>
      </c>
      <c r="N1036" s="6">
        <v>92.73</v>
      </c>
      <c r="O1036" s="7">
        <v>0</v>
      </c>
      <c r="P1036" s="6">
        <v>44.68</v>
      </c>
      <c r="Q1036" s="6">
        <f t="shared" si="64"/>
        <v>278.19</v>
      </c>
      <c r="R1036" s="6">
        <f t="shared" si="65"/>
        <v>134.04</v>
      </c>
      <c r="S1036" s="6">
        <f t="shared" si="66"/>
        <v>144.15</v>
      </c>
      <c r="T1036" s="8">
        <f t="shared" si="67"/>
        <v>0.51817103418526911</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5185</v>
      </c>
      <c r="B1037" s="3">
        <v>46181</v>
      </c>
      <c r="C1037" s="4">
        <f>YEAR(SalesDataTable[[#This Row],[Order Date]])</f>
        <v>2026</v>
      </c>
      <c r="D1037" s="11" t="str">
        <f>"Q"&amp;ROUNDUP(MONTH(SalesDataTable[[#This Row],[Order Date]])/3,0)</f>
        <v>Q2</v>
      </c>
      <c r="E1037" s="4">
        <f>MONTH(SalesDataTable[[#This Row],[Order Date]])</f>
        <v>6</v>
      </c>
      <c r="F1037" s="4" t="str">
        <f>TEXT(SalesDataTable[[#This Row],[Order Date]],"MMM")</f>
        <v>Jun</v>
      </c>
      <c r="G1037" s="4" t="s">
        <v>6</v>
      </c>
      <c r="H1037" s="4" t="s">
        <v>43</v>
      </c>
      <c r="I1037" s="4" t="s">
        <v>2</v>
      </c>
      <c r="J1037" s="4" t="s">
        <v>13</v>
      </c>
      <c r="K1037" s="4" t="s">
        <v>14</v>
      </c>
      <c r="L1037" s="4" t="s">
        <v>48</v>
      </c>
      <c r="M1037" s="9">
        <v>3</v>
      </c>
      <c r="N1037" s="6">
        <v>164.31</v>
      </c>
      <c r="O1037" s="7">
        <v>0.05</v>
      </c>
      <c r="P1037" s="6">
        <v>86</v>
      </c>
      <c r="Q1037" s="6">
        <f t="shared" si="64"/>
        <v>468.2835</v>
      </c>
      <c r="R1037" s="6">
        <f t="shared" si="65"/>
        <v>258</v>
      </c>
      <c r="S1037" s="6">
        <f t="shared" si="66"/>
        <v>210.2835</v>
      </c>
      <c r="T1037" s="8">
        <f t="shared" si="67"/>
        <v>0.44905169624810615</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1437</v>
      </c>
      <c r="B1038" s="3">
        <v>46182</v>
      </c>
      <c r="C1038" s="4">
        <f>YEAR(SalesDataTable[[#This Row],[Order Date]])</f>
        <v>2026</v>
      </c>
      <c r="D1038" s="11" t="str">
        <f>"Q"&amp;ROUNDUP(MONTH(SalesDataTable[[#This Row],[Order Date]])/3,0)</f>
        <v>Q2</v>
      </c>
      <c r="E1038" s="4">
        <f>MONTH(SalesDataTable[[#This Row],[Order Date]])</f>
        <v>6</v>
      </c>
      <c r="F1038" s="4" t="str">
        <f>TEXT(SalesDataTable[[#This Row],[Order Date]],"MMM")</f>
        <v>Jun</v>
      </c>
      <c r="G1038" s="4" t="s">
        <v>20</v>
      </c>
      <c r="H1038" s="4" t="s">
        <v>33</v>
      </c>
      <c r="I1038" s="4" t="s">
        <v>28</v>
      </c>
      <c r="J1038" s="4" t="s">
        <v>13</v>
      </c>
      <c r="K1038" s="4" t="s">
        <v>14</v>
      </c>
      <c r="L1038" s="4" t="s">
        <v>15</v>
      </c>
      <c r="M1038" s="9">
        <v>2</v>
      </c>
      <c r="N1038" s="6">
        <v>36.85</v>
      </c>
      <c r="O1038" s="7">
        <v>0.1</v>
      </c>
      <c r="P1038" s="6">
        <v>13.92</v>
      </c>
      <c r="Q1038" s="6">
        <f t="shared" si="64"/>
        <v>66.33</v>
      </c>
      <c r="R1038" s="6">
        <f t="shared" si="65"/>
        <v>27.84</v>
      </c>
      <c r="S1038" s="6">
        <f t="shared" si="66"/>
        <v>38.489999999999995</v>
      </c>
      <c r="T1038" s="8">
        <f t="shared" si="67"/>
        <v>0.58028041610131154</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2316</v>
      </c>
      <c r="B1039" s="3">
        <v>46182</v>
      </c>
      <c r="C1039" s="4">
        <f>YEAR(SalesDataTable[[#This Row],[Order Date]])</f>
        <v>2026</v>
      </c>
      <c r="D1039" s="11" t="str">
        <f>"Q"&amp;ROUNDUP(MONTH(SalesDataTable[[#This Row],[Order Date]])/3,0)</f>
        <v>Q2</v>
      </c>
      <c r="E1039" s="4">
        <f>MONTH(SalesDataTable[[#This Row],[Order Date]])</f>
        <v>6</v>
      </c>
      <c r="F1039" s="4" t="str">
        <f>TEXT(SalesDataTable[[#This Row],[Order Date]],"MMM")</f>
        <v>Jun</v>
      </c>
      <c r="G1039" s="4" t="s">
        <v>6</v>
      </c>
      <c r="H1039" s="4" t="s">
        <v>41</v>
      </c>
      <c r="I1039" s="4" t="s">
        <v>28</v>
      </c>
      <c r="J1039" s="4" t="s">
        <v>13</v>
      </c>
      <c r="K1039" s="4" t="s">
        <v>34</v>
      </c>
      <c r="L1039" s="4" t="s">
        <v>42</v>
      </c>
      <c r="M1039" s="9">
        <v>1</v>
      </c>
      <c r="N1039" s="6">
        <v>35.619999999999997</v>
      </c>
      <c r="O1039" s="7">
        <v>0</v>
      </c>
      <c r="P1039" s="6">
        <v>14.05</v>
      </c>
      <c r="Q1039" s="6">
        <f t="shared" si="64"/>
        <v>35.619999999999997</v>
      </c>
      <c r="R1039" s="6">
        <f t="shared" si="65"/>
        <v>14.05</v>
      </c>
      <c r="S1039" s="6">
        <f t="shared" si="66"/>
        <v>21.569999999999997</v>
      </c>
      <c r="T1039" s="8">
        <f t="shared" si="67"/>
        <v>0.60555867490174053</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2329</v>
      </c>
      <c r="B1040" s="3">
        <v>46182</v>
      </c>
      <c r="C1040" s="4">
        <f>YEAR(SalesDataTable[[#This Row],[Order Date]])</f>
        <v>2026</v>
      </c>
      <c r="D1040" s="11" t="str">
        <f>"Q"&amp;ROUNDUP(MONTH(SalesDataTable[[#This Row],[Order Date]])/3,0)</f>
        <v>Q2</v>
      </c>
      <c r="E1040" s="4">
        <f>MONTH(SalesDataTable[[#This Row],[Order Date]])</f>
        <v>6</v>
      </c>
      <c r="F1040" s="4" t="str">
        <f>TEXT(SalesDataTable[[#This Row],[Order Date]],"MMM")</f>
        <v>Jun</v>
      </c>
      <c r="G1040" s="4" t="s">
        <v>20</v>
      </c>
      <c r="H1040" s="4" t="s">
        <v>33</v>
      </c>
      <c r="I1040" s="4" t="s">
        <v>2</v>
      </c>
      <c r="J1040" s="4" t="s">
        <v>13</v>
      </c>
      <c r="K1040" s="4" t="s">
        <v>9</v>
      </c>
      <c r="L1040" s="4" t="s">
        <v>37</v>
      </c>
      <c r="M1040" s="9">
        <v>3</v>
      </c>
      <c r="N1040" s="6">
        <v>157.43</v>
      </c>
      <c r="O1040" s="7">
        <v>0.15</v>
      </c>
      <c r="P1040" s="6">
        <v>77.56</v>
      </c>
      <c r="Q1040" s="6">
        <f t="shared" si="64"/>
        <v>401.44650000000001</v>
      </c>
      <c r="R1040" s="6">
        <f t="shared" si="65"/>
        <v>232.68</v>
      </c>
      <c r="S1040" s="6">
        <f t="shared" si="66"/>
        <v>168.76650000000001</v>
      </c>
      <c r="T1040" s="8">
        <f t="shared" si="67"/>
        <v>0.42039599299034863</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3036</v>
      </c>
      <c r="B1041" s="3">
        <v>46182</v>
      </c>
      <c r="C1041" s="4">
        <f>YEAR(SalesDataTable[[#This Row],[Order Date]])</f>
        <v>2026</v>
      </c>
      <c r="D1041" s="11" t="str">
        <f>"Q"&amp;ROUNDUP(MONTH(SalesDataTable[[#This Row],[Order Date]])/3,0)</f>
        <v>Q2</v>
      </c>
      <c r="E1041" s="4">
        <f>MONTH(SalesDataTable[[#This Row],[Order Date]])</f>
        <v>6</v>
      </c>
      <c r="F1041" s="4" t="str">
        <f>TEXT(SalesDataTable[[#This Row],[Order Date]],"MMM")</f>
        <v>Jun</v>
      </c>
      <c r="G1041" s="4" t="s">
        <v>6</v>
      </c>
      <c r="H1041" s="4" t="s">
        <v>43</v>
      </c>
      <c r="I1041" s="4" t="s">
        <v>19</v>
      </c>
      <c r="J1041" s="4" t="s">
        <v>13</v>
      </c>
      <c r="K1041" s="4" t="s">
        <v>4</v>
      </c>
      <c r="L1041" s="4" t="s">
        <v>5</v>
      </c>
      <c r="M1041" s="9">
        <v>1</v>
      </c>
      <c r="N1041" s="6">
        <v>81.2</v>
      </c>
      <c r="O1041" s="7">
        <v>0.1</v>
      </c>
      <c r="P1041" s="6">
        <v>41.64</v>
      </c>
      <c r="Q1041" s="6">
        <f t="shared" si="64"/>
        <v>73.08</v>
      </c>
      <c r="R1041" s="6">
        <f t="shared" si="65"/>
        <v>41.64</v>
      </c>
      <c r="S1041" s="6">
        <f t="shared" si="66"/>
        <v>31.439999999999998</v>
      </c>
      <c r="T1041" s="8">
        <f t="shared" si="67"/>
        <v>0.43021346469622329</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3429</v>
      </c>
      <c r="B1042" s="3">
        <v>46182</v>
      </c>
      <c r="C1042" s="4">
        <f>YEAR(SalesDataTable[[#This Row],[Order Date]])</f>
        <v>2026</v>
      </c>
      <c r="D1042" s="11" t="str">
        <f>"Q"&amp;ROUNDUP(MONTH(SalesDataTable[[#This Row],[Order Date]])/3,0)</f>
        <v>Q2</v>
      </c>
      <c r="E1042" s="4">
        <f>MONTH(SalesDataTable[[#This Row],[Order Date]])</f>
        <v>6</v>
      </c>
      <c r="F1042" s="4" t="str">
        <f>TEXT(SalesDataTable[[#This Row],[Order Date]],"MMM")</f>
        <v>Jun</v>
      </c>
      <c r="G1042" s="4" t="s">
        <v>20</v>
      </c>
      <c r="H1042" s="4" t="s">
        <v>47</v>
      </c>
      <c r="I1042" s="4" t="s">
        <v>2</v>
      </c>
      <c r="J1042" s="4" t="s">
        <v>3</v>
      </c>
      <c r="K1042" s="4" t="s">
        <v>9</v>
      </c>
      <c r="L1042" s="4" t="s">
        <v>10</v>
      </c>
      <c r="M1042" s="9">
        <v>4</v>
      </c>
      <c r="N1042" s="6">
        <v>93.58</v>
      </c>
      <c r="O1042" s="7">
        <v>0.1</v>
      </c>
      <c r="P1042" s="6">
        <v>44.56</v>
      </c>
      <c r="Q1042" s="6">
        <f t="shared" si="64"/>
        <v>336.88799999999998</v>
      </c>
      <c r="R1042" s="6">
        <f t="shared" si="65"/>
        <v>178.24</v>
      </c>
      <c r="S1042" s="6">
        <f t="shared" si="66"/>
        <v>158.64799999999997</v>
      </c>
      <c r="T1042" s="8">
        <f t="shared" si="67"/>
        <v>0.4709220868656645</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3615</v>
      </c>
      <c r="B1043" s="3">
        <v>46182</v>
      </c>
      <c r="C1043" s="4">
        <f>YEAR(SalesDataTable[[#This Row],[Order Date]])</f>
        <v>2026</v>
      </c>
      <c r="D1043" s="11" t="str">
        <f>"Q"&amp;ROUNDUP(MONTH(SalesDataTable[[#This Row],[Order Date]])/3,0)</f>
        <v>Q2</v>
      </c>
      <c r="E1043" s="4">
        <f>MONTH(SalesDataTable[[#This Row],[Order Date]])</f>
        <v>6</v>
      </c>
      <c r="F1043" s="4" t="str">
        <f>TEXT(SalesDataTable[[#This Row],[Order Date]],"MMM")</f>
        <v>Jun</v>
      </c>
      <c r="G1043" s="4" t="s">
        <v>6</v>
      </c>
      <c r="H1043" s="4" t="s">
        <v>49</v>
      </c>
      <c r="I1043" s="4" t="s">
        <v>2</v>
      </c>
      <c r="J1043" s="4" t="s">
        <v>13</v>
      </c>
      <c r="K1043" s="4" t="s">
        <v>9</v>
      </c>
      <c r="L1043" s="4" t="s">
        <v>37</v>
      </c>
      <c r="M1043" s="9">
        <v>4</v>
      </c>
      <c r="N1043" s="6">
        <v>155.22</v>
      </c>
      <c r="O1043" s="7">
        <v>0</v>
      </c>
      <c r="P1043" s="6">
        <v>77.209999999999994</v>
      </c>
      <c r="Q1043" s="6">
        <f t="shared" si="64"/>
        <v>620.88</v>
      </c>
      <c r="R1043" s="6">
        <f t="shared" si="65"/>
        <v>308.83999999999997</v>
      </c>
      <c r="S1043" s="6">
        <f t="shared" si="66"/>
        <v>312.04000000000002</v>
      </c>
      <c r="T1043" s="8">
        <f t="shared" si="67"/>
        <v>0.50257698750161062</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3661</v>
      </c>
      <c r="B1044" s="3">
        <v>46182</v>
      </c>
      <c r="C1044" s="4">
        <f>YEAR(SalesDataTable[[#This Row],[Order Date]])</f>
        <v>2026</v>
      </c>
      <c r="D1044" s="11" t="str">
        <f>"Q"&amp;ROUNDUP(MONTH(SalesDataTable[[#This Row],[Order Date]])/3,0)</f>
        <v>Q2</v>
      </c>
      <c r="E1044" s="4">
        <f>MONTH(SalesDataTable[[#This Row],[Order Date]])</f>
        <v>6</v>
      </c>
      <c r="F1044" s="4" t="str">
        <f>TEXT(SalesDataTable[[#This Row],[Order Date]],"MMM")</f>
        <v>Jun</v>
      </c>
      <c r="G1044" s="4" t="s">
        <v>20</v>
      </c>
      <c r="H1044" s="4" t="s">
        <v>33</v>
      </c>
      <c r="I1044" s="4" t="s">
        <v>2</v>
      </c>
      <c r="J1044" s="4" t="s">
        <v>13</v>
      </c>
      <c r="K1044" s="4" t="s">
        <v>4</v>
      </c>
      <c r="L1044" s="4" t="s">
        <v>30</v>
      </c>
      <c r="M1044" s="9">
        <v>4</v>
      </c>
      <c r="N1044" s="6">
        <v>100.33</v>
      </c>
      <c r="O1044" s="7">
        <v>0</v>
      </c>
      <c r="P1044" s="6">
        <v>49.99</v>
      </c>
      <c r="Q1044" s="6">
        <f t="shared" si="64"/>
        <v>401.32</v>
      </c>
      <c r="R1044" s="6">
        <f t="shared" si="65"/>
        <v>199.96</v>
      </c>
      <c r="S1044" s="6">
        <f t="shared" si="66"/>
        <v>201.35999999999999</v>
      </c>
      <c r="T1044" s="8">
        <f t="shared" si="67"/>
        <v>0.5017442439948171</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3831</v>
      </c>
      <c r="B1045" s="3">
        <v>46182</v>
      </c>
      <c r="C1045" s="4">
        <f>YEAR(SalesDataTable[[#This Row],[Order Date]])</f>
        <v>2026</v>
      </c>
      <c r="D1045" s="11" t="str">
        <f>"Q"&amp;ROUNDUP(MONTH(SalesDataTable[[#This Row],[Order Date]])/3,0)</f>
        <v>Q2</v>
      </c>
      <c r="E1045" s="4">
        <f>MONTH(SalesDataTable[[#This Row],[Order Date]])</f>
        <v>6</v>
      </c>
      <c r="F1045" s="4" t="str">
        <f>TEXT(SalesDataTable[[#This Row],[Order Date]],"MMM")</f>
        <v>Jun</v>
      </c>
      <c r="G1045" s="4" t="s">
        <v>11</v>
      </c>
      <c r="H1045" s="4" t="s">
        <v>18</v>
      </c>
      <c r="I1045" s="4" t="s">
        <v>2</v>
      </c>
      <c r="J1045" s="4" t="s">
        <v>16</v>
      </c>
      <c r="K1045" s="4" t="s">
        <v>14</v>
      </c>
      <c r="L1045" s="4" t="s">
        <v>44</v>
      </c>
      <c r="M1045" s="9">
        <v>2</v>
      </c>
      <c r="N1045" s="6">
        <v>134.28</v>
      </c>
      <c r="O1045" s="7">
        <v>0</v>
      </c>
      <c r="P1045" s="6">
        <v>69.12</v>
      </c>
      <c r="Q1045" s="6">
        <f t="shared" si="64"/>
        <v>268.56</v>
      </c>
      <c r="R1045" s="6">
        <f t="shared" si="65"/>
        <v>138.24</v>
      </c>
      <c r="S1045" s="6">
        <f t="shared" si="66"/>
        <v>130.32</v>
      </c>
      <c r="T1045" s="8">
        <f t="shared" si="67"/>
        <v>0.48525469168900803</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4394</v>
      </c>
      <c r="B1046" s="3">
        <v>46182</v>
      </c>
      <c r="C1046" s="4">
        <f>YEAR(SalesDataTable[[#This Row],[Order Date]])</f>
        <v>2026</v>
      </c>
      <c r="D1046" s="11" t="str">
        <f>"Q"&amp;ROUNDUP(MONTH(SalesDataTable[[#This Row],[Order Date]])/3,0)</f>
        <v>Q2</v>
      </c>
      <c r="E1046" s="4">
        <f>MONTH(SalesDataTable[[#This Row],[Order Date]])</f>
        <v>6</v>
      </c>
      <c r="F1046" s="4" t="str">
        <f>TEXT(SalesDataTable[[#This Row],[Order Date]],"MMM")</f>
        <v>Jun</v>
      </c>
      <c r="G1046" s="4" t="s">
        <v>11</v>
      </c>
      <c r="H1046" s="4" t="s">
        <v>12</v>
      </c>
      <c r="I1046" s="4" t="s">
        <v>2</v>
      </c>
      <c r="J1046" s="4" t="s">
        <v>13</v>
      </c>
      <c r="K1046" s="4" t="s">
        <v>34</v>
      </c>
      <c r="L1046" s="4" t="s">
        <v>45</v>
      </c>
      <c r="M1046" s="9">
        <v>2</v>
      </c>
      <c r="N1046" s="6">
        <v>51.16</v>
      </c>
      <c r="O1046" s="7">
        <v>0</v>
      </c>
      <c r="P1046" s="6">
        <v>21.57</v>
      </c>
      <c r="Q1046" s="6">
        <f t="shared" si="64"/>
        <v>102.32</v>
      </c>
      <c r="R1046" s="6">
        <f t="shared" si="65"/>
        <v>43.14</v>
      </c>
      <c r="S1046" s="6">
        <f t="shared" si="66"/>
        <v>59.179999999999993</v>
      </c>
      <c r="T1046" s="8">
        <f t="shared" si="67"/>
        <v>0.57838154808444098</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372</v>
      </c>
      <c r="B1047" s="3">
        <v>46183</v>
      </c>
      <c r="C1047" s="4">
        <f>YEAR(SalesDataTable[[#This Row],[Order Date]])</f>
        <v>2026</v>
      </c>
      <c r="D1047" s="11" t="str">
        <f>"Q"&amp;ROUNDUP(MONTH(SalesDataTable[[#This Row],[Order Date]])/3,0)</f>
        <v>Q2</v>
      </c>
      <c r="E1047" s="4">
        <f>MONTH(SalesDataTable[[#This Row],[Order Date]])</f>
        <v>6</v>
      </c>
      <c r="F1047" s="4" t="str">
        <f>TEXT(SalesDataTable[[#This Row],[Order Date]],"MMM")</f>
        <v>Jun</v>
      </c>
      <c r="G1047" s="4" t="s">
        <v>6</v>
      </c>
      <c r="H1047" s="4" t="s">
        <v>43</v>
      </c>
      <c r="I1047" s="4" t="s">
        <v>2</v>
      </c>
      <c r="J1047" s="4" t="s">
        <v>3</v>
      </c>
      <c r="K1047" s="4" t="s">
        <v>34</v>
      </c>
      <c r="L1047" s="4" t="s">
        <v>42</v>
      </c>
      <c r="M1047" s="9">
        <v>3</v>
      </c>
      <c r="N1047" s="6">
        <v>35.94</v>
      </c>
      <c r="O1047" s="7">
        <v>0.1</v>
      </c>
      <c r="P1047" s="6">
        <v>14.04</v>
      </c>
      <c r="Q1047" s="6">
        <f t="shared" si="64"/>
        <v>97.037999999999997</v>
      </c>
      <c r="R1047" s="6">
        <f t="shared" si="65"/>
        <v>42.12</v>
      </c>
      <c r="S1047" s="6">
        <f t="shared" si="66"/>
        <v>54.917999999999999</v>
      </c>
      <c r="T1047" s="8">
        <f t="shared" si="67"/>
        <v>0.56594323873121866</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532</v>
      </c>
      <c r="B1048" s="3">
        <v>46183</v>
      </c>
      <c r="C1048" s="4">
        <f>YEAR(SalesDataTable[[#This Row],[Order Date]])</f>
        <v>2026</v>
      </c>
      <c r="D1048" s="11" t="str">
        <f>"Q"&amp;ROUNDUP(MONTH(SalesDataTable[[#This Row],[Order Date]])/3,0)</f>
        <v>Q2</v>
      </c>
      <c r="E1048" s="4">
        <f>MONTH(SalesDataTable[[#This Row],[Order Date]])</f>
        <v>6</v>
      </c>
      <c r="F1048" s="4" t="str">
        <f>TEXT(SalesDataTable[[#This Row],[Order Date]],"MMM")</f>
        <v>Jun</v>
      </c>
      <c r="G1048" s="4" t="s">
        <v>11</v>
      </c>
      <c r="H1048" s="4" t="s">
        <v>39</v>
      </c>
      <c r="I1048" s="4" t="s">
        <v>19</v>
      </c>
      <c r="J1048" s="4" t="s">
        <v>3</v>
      </c>
      <c r="K1048" s="4" t="s">
        <v>9</v>
      </c>
      <c r="L1048" s="4" t="s">
        <v>17</v>
      </c>
      <c r="M1048" s="9">
        <v>1</v>
      </c>
      <c r="N1048" s="6">
        <v>145.34</v>
      </c>
      <c r="O1048" s="7">
        <v>0.05</v>
      </c>
      <c r="P1048" s="6">
        <v>77.89</v>
      </c>
      <c r="Q1048" s="6">
        <f t="shared" si="64"/>
        <v>138.07300000000001</v>
      </c>
      <c r="R1048" s="6">
        <f t="shared" si="65"/>
        <v>77.89</v>
      </c>
      <c r="S1048" s="6">
        <f t="shared" si="66"/>
        <v>60.183000000000007</v>
      </c>
      <c r="T1048" s="8">
        <f t="shared" si="67"/>
        <v>0.43587812244247609</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910</v>
      </c>
      <c r="B1049" s="3">
        <v>46183</v>
      </c>
      <c r="C1049" s="4">
        <f>YEAR(SalesDataTable[[#This Row],[Order Date]])</f>
        <v>2026</v>
      </c>
      <c r="D1049" s="11" t="str">
        <f>"Q"&amp;ROUNDUP(MONTH(SalesDataTable[[#This Row],[Order Date]])/3,0)</f>
        <v>Q2</v>
      </c>
      <c r="E1049" s="4">
        <f>MONTH(SalesDataTable[[#This Row],[Order Date]])</f>
        <v>6</v>
      </c>
      <c r="F1049" s="4" t="str">
        <f>TEXT(SalesDataTable[[#This Row],[Order Date]],"MMM")</f>
        <v>Jun</v>
      </c>
      <c r="G1049" s="4" t="s">
        <v>11</v>
      </c>
      <c r="H1049" s="4" t="s">
        <v>52</v>
      </c>
      <c r="I1049" s="4" t="s">
        <v>2</v>
      </c>
      <c r="J1049" s="4" t="s">
        <v>16</v>
      </c>
      <c r="K1049" s="4" t="s">
        <v>14</v>
      </c>
      <c r="L1049" s="4" t="s">
        <v>15</v>
      </c>
      <c r="M1049" s="9">
        <v>1</v>
      </c>
      <c r="N1049" s="6">
        <v>35.950000000000003</v>
      </c>
      <c r="O1049" s="7">
        <v>0.1</v>
      </c>
      <c r="P1049" s="6">
        <v>13.63</v>
      </c>
      <c r="Q1049" s="6">
        <f t="shared" si="64"/>
        <v>32.355000000000004</v>
      </c>
      <c r="R1049" s="6">
        <f t="shared" si="65"/>
        <v>13.63</v>
      </c>
      <c r="S1049" s="6">
        <f t="shared" si="66"/>
        <v>18.725000000000001</v>
      </c>
      <c r="T1049" s="8">
        <f t="shared" si="67"/>
        <v>0.57873589862463293</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938</v>
      </c>
      <c r="B1050" s="3">
        <v>46183</v>
      </c>
      <c r="C1050" s="4">
        <f>YEAR(SalesDataTable[[#This Row],[Order Date]])</f>
        <v>2026</v>
      </c>
      <c r="D1050" s="11" t="str">
        <f>"Q"&amp;ROUNDUP(MONTH(SalesDataTable[[#This Row],[Order Date]])/3,0)</f>
        <v>Q2</v>
      </c>
      <c r="E1050" s="4">
        <f>MONTH(SalesDataTable[[#This Row],[Order Date]])</f>
        <v>6</v>
      </c>
      <c r="F1050" s="4" t="str">
        <f>TEXT(SalesDataTable[[#This Row],[Order Date]],"MMM")</f>
        <v>Jun</v>
      </c>
      <c r="G1050" s="4" t="s">
        <v>20</v>
      </c>
      <c r="H1050" s="4" t="s">
        <v>47</v>
      </c>
      <c r="I1050" s="4" t="s">
        <v>19</v>
      </c>
      <c r="J1050" s="4" t="s">
        <v>16</v>
      </c>
      <c r="K1050" s="4" t="s">
        <v>34</v>
      </c>
      <c r="L1050" s="4" t="s">
        <v>45</v>
      </c>
      <c r="M1050" s="9">
        <v>1</v>
      </c>
      <c r="N1050" s="6">
        <v>51.09</v>
      </c>
      <c r="O1050" s="7">
        <v>0</v>
      </c>
      <c r="P1050" s="6">
        <v>22.4</v>
      </c>
      <c r="Q1050" s="6">
        <f t="shared" si="64"/>
        <v>51.09</v>
      </c>
      <c r="R1050" s="6">
        <f t="shared" si="65"/>
        <v>22.4</v>
      </c>
      <c r="S1050" s="6">
        <f t="shared" si="66"/>
        <v>28.690000000000005</v>
      </c>
      <c r="T1050" s="8">
        <f t="shared" si="67"/>
        <v>0.56155803484047762</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1079</v>
      </c>
      <c r="B1051" s="3">
        <v>46183</v>
      </c>
      <c r="C1051" s="4">
        <f>YEAR(SalesDataTable[[#This Row],[Order Date]])</f>
        <v>2026</v>
      </c>
      <c r="D1051" s="11" t="str">
        <f>"Q"&amp;ROUNDUP(MONTH(SalesDataTable[[#This Row],[Order Date]])/3,0)</f>
        <v>Q2</v>
      </c>
      <c r="E1051" s="4">
        <f>MONTH(SalesDataTable[[#This Row],[Order Date]])</f>
        <v>6</v>
      </c>
      <c r="F1051" s="4" t="str">
        <f>TEXT(SalesDataTable[[#This Row],[Order Date]],"MMM")</f>
        <v>Jun</v>
      </c>
      <c r="G1051" s="4" t="s">
        <v>6</v>
      </c>
      <c r="H1051" s="4" t="s">
        <v>49</v>
      </c>
      <c r="I1051" s="4" t="s">
        <v>19</v>
      </c>
      <c r="J1051" s="4" t="s">
        <v>3</v>
      </c>
      <c r="K1051" s="4" t="s">
        <v>23</v>
      </c>
      <c r="L1051" s="4" t="s">
        <v>29</v>
      </c>
      <c r="M1051" s="9">
        <v>2</v>
      </c>
      <c r="N1051" s="6">
        <v>198.69</v>
      </c>
      <c r="O1051" s="7">
        <v>0.15</v>
      </c>
      <c r="P1051" s="6">
        <v>104.25</v>
      </c>
      <c r="Q1051" s="6">
        <f t="shared" si="64"/>
        <v>337.77299999999997</v>
      </c>
      <c r="R1051" s="6">
        <f t="shared" si="65"/>
        <v>208.5</v>
      </c>
      <c r="S1051" s="6">
        <f t="shared" si="66"/>
        <v>129.27299999999997</v>
      </c>
      <c r="T1051" s="8">
        <f t="shared" si="67"/>
        <v>0.38272153191640534</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1662</v>
      </c>
      <c r="B1052" s="3">
        <v>46183</v>
      </c>
      <c r="C1052" s="4">
        <f>YEAR(SalesDataTable[[#This Row],[Order Date]])</f>
        <v>2026</v>
      </c>
      <c r="D1052" s="11"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4</v>
      </c>
      <c r="L1052" s="4" t="s">
        <v>5</v>
      </c>
      <c r="M1052" s="9">
        <v>3</v>
      </c>
      <c r="N1052" s="6">
        <v>83.45</v>
      </c>
      <c r="O1052" s="7">
        <v>0</v>
      </c>
      <c r="P1052" s="6">
        <v>43.73</v>
      </c>
      <c r="Q1052" s="6">
        <f t="shared" si="64"/>
        <v>250.35000000000002</v>
      </c>
      <c r="R1052" s="6">
        <f t="shared" si="65"/>
        <v>131.19</v>
      </c>
      <c r="S1052" s="6">
        <f t="shared" si="66"/>
        <v>119.16000000000003</v>
      </c>
      <c r="T1052" s="8">
        <f t="shared" si="67"/>
        <v>0.47597363690832839</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2748</v>
      </c>
      <c r="B1053" s="3">
        <v>46183</v>
      </c>
      <c r="C1053" s="4">
        <f>YEAR(SalesDataTable[[#This Row],[Order Date]])</f>
        <v>2026</v>
      </c>
      <c r="D1053" s="11" t="str">
        <f>"Q"&amp;ROUNDUP(MONTH(SalesDataTable[[#This Row],[Order Date]])/3,0)</f>
        <v>Q2</v>
      </c>
      <c r="E1053" s="4">
        <f>MONTH(SalesDataTable[[#This Row],[Order Date]])</f>
        <v>6</v>
      </c>
      <c r="F1053" s="4" t="str">
        <f>TEXT(SalesDataTable[[#This Row],[Order Date]],"MMM")</f>
        <v>Jun</v>
      </c>
      <c r="G1053" s="4" t="s">
        <v>11</v>
      </c>
      <c r="H1053" s="4" t="s">
        <v>12</v>
      </c>
      <c r="I1053" s="4" t="s">
        <v>2</v>
      </c>
      <c r="J1053" s="4" t="s">
        <v>13</v>
      </c>
      <c r="K1053" s="4" t="s">
        <v>34</v>
      </c>
      <c r="L1053" s="4" t="s">
        <v>35</v>
      </c>
      <c r="M1053" s="9">
        <v>2</v>
      </c>
      <c r="N1053" s="6">
        <v>40.86</v>
      </c>
      <c r="O1053" s="7">
        <v>0</v>
      </c>
      <c r="P1053" s="6">
        <v>14.59</v>
      </c>
      <c r="Q1053" s="6">
        <f t="shared" si="64"/>
        <v>81.72</v>
      </c>
      <c r="R1053" s="6">
        <f t="shared" si="65"/>
        <v>29.18</v>
      </c>
      <c r="S1053" s="6">
        <f t="shared" si="66"/>
        <v>52.54</v>
      </c>
      <c r="T1053" s="8">
        <f t="shared" si="67"/>
        <v>0.64292706803720023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3354</v>
      </c>
      <c r="B1054" s="3">
        <v>46183</v>
      </c>
      <c r="C1054" s="4">
        <f>YEAR(SalesDataTable[[#This Row],[Order Date]])</f>
        <v>2026</v>
      </c>
      <c r="D1054" s="11" t="str">
        <f>"Q"&amp;ROUNDUP(MONTH(SalesDataTable[[#This Row],[Order Date]])/3,0)</f>
        <v>Q2</v>
      </c>
      <c r="E1054" s="4">
        <f>MONTH(SalesDataTable[[#This Row],[Order Date]])</f>
        <v>6</v>
      </c>
      <c r="F1054" s="4" t="str">
        <f>TEXT(SalesDataTable[[#This Row],[Order Date]],"MMM")</f>
        <v>Jun</v>
      </c>
      <c r="G1054" s="4" t="s">
        <v>6</v>
      </c>
      <c r="H1054" s="4" t="s">
        <v>27</v>
      </c>
      <c r="I1054" s="4" t="s">
        <v>19</v>
      </c>
      <c r="J1054" s="4" t="s">
        <v>13</v>
      </c>
      <c r="K1054" s="4" t="s">
        <v>23</v>
      </c>
      <c r="L1054" s="4" t="s">
        <v>40</v>
      </c>
      <c r="M1054" s="9">
        <v>1</v>
      </c>
      <c r="N1054" s="6">
        <v>82.21</v>
      </c>
      <c r="O1054" s="7">
        <v>0.05</v>
      </c>
      <c r="P1054" s="6">
        <v>39.04</v>
      </c>
      <c r="Q1054" s="6">
        <f t="shared" si="64"/>
        <v>78.099499999999992</v>
      </c>
      <c r="R1054" s="6">
        <f t="shared" si="65"/>
        <v>39.04</v>
      </c>
      <c r="S1054" s="6">
        <f t="shared" si="66"/>
        <v>39.059499999999993</v>
      </c>
      <c r="T1054" s="8">
        <f t="shared" si="67"/>
        <v>0.50012484074802011</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3532</v>
      </c>
      <c r="B1055" s="3">
        <v>46183</v>
      </c>
      <c r="C1055" s="4">
        <f>YEAR(SalesDataTable[[#This Row],[Order Date]])</f>
        <v>2026</v>
      </c>
      <c r="D1055" s="11" t="str">
        <f>"Q"&amp;ROUNDUP(MONTH(SalesDataTable[[#This Row],[Order Date]])/3,0)</f>
        <v>Q2</v>
      </c>
      <c r="E1055" s="4">
        <f>MONTH(SalesDataTable[[#This Row],[Order Date]])</f>
        <v>6</v>
      </c>
      <c r="F1055" s="4" t="str">
        <f>TEXT(SalesDataTable[[#This Row],[Order Date]],"MMM")</f>
        <v>Jun</v>
      </c>
      <c r="G1055" s="4" t="s">
        <v>11</v>
      </c>
      <c r="H1055" s="4" t="s">
        <v>39</v>
      </c>
      <c r="I1055" s="4" t="s">
        <v>28</v>
      </c>
      <c r="J1055" s="4" t="s">
        <v>16</v>
      </c>
      <c r="K1055" s="4" t="s">
        <v>34</v>
      </c>
      <c r="L1055" s="4" t="s">
        <v>42</v>
      </c>
      <c r="M1055" s="9">
        <v>1</v>
      </c>
      <c r="N1055" s="6">
        <v>35.93</v>
      </c>
      <c r="O1055" s="7">
        <v>0.1</v>
      </c>
      <c r="P1055" s="6">
        <v>13.52</v>
      </c>
      <c r="Q1055" s="6">
        <f t="shared" si="64"/>
        <v>32.337000000000003</v>
      </c>
      <c r="R1055" s="6">
        <f t="shared" si="65"/>
        <v>13.52</v>
      </c>
      <c r="S1055" s="6">
        <f t="shared" si="66"/>
        <v>18.817000000000004</v>
      </c>
      <c r="T1055" s="8">
        <f t="shared" si="67"/>
        <v>0.58190308315551853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3636</v>
      </c>
      <c r="B1056" s="3">
        <v>46183</v>
      </c>
      <c r="C1056" s="4">
        <f>YEAR(SalesDataTable[[#This Row],[Order Date]])</f>
        <v>2026</v>
      </c>
      <c r="D1056" s="11" t="str">
        <f>"Q"&amp;ROUNDUP(MONTH(SalesDataTable[[#This Row],[Order Date]])/3,0)</f>
        <v>Q2</v>
      </c>
      <c r="E1056" s="4">
        <f>MONTH(SalesDataTable[[#This Row],[Order Date]])</f>
        <v>6</v>
      </c>
      <c r="F1056" s="4" t="str">
        <f>TEXT(SalesDataTable[[#This Row],[Order Date]],"MMM")</f>
        <v>Jun</v>
      </c>
      <c r="G1056" s="4" t="s">
        <v>0</v>
      </c>
      <c r="H1056" s="4" t="s">
        <v>1</v>
      </c>
      <c r="I1056" s="4" t="s">
        <v>28</v>
      </c>
      <c r="J1056" s="4" t="s">
        <v>13</v>
      </c>
      <c r="K1056" s="4" t="s">
        <v>14</v>
      </c>
      <c r="L1056" s="4" t="s">
        <v>48</v>
      </c>
      <c r="M1056" s="9">
        <v>2</v>
      </c>
      <c r="N1056" s="6">
        <v>164.77</v>
      </c>
      <c r="O1056" s="7">
        <v>0</v>
      </c>
      <c r="P1056" s="6">
        <v>89.07</v>
      </c>
      <c r="Q1056" s="6">
        <f t="shared" si="64"/>
        <v>329.54</v>
      </c>
      <c r="R1056" s="6">
        <f t="shared" si="65"/>
        <v>178.14</v>
      </c>
      <c r="S1056" s="6">
        <f t="shared" si="66"/>
        <v>151.40000000000003</v>
      </c>
      <c r="T1056" s="8">
        <f t="shared" si="67"/>
        <v>0.45942829398555568</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3810</v>
      </c>
      <c r="B1057" s="3">
        <v>46183</v>
      </c>
      <c r="C1057" s="4">
        <f>YEAR(SalesDataTable[[#This Row],[Order Date]])</f>
        <v>2026</v>
      </c>
      <c r="D1057" s="11" t="str">
        <f>"Q"&amp;ROUNDUP(MONTH(SalesDataTable[[#This Row],[Order Date]])/3,0)</f>
        <v>Q2</v>
      </c>
      <c r="E1057" s="4">
        <f>MONTH(SalesDataTable[[#This Row],[Order Date]])</f>
        <v>6</v>
      </c>
      <c r="F1057" s="4" t="str">
        <f>TEXT(SalesDataTable[[#This Row],[Order Date]],"MMM")</f>
        <v>Jun</v>
      </c>
      <c r="G1057" s="4" t="s">
        <v>11</v>
      </c>
      <c r="H1057" s="4" t="s">
        <v>12</v>
      </c>
      <c r="I1057" s="4" t="s">
        <v>8</v>
      </c>
      <c r="J1057" s="4" t="s">
        <v>16</v>
      </c>
      <c r="K1057" s="4" t="s">
        <v>14</v>
      </c>
      <c r="L1057" s="4" t="s">
        <v>32</v>
      </c>
      <c r="M1057" s="9">
        <v>4</v>
      </c>
      <c r="N1057" s="6">
        <v>47.36</v>
      </c>
      <c r="O1057" s="7">
        <v>0.1</v>
      </c>
      <c r="P1057" s="6">
        <v>18.87</v>
      </c>
      <c r="Q1057" s="6">
        <f t="shared" si="64"/>
        <v>170.49600000000001</v>
      </c>
      <c r="R1057" s="6">
        <f t="shared" si="65"/>
        <v>75.48</v>
      </c>
      <c r="S1057" s="6">
        <f t="shared" si="66"/>
        <v>95.016000000000005</v>
      </c>
      <c r="T1057" s="8">
        <f t="shared" si="67"/>
        <v>0.55729166666666663</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4137</v>
      </c>
      <c r="B1058" s="3">
        <v>46183</v>
      </c>
      <c r="C1058" s="4">
        <f>YEAR(SalesDataTable[[#This Row],[Order Date]])</f>
        <v>2026</v>
      </c>
      <c r="D1058" s="11" t="str">
        <f>"Q"&amp;ROUNDUP(MONTH(SalesDataTable[[#This Row],[Order Date]])/3,0)</f>
        <v>Q2</v>
      </c>
      <c r="E1058" s="4">
        <f>MONTH(SalesDataTable[[#This Row],[Order Date]])</f>
        <v>6</v>
      </c>
      <c r="F1058" s="4" t="str">
        <f>TEXT(SalesDataTable[[#This Row],[Order Date]],"MMM")</f>
        <v>Jun</v>
      </c>
      <c r="G1058" s="4" t="s">
        <v>20</v>
      </c>
      <c r="H1058" s="4" t="s">
        <v>33</v>
      </c>
      <c r="I1058" s="4" t="s">
        <v>2</v>
      </c>
      <c r="J1058" s="4" t="s">
        <v>3</v>
      </c>
      <c r="K1058" s="4" t="s">
        <v>9</v>
      </c>
      <c r="L1058" s="4" t="s">
        <v>10</v>
      </c>
      <c r="M1058" s="9">
        <v>1</v>
      </c>
      <c r="N1058" s="6">
        <v>90.7</v>
      </c>
      <c r="O1058" s="7">
        <v>0</v>
      </c>
      <c r="P1058" s="6">
        <v>44.18</v>
      </c>
      <c r="Q1058" s="6">
        <f t="shared" si="64"/>
        <v>90.7</v>
      </c>
      <c r="R1058" s="6">
        <f t="shared" si="65"/>
        <v>44.18</v>
      </c>
      <c r="S1058" s="6">
        <f t="shared" si="66"/>
        <v>46.52</v>
      </c>
      <c r="T1058" s="8">
        <f t="shared" si="67"/>
        <v>0.51289966923925034</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4303</v>
      </c>
      <c r="B1059" s="3">
        <v>46183</v>
      </c>
      <c r="C1059" s="4">
        <f>YEAR(SalesDataTable[[#This Row],[Order Date]])</f>
        <v>2026</v>
      </c>
      <c r="D1059" s="11" t="str">
        <f>"Q"&amp;ROUNDUP(MONTH(SalesDataTable[[#This Row],[Order Date]])/3,0)</f>
        <v>Q2</v>
      </c>
      <c r="E1059" s="4">
        <f>MONTH(SalesDataTable[[#This Row],[Order Date]])</f>
        <v>6</v>
      </c>
      <c r="F1059" s="4" t="str">
        <f>TEXT(SalesDataTable[[#This Row],[Order Date]],"MMM")</f>
        <v>Jun</v>
      </c>
      <c r="G1059" s="4" t="s">
        <v>11</v>
      </c>
      <c r="H1059" s="4" t="s">
        <v>39</v>
      </c>
      <c r="I1059" s="4" t="s">
        <v>28</v>
      </c>
      <c r="J1059" s="4" t="s">
        <v>3</v>
      </c>
      <c r="K1059" s="4" t="s">
        <v>14</v>
      </c>
      <c r="L1059" s="4" t="s">
        <v>32</v>
      </c>
      <c r="M1059" s="9">
        <v>1</v>
      </c>
      <c r="N1059" s="6">
        <v>45.59</v>
      </c>
      <c r="O1059" s="7">
        <v>0</v>
      </c>
      <c r="P1059" s="6">
        <v>18.57</v>
      </c>
      <c r="Q1059" s="6">
        <f t="shared" si="64"/>
        <v>45.59</v>
      </c>
      <c r="R1059" s="6">
        <f t="shared" si="65"/>
        <v>18.57</v>
      </c>
      <c r="S1059" s="6">
        <f t="shared" si="66"/>
        <v>27.020000000000003</v>
      </c>
      <c r="T1059" s="8">
        <f t="shared" si="67"/>
        <v>0.59267383198069756</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4991</v>
      </c>
      <c r="B1060" s="3">
        <v>46183</v>
      </c>
      <c r="C1060" s="4">
        <f>YEAR(SalesDataTable[[#This Row],[Order Date]])</f>
        <v>2026</v>
      </c>
      <c r="D1060" s="11" t="str">
        <f>"Q"&amp;ROUNDUP(MONTH(SalesDataTable[[#This Row],[Order Date]])/3,0)</f>
        <v>Q2</v>
      </c>
      <c r="E1060" s="4">
        <f>MONTH(SalesDataTable[[#This Row],[Order Date]])</f>
        <v>6</v>
      </c>
      <c r="F1060" s="4" t="str">
        <f>TEXT(SalesDataTable[[#This Row],[Order Date]],"MMM")</f>
        <v>Jun</v>
      </c>
      <c r="G1060" s="4" t="s">
        <v>20</v>
      </c>
      <c r="H1060" s="4" t="s">
        <v>21</v>
      </c>
      <c r="I1060" s="4" t="s">
        <v>2</v>
      </c>
      <c r="J1060" s="4" t="s">
        <v>13</v>
      </c>
      <c r="K1060" s="4" t="s">
        <v>9</v>
      </c>
      <c r="L1060" s="4" t="s">
        <v>17</v>
      </c>
      <c r="M1060" s="9">
        <v>3</v>
      </c>
      <c r="N1060" s="6">
        <v>146.55000000000001</v>
      </c>
      <c r="O1060" s="7">
        <v>0.1</v>
      </c>
      <c r="P1060" s="6">
        <v>79.59</v>
      </c>
      <c r="Q1060" s="6">
        <f t="shared" si="64"/>
        <v>395.68500000000006</v>
      </c>
      <c r="R1060" s="6">
        <f t="shared" si="65"/>
        <v>238.77</v>
      </c>
      <c r="S1060" s="6">
        <f t="shared" si="66"/>
        <v>156.91500000000005</v>
      </c>
      <c r="T1060" s="8">
        <f t="shared" si="67"/>
        <v>0.39656544978960545</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v>
      </c>
      <c r="B1061" s="3">
        <v>46184</v>
      </c>
      <c r="C1061" s="4">
        <f>YEAR(SalesDataTable[[#This Row],[Order Date]])</f>
        <v>2026</v>
      </c>
      <c r="D1061" s="11" t="str">
        <f>"Q"&amp;ROUNDUP(MONTH(SalesDataTable[[#This Row],[Order Date]])/3,0)</f>
        <v>Q2</v>
      </c>
      <c r="E1061" s="4">
        <f>MONTH(SalesDataTable[[#This Row],[Order Date]])</f>
        <v>6</v>
      </c>
      <c r="F1061" s="4" t="str">
        <f>TEXT(SalesDataTable[[#This Row],[Order Date]],"MMM")</f>
        <v>Jun</v>
      </c>
      <c r="G1061" s="4" t="s">
        <v>20</v>
      </c>
      <c r="H1061" s="4" t="s">
        <v>33</v>
      </c>
      <c r="I1061" s="4" t="s">
        <v>28</v>
      </c>
      <c r="J1061" s="4" t="s">
        <v>16</v>
      </c>
      <c r="K1061" s="4" t="s">
        <v>4</v>
      </c>
      <c r="L1061" s="4" t="s">
        <v>26</v>
      </c>
      <c r="M1061" s="9">
        <v>4</v>
      </c>
      <c r="N1061" s="6">
        <v>40.33</v>
      </c>
      <c r="O1061" s="7">
        <v>0.1</v>
      </c>
      <c r="P1061" s="6">
        <v>17.170000000000002</v>
      </c>
      <c r="Q1061" s="6">
        <f t="shared" si="64"/>
        <v>145.18799999999999</v>
      </c>
      <c r="R1061" s="6">
        <f t="shared" si="65"/>
        <v>68.680000000000007</v>
      </c>
      <c r="S1061" s="6">
        <f t="shared" si="66"/>
        <v>76.507999999999981</v>
      </c>
      <c r="T1061" s="8">
        <f t="shared" si="67"/>
        <v>0.52695815081136177</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206</v>
      </c>
      <c r="B1062" s="3">
        <v>46184</v>
      </c>
      <c r="C1062" s="4">
        <f>YEAR(SalesDataTable[[#This Row],[Order Date]])</f>
        <v>2026</v>
      </c>
      <c r="D1062" s="11" t="str">
        <f>"Q"&amp;ROUNDUP(MONTH(SalesDataTable[[#This Row],[Order Date]])/3,0)</f>
        <v>Q2</v>
      </c>
      <c r="E1062" s="4">
        <f>MONTH(SalesDataTable[[#This Row],[Order Date]])</f>
        <v>6</v>
      </c>
      <c r="F1062" s="4" t="str">
        <f>TEXT(SalesDataTable[[#This Row],[Order Date]],"MMM")</f>
        <v>Jun</v>
      </c>
      <c r="G1062" s="4" t="s">
        <v>0</v>
      </c>
      <c r="H1062" s="4" t="s">
        <v>1</v>
      </c>
      <c r="I1062" s="4" t="s">
        <v>19</v>
      </c>
      <c r="J1062" s="4" t="s">
        <v>13</v>
      </c>
      <c r="K1062" s="4" t="s">
        <v>4</v>
      </c>
      <c r="L1062" s="4" t="s">
        <v>22</v>
      </c>
      <c r="M1062" s="9">
        <v>2</v>
      </c>
      <c r="N1062" s="6">
        <v>51.83</v>
      </c>
      <c r="O1062" s="7">
        <v>0.1</v>
      </c>
      <c r="P1062" s="6">
        <v>23.1</v>
      </c>
      <c r="Q1062" s="6">
        <f t="shared" si="64"/>
        <v>93.293999999999997</v>
      </c>
      <c r="R1062" s="6">
        <f t="shared" si="65"/>
        <v>46.2</v>
      </c>
      <c r="S1062" s="6">
        <f t="shared" si="66"/>
        <v>47.093999999999994</v>
      </c>
      <c r="T1062" s="8">
        <f t="shared" si="67"/>
        <v>0.50479130490706792</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397</v>
      </c>
      <c r="B1063" s="3">
        <v>46184</v>
      </c>
      <c r="C1063" s="4">
        <f>YEAR(SalesDataTable[[#This Row],[Order Date]])</f>
        <v>2026</v>
      </c>
      <c r="D1063" s="11" t="str">
        <f>"Q"&amp;ROUNDUP(MONTH(SalesDataTable[[#This Row],[Order Date]])/3,0)</f>
        <v>Q2</v>
      </c>
      <c r="E1063" s="4">
        <f>MONTH(SalesDataTable[[#This Row],[Order Date]])</f>
        <v>6</v>
      </c>
      <c r="F1063" s="4" t="str">
        <f>TEXT(SalesDataTable[[#This Row],[Order Date]],"MMM")</f>
        <v>Jun</v>
      </c>
      <c r="G1063" s="4" t="s">
        <v>20</v>
      </c>
      <c r="H1063" s="4" t="s">
        <v>33</v>
      </c>
      <c r="I1063" s="4" t="s">
        <v>2</v>
      </c>
      <c r="J1063" s="4" t="s">
        <v>16</v>
      </c>
      <c r="K1063" s="4" t="s">
        <v>23</v>
      </c>
      <c r="L1063" s="4" t="s">
        <v>51</v>
      </c>
      <c r="M1063" s="9">
        <v>2</v>
      </c>
      <c r="N1063" s="6">
        <v>121.19</v>
      </c>
      <c r="O1063" s="7">
        <v>0.05</v>
      </c>
      <c r="P1063" s="6">
        <v>58.91</v>
      </c>
      <c r="Q1063" s="6">
        <f t="shared" si="64"/>
        <v>230.261</v>
      </c>
      <c r="R1063" s="6">
        <f t="shared" si="65"/>
        <v>117.82</v>
      </c>
      <c r="S1063" s="6">
        <f t="shared" si="66"/>
        <v>112.441</v>
      </c>
      <c r="T1063" s="8">
        <f t="shared" si="67"/>
        <v>0.48831977625390321</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763</v>
      </c>
      <c r="B1064" s="3">
        <v>46184</v>
      </c>
      <c r="C1064" s="4">
        <f>YEAR(SalesDataTable[[#This Row],[Order Date]])</f>
        <v>2026</v>
      </c>
      <c r="D1064" s="11" t="str">
        <f>"Q"&amp;ROUNDUP(MONTH(SalesDataTable[[#This Row],[Order Date]])/3,0)</f>
        <v>Q2</v>
      </c>
      <c r="E1064" s="4">
        <f>MONTH(SalesDataTable[[#This Row],[Order Date]])</f>
        <v>6</v>
      </c>
      <c r="F1064" s="4" t="str">
        <f>TEXT(SalesDataTable[[#This Row],[Order Date]],"MMM")</f>
        <v>Jun</v>
      </c>
      <c r="G1064" s="4" t="s">
        <v>20</v>
      </c>
      <c r="H1064" s="4" t="s">
        <v>47</v>
      </c>
      <c r="I1064" s="4" t="s">
        <v>19</v>
      </c>
      <c r="J1064" s="4" t="s">
        <v>13</v>
      </c>
      <c r="K1064" s="4" t="s">
        <v>9</v>
      </c>
      <c r="L1064" s="4" t="s">
        <v>37</v>
      </c>
      <c r="M1064" s="9">
        <v>1</v>
      </c>
      <c r="N1064" s="6">
        <v>154.09</v>
      </c>
      <c r="O1064" s="7">
        <v>0</v>
      </c>
      <c r="P1064" s="6">
        <v>77.37</v>
      </c>
      <c r="Q1064" s="6">
        <f t="shared" si="64"/>
        <v>154.09</v>
      </c>
      <c r="R1064" s="6">
        <f t="shared" si="65"/>
        <v>77.37</v>
      </c>
      <c r="S1064" s="6">
        <f t="shared" si="66"/>
        <v>76.72</v>
      </c>
      <c r="T1064" s="8">
        <f t="shared" si="67"/>
        <v>0.49789084301382308</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1059</v>
      </c>
      <c r="B1065" s="3">
        <v>46184</v>
      </c>
      <c r="C1065" s="4">
        <f>YEAR(SalesDataTable[[#This Row],[Order Date]])</f>
        <v>2026</v>
      </c>
      <c r="D1065" s="11" t="str">
        <f>"Q"&amp;ROUNDUP(MONTH(SalesDataTable[[#This Row],[Order Date]])/3,0)</f>
        <v>Q2</v>
      </c>
      <c r="E1065" s="4">
        <f>MONTH(SalesDataTable[[#This Row],[Order Date]])</f>
        <v>6</v>
      </c>
      <c r="F1065" s="4" t="str">
        <f>TEXT(SalesDataTable[[#This Row],[Order Date]],"MMM")</f>
        <v>Jun</v>
      </c>
      <c r="G1065" s="4" t="s">
        <v>0</v>
      </c>
      <c r="H1065" s="4" t="s">
        <v>1</v>
      </c>
      <c r="I1065" s="4" t="s">
        <v>2</v>
      </c>
      <c r="J1065" s="4" t="s">
        <v>13</v>
      </c>
      <c r="K1065" s="4" t="s">
        <v>4</v>
      </c>
      <c r="L1065" s="4" t="s">
        <v>5</v>
      </c>
      <c r="M1065" s="9">
        <v>1</v>
      </c>
      <c r="N1065" s="6">
        <v>80.64</v>
      </c>
      <c r="O1065" s="7">
        <v>0.05</v>
      </c>
      <c r="P1065" s="6">
        <v>43.85</v>
      </c>
      <c r="Q1065" s="6">
        <f t="shared" si="64"/>
        <v>76.60799999999999</v>
      </c>
      <c r="R1065" s="6">
        <f t="shared" si="65"/>
        <v>43.85</v>
      </c>
      <c r="S1065" s="6">
        <f t="shared" si="66"/>
        <v>32.757999999999988</v>
      </c>
      <c r="T1065" s="8">
        <f t="shared" si="67"/>
        <v>0.42760547201336668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1332</v>
      </c>
      <c r="B1066" s="3">
        <v>46184</v>
      </c>
      <c r="C1066" s="4">
        <f>YEAR(SalesDataTable[[#This Row],[Order Date]])</f>
        <v>2026</v>
      </c>
      <c r="D1066" s="11" t="str">
        <f>"Q"&amp;ROUNDUP(MONTH(SalesDataTable[[#This Row],[Order Date]])/3,0)</f>
        <v>Q2</v>
      </c>
      <c r="E1066" s="4">
        <f>MONTH(SalesDataTable[[#This Row],[Order Date]])</f>
        <v>6</v>
      </c>
      <c r="F1066" s="4" t="str">
        <f>TEXT(SalesDataTable[[#This Row],[Order Date]],"MMM")</f>
        <v>Jun</v>
      </c>
      <c r="G1066" s="4" t="s">
        <v>6</v>
      </c>
      <c r="H1066" s="4" t="s">
        <v>43</v>
      </c>
      <c r="I1066" s="4" t="s">
        <v>28</v>
      </c>
      <c r="J1066" s="4" t="s">
        <v>3</v>
      </c>
      <c r="K1066" s="4" t="s">
        <v>9</v>
      </c>
      <c r="L1066" s="4" t="s">
        <v>10</v>
      </c>
      <c r="M1066" s="9">
        <v>1</v>
      </c>
      <c r="N1066" s="6">
        <v>94.01</v>
      </c>
      <c r="O1066" s="7">
        <v>0.15</v>
      </c>
      <c r="P1066" s="6">
        <v>46.12</v>
      </c>
      <c r="Q1066" s="6">
        <f t="shared" si="64"/>
        <v>79.908500000000004</v>
      </c>
      <c r="R1066" s="6">
        <f t="shared" si="65"/>
        <v>46.12</v>
      </c>
      <c r="S1066" s="6">
        <f t="shared" si="66"/>
        <v>33.788500000000006</v>
      </c>
      <c r="T1066" s="8">
        <f t="shared" si="67"/>
        <v>0.42283987310486376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1447</v>
      </c>
      <c r="B1067" s="3">
        <v>46184</v>
      </c>
      <c r="C1067" s="4">
        <f>YEAR(SalesDataTable[[#This Row],[Order Date]])</f>
        <v>2026</v>
      </c>
      <c r="D1067" s="11" t="str">
        <f>"Q"&amp;ROUNDUP(MONTH(SalesDataTable[[#This Row],[Order Date]])/3,0)</f>
        <v>Q2</v>
      </c>
      <c r="E1067" s="4">
        <f>MONTH(SalesDataTable[[#This Row],[Order Date]])</f>
        <v>6</v>
      </c>
      <c r="F1067" s="4" t="str">
        <f>TEXT(SalesDataTable[[#This Row],[Order Date]],"MMM")</f>
        <v>Jun</v>
      </c>
      <c r="G1067" s="4" t="s">
        <v>6</v>
      </c>
      <c r="H1067" s="4" t="s">
        <v>27</v>
      </c>
      <c r="I1067" s="4" t="s">
        <v>2</v>
      </c>
      <c r="J1067" s="4" t="s">
        <v>3</v>
      </c>
      <c r="K1067" s="4" t="s">
        <v>4</v>
      </c>
      <c r="L1067" s="4" t="s">
        <v>22</v>
      </c>
      <c r="M1067" s="9">
        <v>1</v>
      </c>
      <c r="N1067" s="6">
        <v>51.09</v>
      </c>
      <c r="O1067" s="7">
        <v>0</v>
      </c>
      <c r="P1067" s="6">
        <v>22.78</v>
      </c>
      <c r="Q1067" s="6">
        <f t="shared" si="64"/>
        <v>51.09</v>
      </c>
      <c r="R1067" s="6">
        <f t="shared" si="65"/>
        <v>22.78</v>
      </c>
      <c r="S1067" s="6">
        <f t="shared" si="66"/>
        <v>28.310000000000002</v>
      </c>
      <c r="T1067" s="8">
        <f t="shared" si="67"/>
        <v>0.55412018007437858</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2990</v>
      </c>
      <c r="B1068" s="3">
        <v>46184</v>
      </c>
      <c r="C1068" s="4">
        <f>YEAR(SalesDataTable[[#This Row],[Order Date]])</f>
        <v>2026</v>
      </c>
      <c r="D1068" s="11" t="str">
        <f>"Q"&amp;ROUNDUP(MONTH(SalesDataTable[[#This Row],[Order Date]])/3,0)</f>
        <v>Q2</v>
      </c>
      <c r="E1068" s="4">
        <f>MONTH(SalesDataTable[[#This Row],[Order Date]])</f>
        <v>6</v>
      </c>
      <c r="F1068" s="4" t="str">
        <f>TEXT(SalesDataTable[[#This Row],[Order Date]],"MMM")</f>
        <v>Jun</v>
      </c>
      <c r="G1068" s="4" t="s">
        <v>6</v>
      </c>
      <c r="H1068" s="4" t="s">
        <v>27</v>
      </c>
      <c r="I1068" s="4" t="s">
        <v>28</v>
      </c>
      <c r="J1068" s="4" t="s">
        <v>3</v>
      </c>
      <c r="K1068" s="4" t="s">
        <v>9</v>
      </c>
      <c r="L1068" s="4" t="s">
        <v>17</v>
      </c>
      <c r="M1068" s="9">
        <v>1</v>
      </c>
      <c r="N1068" s="6">
        <v>146.66</v>
      </c>
      <c r="O1068" s="7">
        <v>0</v>
      </c>
      <c r="P1068" s="6">
        <v>78.709999999999994</v>
      </c>
      <c r="Q1068" s="6">
        <f t="shared" si="64"/>
        <v>146.66</v>
      </c>
      <c r="R1068" s="6">
        <f t="shared" si="65"/>
        <v>78.709999999999994</v>
      </c>
      <c r="S1068" s="6">
        <f t="shared" si="66"/>
        <v>67.95</v>
      </c>
      <c r="T1068" s="8">
        <f t="shared" si="67"/>
        <v>0.4633165143870176</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3769</v>
      </c>
      <c r="B1069" s="3">
        <v>46184</v>
      </c>
      <c r="C1069" s="4">
        <f>YEAR(SalesDataTable[[#This Row],[Order Date]])</f>
        <v>2026</v>
      </c>
      <c r="D1069" s="11" t="str">
        <f>"Q"&amp;ROUNDUP(MONTH(SalesDataTable[[#This Row],[Order Date]])/3,0)</f>
        <v>Q2</v>
      </c>
      <c r="E1069" s="4">
        <f>MONTH(SalesDataTable[[#This Row],[Order Date]])</f>
        <v>6</v>
      </c>
      <c r="F1069" s="4" t="str">
        <f>TEXT(SalesDataTable[[#This Row],[Order Date]],"MMM")</f>
        <v>Jun</v>
      </c>
      <c r="G1069" s="4" t="s">
        <v>6</v>
      </c>
      <c r="H1069" s="4" t="s">
        <v>43</v>
      </c>
      <c r="I1069" s="4" t="s">
        <v>19</v>
      </c>
      <c r="J1069" s="4" t="s">
        <v>13</v>
      </c>
      <c r="K1069" s="4" t="s">
        <v>23</v>
      </c>
      <c r="L1069" s="4" t="s">
        <v>29</v>
      </c>
      <c r="M1069" s="9">
        <v>2</v>
      </c>
      <c r="N1069" s="6">
        <v>199.03</v>
      </c>
      <c r="O1069" s="7">
        <v>0</v>
      </c>
      <c r="P1069" s="6">
        <v>104.7</v>
      </c>
      <c r="Q1069" s="6">
        <f t="shared" si="64"/>
        <v>398.06</v>
      </c>
      <c r="R1069" s="6">
        <f t="shared" si="65"/>
        <v>209.4</v>
      </c>
      <c r="S1069" s="6">
        <f t="shared" si="66"/>
        <v>188.66</v>
      </c>
      <c r="T1069" s="8">
        <f t="shared" si="67"/>
        <v>0.47394865095714211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4152</v>
      </c>
      <c r="B1070" s="3">
        <v>46184</v>
      </c>
      <c r="C1070" s="4">
        <f>YEAR(SalesDataTable[[#This Row],[Order Date]])</f>
        <v>2026</v>
      </c>
      <c r="D1070" s="11" t="str">
        <f>"Q"&amp;ROUNDUP(MONTH(SalesDataTable[[#This Row],[Order Date]])/3,0)</f>
        <v>Q2</v>
      </c>
      <c r="E1070" s="4">
        <f>MONTH(SalesDataTable[[#This Row],[Order Date]])</f>
        <v>6</v>
      </c>
      <c r="F1070" s="4" t="str">
        <f>TEXT(SalesDataTable[[#This Row],[Order Date]],"MMM")</f>
        <v>Jun</v>
      </c>
      <c r="G1070" s="4" t="s">
        <v>11</v>
      </c>
      <c r="H1070" s="4" t="s">
        <v>12</v>
      </c>
      <c r="I1070" s="4" t="s">
        <v>2</v>
      </c>
      <c r="J1070" s="4" t="s">
        <v>3</v>
      </c>
      <c r="K1070" s="4" t="s">
        <v>4</v>
      </c>
      <c r="L1070" s="4" t="s">
        <v>26</v>
      </c>
      <c r="M1070" s="9">
        <v>5</v>
      </c>
      <c r="N1070" s="6">
        <v>41.18</v>
      </c>
      <c r="O1070" s="7">
        <v>0.05</v>
      </c>
      <c r="P1070" s="6">
        <v>16.87</v>
      </c>
      <c r="Q1070" s="6">
        <f t="shared" si="64"/>
        <v>195.60499999999999</v>
      </c>
      <c r="R1070" s="6">
        <f t="shared" si="65"/>
        <v>84.350000000000009</v>
      </c>
      <c r="S1070" s="6">
        <f t="shared" si="66"/>
        <v>111.25499999999998</v>
      </c>
      <c r="T1070" s="8">
        <f t="shared" si="67"/>
        <v>0.56877380435060443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4242</v>
      </c>
      <c r="B1071" s="3">
        <v>46184</v>
      </c>
      <c r="C1071" s="4">
        <f>YEAR(SalesDataTable[[#This Row],[Order Date]])</f>
        <v>2026</v>
      </c>
      <c r="D1071" s="11" t="str">
        <f>"Q"&amp;ROUNDUP(MONTH(SalesDataTable[[#This Row],[Order Date]])/3,0)</f>
        <v>Q2</v>
      </c>
      <c r="E1071" s="4">
        <f>MONTH(SalesDataTable[[#This Row],[Order Date]])</f>
        <v>6</v>
      </c>
      <c r="F1071" s="4" t="str">
        <f>TEXT(SalesDataTable[[#This Row],[Order Date]],"MMM")</f>
        <v>Jun</v>
      </c>
      <c r="G1071" s="4" t="s">
        <v>6</v>
      </c>
      <c r="H1071" s="4" t="s">
        <v>43</v>
      </c>
      <c r="I1071" s="4" t="s">
        <v>19</v>
      </c>
      <c r="J1071" s="4" t="s">
        <v>16</v>
      </c>
      <c r="K1071" s="4" t="s">
        <v>9</v>
      </c>
      <c r="L1071" s="4" t="s">
        <v>17</v>
      </c>
      <c r="M1071" s="9">
        <v>2</v>
      </c>
      <c r="N1071" s="6">
        <v>141.18</v>
      </c>
      <c r="O1071" s="7">
        <v>0</v>
      </c>
      <c r="P1071" s="6">
        <v>78.66</v>
      </c>
      <c r="Q1071" s="6">
        <f t="shared" si="64"/>
        <v>282.36</v>
      </c>
      <c r="R1071" s="6">
        <f t="shared" si="65"/>
        <v>157.32</v>
      </c>
      <c r="S1071" s="6">
        <f t="shared" si="66"/>
        <v>125.04000000000002</v>
      </c>
      <c r="T1071" s="8">
        <f t="shared" si="67"/>
        <v>0.44283892902677441</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4780</v>
      </c>
      <c r="B1072" s="3">
        <v>46184</v>
      </c>
      <c r="C1072" s="4">
        <f>YEAR(SalesDataTable[[#This Row],[Order Date]])</f>
        <v>2026</v>
      </c>
      <c r="D1072" s="11" t="str">
        <f>"Q"&amp;ROUNDUP(MONTH(SalesDataTable[[#This Row],[Order Date]])/3,0)</f>
        <v>Q2</v>
      </c>
      <c r="E1072" s="4">
        <f>MONTH(SalesDataTable[[#This Row],[Order Date]])</f>
        <v>6</v>
      </c>
      <c r="F1072" s="4" t="str">
        <f>TEXT(SalesDataTable[[#This Row],[Order Date]],"MMM")</f>
        <v>Jun</v>
      </c>
      <c r="G1072" s="4" t="s">
        <v>6</v>
      </c>
      <c r="H1072" s="4" t="s">
        <v>43</v>
      </c>
      <c r="I1072" s="4" t="s">
        <v>19</v>
      </c>
      <c r="J1072" s="4" t="s">
        <v>3</v>
      </c>
      <c r="K1072" s="4" t="s">
        <v>4</v>
      </c>
      <c r="L1072" s="4" t="s">
        <v>5</v>
      </c>
      <c r="M1072" s="9">
        <v>1</v>
      </c>
      <c r="N1072" s="6">
        <v>82.47</v>
      </c>
      <c r="O1072" s="7">
        <v>0.1</v>
      </c>
      <c r="P1072" s="6">
        <v>42.73</v>
      </c>
      <c r="Q1072" s="6">
        <f t="shared" si="64"/>
        <v>74.222999999999999</v>
      </c>
      <c r="R1072" s="6">
        <f t="shared" si="65"/>
        <v>42.73</v>
      </c>
      <c r="S1072" s="6">
        <f t="shared" si="66"/>
        <v>31.493000000000002</v>
      </c>
      <c r="T1072" s="8">
        <f t="shared" si="67"/>
        <v>0.42430243994449163</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63</v>
      </c>
      <c r="B1073" s="3">
        <v>46185</v>
      </c>
      <c r="C1073" s="4">
        <f>YEAR(SalesDataTable[[#This Row],[Order Date]])</f>
        <v>2026</v>
      </c>
      <c r="D1073" s="11" t="str">
        <f>"Q"&amp;ROUNDUP(MONTH(SalesDataTable[[#This Row],[Order Date]])/3,0)</f>
        <v>Q2</v>
      </c>
      <c r="E1073" s="4">
        <f>MONTH(SalesDataTable[[#This Row],[Order Date]])</f>
        <v>6</v>
      </c>
      <c r="F1073" s="4" t="str">
        <f>TEXT(SalesDataTable[[#This Row],[Order Date]],"MMM")</f>
        <v>Jun</v>
      </c>
      <c r="G1073" s="4" t="s">
        <v>6</v>
      </c>
      <c r="H1073" s="4" t="s">
        <v>7</v>
      </c>
      <c r="I1073" s="4" t="s">
        <v>28</v>
      </c>
      <c r="J1073" s="4" t="s">
        <v>3</v>
      </c>
      <c r="K1073" s="4" t="s">
        <v>14</v>
      </c>
      <c r="L1073" s="4" t="s">
        <v>48</v>
      </c>
      <c r="M1073" s="9">
        <v>1</v>
      </c>
      <c r="N1073" s="6">
        <v>166.91</v>
      </c>
      <c r="O1073" s="7">
        <v>0</v>
      </c>
      <c r="P1073" s="6">
        <v>85.58</v>
      </c>
      <c r="Q1073" s="6">
        <f t="shared" si="64"/>
        <v>166.91</v>
      </c>
      <c r="R1073" s="6">
        <f t="shared" si="65"/>
        <v>85.58</v>
      </c>
      <c r="S1073" s="6">
        <f t="shared" si="66"/>
        <v>81.33</v>
      </c>
      <c r="T1073" s="8">
        <f t="shared" si="67"/>
        <v>0.48726858786172189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190</v>
      </c>
      <c r="B1074" s="3">
        <v>46185</v>
      </c>
      <c r="C1074" s="4">
        <f>YEAR(SalesDataTable[[#This Row],[Order Date]])</f>
        <v>2026</v>
      </c>
      <c r="D1074" s="11" t="str">
        <f>"Q"&amp;ROUNDUP(MONTH(SalesDataTable[[#This Row],[Order Date]])/3,0)</f>
        <v>Q2</v>
      </c>
      <c r="E1074" s="4">
        <f>MONTH(SalesDataTable[[#This Row],[Order Date]])</f>
        <v>6</v>
      </c>
      <c r="F1074" s="4" t="str">
        <f>TEXT(SalesDataTable[[#This Row],[Order Date]],"MMM")</f>
        <v>Jun</v>
      </c>
      <c r="G1074" s="4" t="s">
        <v>0</v>
      </c>
      <c r="H1074" s="4" t="s">
        <v>1</v>
      </c>
      <c r="I1074" s="4" t="s">
        <v>19</v>
      </c>
      <c r="J1074" s="4" t="s">
        <v>16</v>
      </c>
      <c r="K1074" s="4" t="s">
        <v>14</v>
      </c>
      <c r="L1074" s="4" t="s">
        <v>32</v>
      </c>
      <c r="M1074" s="9">
        <v>1</v>
      </c>
      <c r="N1074" s="6">
        <v>45.99</v>
      </c>
      <c r="O1074" s="7">
        <v>0</v>
      </c>
      <c r="P1074" s="6">
        <v>18.579999999999998</v>
      </c>
      <c r="Q1074" s="6">
        <f t="shared" si="64"/>
        <v>45.99</v>
      </c>
      <c r="R1074" s="6">
        <f t="shared" si="65"/>
        <v>18.579999999999998</v>
      </c>
      <c r="S1074" s="6">
        <f t="shared" si="66"/>
        <v>27.410000000000004</v>
      </c>
      <c r="T1074" s="8">
        <f t="shared" si="67"/>
        <v>0.59599913024570561</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268</v>
      </c>
      <c r="B1075" s="3">
        <v>46185</v>
      </c>
      <c r="C1075" s="4">
        <f>YEAR(SalesDataTable[[#This Row],[Order Date]])</f>
        <v>2026</v>
      </c>
      <c r="D1075" s="11" t="str">
        <f>"Q"&amp;ROUNDUP(MONTH(SalesDataTable[[#This Row],[Order Date]])/3,0)</f>
        <v>Q2</v>
      </c>
      <c r="E1075" s="4">
        <f>MONTH(SalesDataTable[[#This Row],[Order Date]])</f>
        <v>6</v>
      </c>
      <c r="F1075" s="4" t="str">
        <f>TEXT(SalesDataTable[[#This Row],[Order Date]],"MMM")</f>
        <v>Jun</v>
      </c>
      <c r="G1075" s="4" t="s">
        <v>20</v>
      </c>
      <c r="H1075" s="4" t="s">
        <v>47</v>
      </c>
      <c r="I1075" s="4" t="s">
        <v>19</v>
      </c>
      <c r="J1075" s="4" t="s">
        <v>16</v>
      </c>
      <c r="K1075" s="4" t="s">
        <v>34</v>
      </c>
      <c r="L1075" s="4" t="s">
        <v>42</v>
      </c>
      <c r="M1075" s="9">
        <v>1</v>
      </c>
      <c r="N1075" s="6">
        <v>37.01</v>
      </c>
      <c r="O1075" s="7">
        <v>0.05</v>
      </c>
      <c r="P1075" s="6">
        <v>14.18</v>
      </c>
      <c r="Q1075" s="6">
        <f t="shared" si="64"/>
        <v>35.159499999999994</v>
      </c>
      <c r="R1075" s="6">
        <f t="shared" si="65"/>
        <v>14.18</v>
      </c>
      <c r="S1075" s="6">
        <f t="shared" si="66"/>
        <v>20.979499999999994</v>
      </c>
      <c r="T1075" s="8">
        <f t="shared" si="67"/>
        <v>0.59669506107879799</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691</v>
      </c>
      <c r="B1076" s="3">
        <v>46185</v>
      </c>
      <c r="C1076" s="4">
        <f>YEAR(SalesDataTable[[#This Row],[Order Date]])</f>
        <v>2026</v>
      </c>
      <c r="D1076" s="11" t="str">
        <f>"Q"&amp;ROUNDUP(MONTH(SalesDataTable[[#This Row],[Order Date]])/3,0)</f>
        <v>Q2</v>
      </c>
      <c r="E1076" s="4">
        <f>MONTH(SalesDataTable[[#This Row],[Order Date]])</f>
        <v>6</v>
      </c>
      <c r="F1076" s="4" t="str">
        <f>TEXT(SalesDataTable[[#This Row],[Order Date]],"MMM")</f>
        <v>Jun</v>
      </c>
      <c r="G1076" s="4" t="s">
        <v>20</v>
      </c>
      <c r="H1076" s="4" t="s">
        <v>33</v>
      </c>
      <c r="I1076" s="4" t="s">
        <v>28</v>
      </c>
      <c r="J1076" s="4" t="s">
        <v>16</v>
      </c>
      <c r="K1076" s="4" t="s">
        <v>9</v>
      </c>
      <c r="L1076" s="4" t="s">
        <v>17</v>
      </c>
      <c r="M1076" s="9">
        <v>5</v>
      </c>
      <c r="N1076" s="6">
        <v>140.9</v>
      </c>
      <c r="O1076" s="7">
        <v>0</v>
      </c>
      <c r="P1076" s="6">
        <v>80.16</v>
      </c>
      <c r="Q1076" s="6">
        <f t="shared" si="64"/>
        <v>704.5</v>
      </c>
      <c r="R1076" s="6">
        <f t="shared" si="65"/>
        <v>400.79999999999995</v>
      </c>
      <c r="S1076" s="6">
        <f t="shared" si="66"/>
        <v>303.70000000000005</v>
      </c>
      <c r="T1076" s="8">
        <f t="shared" si="67"/>
        <v>0.43108587650816188</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810</v>
      </c>
      <c r="B1077" s="3">
        <v>46185</v>
      </c>
      <c r="C1077" s="4">
        <f>YEAR(SalesDataTable[[#This Row],[Order Date]])</f>
        <v>2026</v>
      </c>
      <c r="D1077" s="11" t="str">
        <f>"Q"&amp;ROUNDUP(MONTH(SalesDataTable[[#This Row],[Order Date]])/3,0)</f>
        <v>Q2</v>
      </c>
      <c r="E1077" s="4">
        <f>MONTH(SalesDataTable[[#This Row],[Order Date]])</f>
        <v>6</v>
      </c>
      <c r="F1077" s="4" t="str">
        <f>TEXT(SalesDataTable[[#This Row],[Order Date]],"MMM")</f>
        <v>Jun</v>
      </c>
      <c r="G1077" s="4" t="s">
        <v>6</v>
      </c>
      <c r="H1077" s="4" t="s">
        <v>43</v>
      </c>
      <c r="I1077" s="4" t="s">
        <v>19</v>
      </c>
      <c r="J1077" s="4" t="s">
        <v>13</v>
      </c>
      <c r="K1077" s="4" t="s">
        <v>34</v>
      </c>
      <c r="L1077" s="4" t="s">
        <v>42</v>
      </c>
      <c r="M1077" s="9">
        <v>3</v>
      </c>
      <c r="N1077" s="6">
        <v>36.659999999999997</v>
      </c>
      <c r="O1077" s="7">
        <v>0</v>
      </c>
      <c r="P1077" s="6">
        <v>13.55</v>
      </c>
      <c r="Q1077" s="6">
        <f t="shared" si="64"/>
        <v>109.97999999999999</v>
      </c>
      <c r="R1077" s="6">
        <f t="shared" si="65"/>
        <v>40.650000000000006</v>
      </c>
      <c r="S1077" s="6">
        <f t="shared" si="66"/>
        <v>69.329999999999984</v>
      </c>
      <c r="T1077" s="8">
        <f t="shared" si="67"/>
        <v>0.63038734315330047</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855</v>
      </c>
      <c r="B1078" s="3">
        <v>46185</v>
      </c>
      <c r="C1078" s="4">
        <f>YEAR(SalesDataTable[[#This Row],[Order Date]])</f>
        <v>2026</v>
      </c>
      <c r="D1078" s="11" t="str">
        <f>"Q"&amp;ROUNDUP(MONTH(SalesDataTable[[#This Row],[Order Date]])/3,0)</f>
        <v>Q2</v>
      </c>
      <c r="E1078" s="4">
        <f>MONTH(SalesDataTable[[#This Row],[Order Date]])</f>
        <v>6</v>
      </c>
      <c r="F1078" s="4" t="str">
        <f>TEXT(SalesDataTable[[#This Row],[Order Date]],"MMM")</f>
        <v>Jun</v>
      </c>
      <c r="G1078" s="4" t="s">
        <v>6</v>
      </c>
      <c r="H1078" s="4" t="s">
        <v>27</v>
      </c>
      <c r="I1078" s="4" t="s">
        <v>2</v>
      </c>
      <c r="J1078" s="4" t="s">
        <v>16</v>
      </c>
      <c r="K1078" s="4" t="s">
        <v>14</v>
      </c>
      <c r="L1078" s="4" t="s">
        <v>15</v>
      </c>
      <c r="M1078" s="9">
        <v>1</v>
      </c>
      <c r="N1078" s="6">
        <v>36.299999999999997</v>
      </c>
      <c r="O1078" s="7">
        <v>0.1</v>
      </c>
      <c r="P1078" s="6">
        <v>13.69</v>
      </c>
      <c r="Q1078" s="6">
        <f t="shared" si="64"/>
        <v>32.67</v>
      </c>
      <c r="R1078" s="6">
        <f t="shared" si="65"/>
        <v>13.69</v>
      </c>
      <c r="S1078" s="6">
        <f t="shared" si="66"/>
        <v>18.980000000000004</v>
      </c>
      <c r="T1078" s="8">
        <f t="shared" si="67"/>
        <v>0.58096112641567199</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1612</v>
      </c>
      <c r="B1079" s="3">
        <v>46185</v>
      </c>
      <c r="C1079" s="4">
        <f>YEAR(SalesDataTable[[#This Row],[Order Date]])</f>
        <v>2026</v>
      </c>
      <c r="D1079" s="11" t="str">
        <f>"Q"&amp;ROUNDUP(MONTH(SalesDataTable[[#This Row],[Order Date]])/3,0)</f>
        <v>Q2</v>
      </c>
      <c r="E1079" s="4">
        <f>MONTH(SalesDataTable[[#This Row],[Order Date]])</f>
        <v>6</v>
      </c>
      <c r="F1079" s="4" t="str">
        <f>TEXT(SalesDataTable[[#This Row],[Order Date]],"MMM")</f>
        <v>Jun</v>
      </c>
      <c r="G1079" s="4" t="s">
        <v>11</v>
      </c>
      <c r="H1079" s="4" t="s">
        <v>52</v>
      </c>
      <c r="I1079" s="4" t="s">
        <v>2</v>
      </c>
      <c r="J1079" s="4" t="s">
        <v>13</v>
      </c>
      <c r="K1079" s="4" t="s">
        <v>23</v>
      </c>
      <c r="L1079" s="4" t="s">
        <v>51</v>
      </c>
      <c r="M1079" s="9">
        <v>2</v>
      </c>
      <c r="N1079" s="6">
        <v>120.64</v>
      </c>
      <c r="O1079" s="7">
        <v>0</v>
      </c>
      <c r="P1079" s="6">
        <v>61.66</v>
      </c>
      <c r="Q1079" s="6">
        <f t="shared" si="64"/>
        <v>241.28</v>
      </c>
      <c r="R1079" s="6">
        <f t="shared" si="65"/>
        <v>123.32</v>
      </c>
      <c r="S1079" s="6">
        <f t="shared" si="66"/>
        <v>117.96000000000001</v>
      </c>
      <c r="T1079" s="8">
        <f t="shared" si="67"/>
        <v>0.48889257294429711</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1704</v>
      </c>
      <c r="B1080" s="3">
        <v>46185</v>
      </c>
      <c r="C1080" s="4">
        <f>YEAR(SalesDataTable[[#This Row],[Order Date]])</f>
        <v>2026</v>
      </c>
      <c r="D1080" s="11" t="str">
        <f>"Q"&amp;ROUNDUP(MONTH(SalesDataTable[[#This Row],[Order Date]])/3,0)</f>
        <v>Q2</v>
      </c>
      <c r="E1080" s="4">
        <f>MONTH(SalesDataTable[[#This Row],[Order Date]])</f>
        <v>6</v>
      </c>
      <c r="F1080" s="4" t="str">
        <f>TEXT(SalesDataTable[[#This Row],[Order Date]],"MMM")</f>
        <v>Jun</v>
      </c>
      <c r="G1080" s="4" t="s">
        <v>11</v>
      </c>
      <c r="H1080" s="4" t="s">
        <v>52</v>
      </c>
      <c r="I1080" s="4" t="s">
        <v>2</v>
      </c>
      <c r="J1080" s="4" t="s">
        <v>3</v>
      </c>
      <c r="K1080" s="4" t="s">
        <v>14</v>
      </c>
      <c r="L1080" s="4" t="s">
        <v>32</v>
      </c>
      <c r="M1080" s="9">
        <v>1</v>
      </c>
      <c r="N1080" s="6">
        <v>47.07</v>
      </c>
      <c r="O1080" s="7">
        <v>0</v>
      </c>
      <c r="P1080" s="6">
        <v>18.7</v>
      </c>
      <c r="Q1080" s="6">
        <f t="shared" si="64"/>
        <v>47.07</v>
      </c>
      <c r="R1080" s="6">
        <f t="shared" si="65"/>
        <v>18.7</v>
      </c>
      <c r="S1080" s="6">
        <f t="shared" si="66"/>
        <v>28.37</v>
      </c>
      <c r="T1080" s="8">
        <f t="shared" si="67"/>
        <v>0.60271935415338862</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1857</v>
      </c>
      <c r="B1081" s="3">
        <v>46185</v>
      </c>
      <c r="C1081" s="4">
        <f>YEAR(SalesDataTable[[#This Row],[Order Date]])</f>
        <v>2026</v>
      </c>
      <c r="D1081" s="11" t="str">
        <f>"Q"&amp;ROUNDUP(MONTH(SalesDataTable[[#This Row],[Order Date]])/3,0)</f>
        <v>Q2</v>
      </c>
      <c r="E1081" s="4">
        <f>MONTH(SalesDataTable[[#This Row],[Order Date]])</f>
        <v>6</v>
      </c>
      <c r="F1081" s="4" t="str">
        <f>TEXT(SalesDataTable[[#This Row],[Order Date]],"MMM")</f>
        <v>Jun</v>
      </c>
      <c r="G1081" s="4" t="s">
        <v>11</v>
      </c>
      <c r="H1081" s="4" t="s">
        <v>18</v>
      </c>
      <c r="I1081" s="4" t="s">
        <v>28</v>
      </c>
      <c r="J1081" s="4" t="s">
        <v>16</v>
      </c>
      <c r="K1081" s="4" t="s">
        <v>9</v>
      </c>
      <c r="L1081" s="4" t="s">
        <v>37</v>
      </c>
      <c r="M1081" s="9">
        <v>2</v>
      </c>
      <c r="N1081" s="6">
        <v>154.94</v>
      </c>
      <c r="O1081" s="7">
        <v>0.05</v>
      </c>
      <c r="P1081" s="6">
        <v>77.260000000000005</v>
      </c>
      <c r="Q1081" s="6">
        <f t="shared" si="64"/>
        <v>294.38599999999997</v>
      </c>
      <c r="R1081" s="6">
        <f t="shared" si="65"/>
        <v>154.52000000000001</v>
      </c>
      <c r="S1081" s="6">
        <f t="shared" si="66"/>
        <v>139.86599999999996</v>
      </c>
      <c r="T1081" s="8">
        <f t="shared" si="67"/>
        <v>0.47511090880680457</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1888</v>
      </c>
      <c r="B1082" s="3">
        <v>46185</v>
      </c>
      <c r="C1082" s="4">
        <f>YEAR(SalesDataTable[[#This Row],[Order Date]])</f>
        <v>2026</v>
      </c>
      <c r="D1082" s="11" t="str">
        <f>"Q"&amp;ROUNDUP(MONTH(SalesDataTable[[#This Row],[Order Date]])/3,0)</f>
        <v>Q2</v>
      </c>
      <c r="E1082" s="4">
        <f>MONTH(SalesDataTable[[#This Row],[Order Date]])</f>
        <v>6</v>
      </c>
      <c r="F1082" s="4" t="str">
        <f>TEXT(SalesDataTable[[#This Row],[Order Date]],"MMM")</f>
        <v>Jun</v>
      </c>
      <c r="G1082" s="4" t="s">
        <v>6</v>
      </c>
      <c r="H1082" s="4" t="s">
        <v>43</v>
      </c>
      <c r="I1082" s="4" t="s">
        <v>2</v>
      </c>
      <c r="J1082" s="4" t="s">
        <v>3</v>
      </c>
      <c r="K1082" s="4" t="s">
        <v>14</v>
      </c>
      <c r="L1082" s="4" t="s">
        <v>32</v>
      </c>
      <c r="M1082" s="9">
        <v>1</v>
      </c>
      <c r="N1082" s="6">
        <v>45.97</v>
      </c>
      <c r="O1082" s="7">
        <v>0.05</v>
      </c>
      <c r="P1082" s="6">
        <v>18.41</v>
      </c>
      <c r="Q1082" s="6">
        <f t="shared" si="64"/>
        <v>43.671499999999995</v>
      </c>
      <c r="R1082" s="6">
        <f t="shared" si="65"/>
        <v>18.41</v>
      </c>
      <c r="S1082" s="6">
        <f t="shared" si="66"/>
        <v>25.261499999999995</v>
      </c>
      <c r="T1082" s="8">
        <f t="shared" si="67"/>
        <v>0.57844360738696854</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2683</v>
      </c>
      <c r="B1083" s="3">
        <v>46185</v>
      </c>
      <c r="C1083" s="4">
        <f>YEAR(SalesDataTable[[#This Row],[Order Date]])</f>
        <v>2026</v>
      </c>
      <c r="D1083" s="11" t="str">
        <f>"Q"&amp;ROUNDUP(MONTH(SalesDataTable[[#This Row],[Order Date]])/3,0)</f>
        <v>Q2</v>
      </c>
      <c r="E1083" s="4">
        <f>MONTH(SalesDataTable[[#This Row],[Order Date]])</f>
        <v>6</v>
      </c>
      <c r="F1083" s="4" t="str">
        <f>TEXT(SalesDataTable[[#This Row],[Order Date]],"MMM")</f>
        <v>Jun</v>
      </c>
      <c r="G1083" s="4" t="s">
        <v>20</v>
      </c>
      <c r="H1083" s="4" t="s">
        <v>33</v>
      </c>
      <c r="I1083" s="4" t="s">
        <v>2</v>
      </c>
      <c r="J1083" s="4" t="s">
        <v>3</v>
      </c>
      <c r="K1083" s="4" t="s">
        <v>23</v>
      </c>
      <c r="L1083" s="4" t="s">
        <v>29</v>
      </c>
      <c r="M1083" s="9">
        <v>1</v>
      </c>
      <c r="N1083" s="6">
        <v>198.64</v>
      </c>
      <c r="O1083" s="7">
        <v>0.05</v>
      </c>
      <c r="P1083" s="6">
        <v>101.89</v>
      </c>
      <c r="Q1083" s="6">
        <f t="shared" si="64"/>
        <v>188.70799999999997</v>
      </c>
      <c r="R1083" s="6">
        <f t="shared" si="65"/>
        <v>101.89</v>
      </c>
      <c r="S1083" s="6">
        <f t="shared" si="66"/>
        <v>86.817999999999969</v>
      </c>
      <c r="T1083" s="8">
        <f t="shared" si="67"/>
        <v>0.46006528605040581</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4211</v>
      </c>
      <c r="B1084" s="3">
        <v>46185</v>
      </c>
      <c r="C1084" s="4">
        <f>YEAR(SalesDataTable[[#This Row],[Order Date]])</f>
        <v>2026</v>
      </c>
      <c r="D1084" s="11" t="str">
        <f>"Q"&amp;ROUNDUP(MONTH(SalesDataTable[[#This Row],[Order Date]])/3,0)</f>
        <v>Q2</v>
      </c>
      <c r="E1084" s="4">
        <f>MONTH(SalesDataTable[[#This Row],[Order Date]])</f>
        <v>6</v>
      </c>
      <c r="F1084" s="4" t="str">
        <f>TEXT(SalesDataTable[[#This Row],[Order Date]],"MMM")</f>
        <v>Jun</v>
      </c>
      <c r="G1084" s="4" t="s">
        <v>11</v>
      </c>
      <c r="H1084" s="4" t="s">
        <v>18</v>
      </c>
      <c r="I1084" s="4" t="s">
        <v>2</v>
      </c>
      <c r="J1084" s="4" t="s">
        <v>13</v>
      </c>
      <c r="K1084" s="4" t="s">
        <v>14</v>
      </c>
      <c r="L1084" s="4" t="s">
        <v>48</v>
      </c>
      <c r="M1084" s="9">
        <v>5</v>
      </c>
      <c r="N1084" s="6">
        <v>168.57</v>
      </c>
      <c r="O1084" s="7">
        <v>0</v>
      </c>
      <c r="P1084" s="6">
        <v>88.65</v>
      </c>
      <c r="Q1084" s="6">
        <f t="shared" si="64"/>
        <v>842.84999999999991</v>
      </c>
      <c r="R1084" s="6">
        <f t="shared" si="65"/>
        <v>443.25</v>
      </c>
      <c r="S1084" s="6">
        <f t="shared" si="66"/>
        <v>399.59999999999991</v>
      </c>
      <c r="T1084" s="8">
        <f t="shared" si="67"/>
        <v>0.47410571276027758</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4353</v>
      </c>
      <c r="B1085" s="3">
        <v>46185</v>
      </c>
      <c r="C1085" s="4">
        <f>YEAR(SalesDataTable[[#This Row],[Order Date]])</f>
        <v>2026</v>
      </c>
      <c r="D1085" s="11" t="str">
        <f>"Q"&amp;ROUNDUP(MONTH(SalesDataTable[[#This Row],[Order Date]])/3,0)</f>
        <v>Q2</v>
      </c>
      <c r="E1085" s="4">
        <f>MONTH(SalesDataTable[[#This Row],[Order Date]])</f>
        <v>6</v>
      </c>
      <c r="F1085" s="4" t="str">
        <f>TEXT(SalesDataTable[[#This Row],[Order Date]],"MMM")</f>
        <v>Jun</v>
      </c>
      <c r="G1085" s="4" t="s">
        <v>6</v>
      </c>
      <c r="H1085" s="4" t="s">
        <v>27</v>
      </c>
      <c r="I1085" s="4" t="s">
        <v>19</v>
      </c>
      <c r="J1085" s="4" t="s">
        <v>13</v>
      </c>
      <c r="K1085" s="4" t="s">
        <v>14</v>
      </c>
      <c r="L1085" s="4" t="s">
        <v>15</v>
      </c>
      <c r="M1085" s="9">
        <v>1</v>
      </c>
      <c r="N1085" s="6">
        <v>36.65</v>
      </c>
      <c r="O1085" s="7">
        <v>0</v>
      </c>
      <c r="P1085" s="6">
        <v>13.97</v>
      </c>
      <c r="Q1085" s="6">
        <f t="shared" si="64"/>
        <v>36.65</v>
      </c>
      <c r="R1085" s="6">
        <f t="shared" si="65"/>
        <v>13.97</v>
      </c>
      <c r="S1085" s="6">
        <f t="shared" si="66"/>
        <v>22.68</v>
      </c>
      <c r="T1085" s="8">
        <f t="shared" si="67"/>
        <v>0.61882673942701227</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5020</v>
      </c>
      <c r="B1086" s="3">
        <v>46185</v>
      </c>
      <c r="C1086" s="4">
        <f>YEAR(SalesDataTable[[#This Row],[Order Date]])</f>
        <v>2026</v>
      </c>
      <c r="D1086" s="11" t="str">
        <f>"Q"&amp;ROUNDUP(MONTH(SalesDataTable[[#This Row],[Order Date]])/3,0)</f>
        <v>Q2</v>
      </c>
      <c r="E1086" s="4">
        <f>MONTH(SalesDataTable[[#This Row],[Order Date]])</f>
        <v>6</v>
      </c>
      <c r="F1086" s="4" t="str">
        <f>TEXT(SalesDataTable[[#This Row],[Order Date]],"MMM")</f>
        <v>Jun</v>
      </c>
      <c r="G1086" s="4" t="s">
        <v>11</v>
      </c>
      <c r="H1086" s="4" t="s">
        <v>25</v>
      </c>
      <c r="I1086" s="4" t="s">
        <v>19</v>
      </c>
      <c r="J1086" s="4" t="s">
        <v>3</v>
      </c>
      <c r="K1086" s="4" t="s">
        <v>14</v>
      </c>
      <c r="L1086" s="4" t="s">
        <v>15</v>
      </c>
      <c r="M1086" s="9">
        <v>2</v>
      </c>
      <c r="N1086" s="6">
        <v>35.450000000000003</v>
      </c>
      <c r="O1086" s="7">
        <v>0.05</v>
      </c>
      <c r="P1086" s="6">
        <v>13.39</v>
      </c>
      <c r="Q1086" s="6">
        <f t="shared" si="64"/>
        <v>67.355000000000004</v>
      </c>
      <c r="R1086" s="6">
        <f t="shared" si="65"/>
        <v>26.78</v>
      </c>
      <c r="S1086" s="6">
        <f t="shared" si="66"/>
        <v>40.575000000000003</v>
      </c>
      <c r="T1086" s="8">
        <f t="shared" si="67"/>
        <v>0.60240516665429444</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564</v>
      </c>
      <c r="B1087" s="3">
        <v>46186</v>
      </c>
      <c r="C1087" s="4">
        <f>YEAR(SalesDataTable[[#This Row],[Order Date]])</f>
        <v>2026</v>
      </c>
      <c r="D1087" s="11" t="str">
        <f>"Q"&amp;ROUNDUP(MONTH(SalesDataTable[[#This Row],[Order Date]])/3,0)</f>
        <v>Q2</v>
      </c>
      <c r="E1087" s="4">
        <f>MONTH(SalesDataTable[[#This Row],[Order Date]])</f>
        <v>6</v>
      </c>
      <c r="F1087" s="4" t="str">
        <f>TEXT(SalesDataTable[[#This Row],[Order Date]],"MMM")</f>
        <v>Jun</v>
      </c>
      <c r="G1087" s="4" t="s">
        <v>11</v>
      </c>
      <c r="H1087" s="4" t="s">
        <v>25</v>
      </c>
      <c r="I1087" s="4" t="s">
        <v>19</v>
      </c>
      <c r="J1087" s="4" t="s">
        <v>13</v>
      </c>
      <c r="K1087" s="4" t="s">
        <v>14</v>
      </c>
      <c r="L1087" s="4" t="s">
        <v>32</v>
      </c>
      <c r="M1087" s="9">
        <v>3</v>
      </c>
      <c r="N1087" s="6">
        <v>45.82</v>
      </c>
      <c r="O1087" s="7">
        <v>0.1</v>
      </c>
      <c r="P1087" s="6">
        <v>18.61</v>
      </c>
      <c r="Q1087" s="6">
        <f t="shared" si="64"/>
        <v>123.71400000000001</v>
      </c>
      <c r="R1087" s="6">
        <f t="shared" si="65"/>
        <v>55.83</v>
      </c>
      <c r="S1087" s="6">
        <f t="shared" si="66"/>
        <v>67.884000000000015</v>
      </c>
      <c r="T1087" s="8">
        <f t="shared" si="67"/>
        <v>0.54871720258014456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736</v>
      </c>
      <c r="B1088" s="3">
        <v>46186</v>
      </c>
      <c r="C1088" s="4">
        <f>YEAR(SalesDataTable[[#This Row],[Order Date]])</f>
        <v>2026</v>
      </c>
      <c r="D1088" s="11" t="str">
        <f>"Q"&amp;ROUNDUP(MONTH(SalesDataTable[[#This Row],[Order Date]])/3,0)</f>
        <v>Q2</v>
      </c>
      <c r="E1088" s="4">
        <f>MONTH(SalesDataTable[[#This Row],[Order Date]])</f>
        <v>6</v>
      </c>
      <c r="F1088" s="4" t="str">
        <f>TEXT(SalesDataTable[[#This Row],[Order Date]],"MMM")</f>
        <v>Jun</v>
      </c>
      <c r="G1088" s="4" t="s">
        <v>20</v>
      </c>
      <c r="H1088" s="4" t="s">
        <v>47</v>
      </c>
      <c r="I1088" s="4" t="s">
        <v>19</v>
      </c>
      <c r="J1088" s="4" t="s">
        <v>16</v>
      </c>
      <c r="K1088" s="4" t="s">
        <v>9</v>
      </c>
      <c r="L1088" s="4" t="s">
        <v>37</v>
      </c>
      <c r="M1088" s="9">
        <v>1</v>
      </c>
      <c r="N1088" s="6">
        <v>152.78</v>
      </c>
      <c r="O1088" s="7">
        <v>0</v>
      </c>
      <c r="P1088" s="6">
        <v>78.540000000000006</v>
      </c>
      <c r="Q1088" s="6">
        <f t="shared" si="64"/>
        <v>152.78</v>
      </c>
      <c r="R1088" s="6">
        <f t="shared" si="65"/>
        <v>78.540000000000006</v>
      </c>
      <c r="S1088" s="6">
        <f t="shared" si="66"/>
        <v>74.239999999999995</v>
      </c>
      <c r="T1088" s="8">
        <f t="shared" si="67"/>
        <v>0.48592747741851022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1300</v>
      </c>
      <c r="B1089" s="3">
        <v>46186</v>
      </c>
      <c r="C1089" s="4">
        <f>YEAR(SalesDataTable[[#This Row],[Order Date]])</f>
        <v>2026</v>
      </c>
      <c r="D1089" s="11" t="str">
        <f>"Q"&amp;ROUNDUP(MONTH(SalesDataTable[[#This Row],[Order Date]])/3,0)</f>
        <v>Q2</v>
      </c>
      <c r="E1089" s="4">
        <f>MONTH(SalesDataTable[[#This Row],[Order Date]])</f>
        <v>6</v>
      </c>
      <c r="F1089" s="4" t="str">
        <f>TEXT(SalesDataTable[[#This Row],[Order Date]],"MMM")</f>
        <v>Jun</v>
      </c>
      <c r="G1089" s="4" t="s">
        <v>6</v>
      </c>
      <c r="H1089" s="4" t="s">
        <v>27</v>
      </c>
      <c r="I1089" s="4" t="s">
        <v>2</v>
      </c>
      <c r="J1089" s="4" t="s">
        <v>13</v>
      </c>
      <c r="K1089" s="4" t="s">
        <v>4</v>
      </c>
      <c r="L1089" s="4" t="s">
        <v>22</v>
      </c>
      <c r="M1089" s="9">
        <v>1</v>
      </c>
      <c r="N1089" s="6">
        <v>49.76</v>
      </c>
      <c r="O1089" s="7">
        <v>0.05</v>
      </c>
      <c r="P1089" s="6">
        <v>22.58</v>
      </c>
      <c r="Q1089" s="6">
        <f t="shared" si="64"/>
        <v>47.271999999999998</v>
      </c>
      <c r="R1089" s="6">
        <f t="shared" si="65"/>
        <v>22.58</v>
      </c>
      <c r="S1089" s="6">
        <f t="shared" si="66"/>
        <v>24.692</v>
      </c>
      <c r="T1089" s="8">
        <f t="shared" si="67"/>
        <v>0.52233880521238796</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1948</v>
      </c>
      <c r="B1090" s="3">
        <v>46186</v>
      </c>
      <c r="C1090" s="4">
        <f>YEAR(SalesDataTable[[#This Row],[Order Date]])</f>
        <v>2026</v>
      </c>
      <c r="D1090" s="11" t="str">
        <f>"Q"&amp;ROUNDUP(MONTH(SalesDataTable[[#This Row],[Order Date]])/3,0)</f>
        <v>Q2</v>
      </c>
      <c r="E1090" s="4">
        <f>MONTH(SalesDataTable[[#This Row],[Order Date]])</f>
        <v>6</v>
      </c>
      <c r="F1090" s="4" t="str">
        <f>TEXT(SalesDataTable[[#This Row],[Order Date]],"MMM")</f>
        <v>Jun</v>
      </c>
      <c r="G1090" s="4" t="s">
        <v>20</v>
      </c>
      <c r="H1090" s="4" t="s">
        <v>33</v>
      </c>
      <c r="I1090" s="4" t="s">
        <v>19</v>
      </c>
      <c r="J1090" s="4" t="s">
        <v>13</v>
      </c>
      <c r="K1090" s="4" t="s">
        <v>9</v>
      </c>
      <c r="L1090" s="4" t="s">
        <v>37</v>
      </c>
      <c r="M1090" s="9">
        <v>1</v>
      </c>
      <c r="N1090" s="6">
        <v>157.6</v>
      </c>
      <c r="O1090" s="7">
        <v>0.05</v>
      </c>
      <c r="P1090" s="6">
        <v>79.34</v>
      </c>
      <c r="Q1090" s="6">
        <f t="shared" si="64"/>
        <v>149.72</v>
      </c>
      <c r="R1090" s="6">
        <f t="shared" si="65"/>
        <v>79.34</v>
      </c>
      <c r="S1090" s="6">
        <f t="shared" si="66"/>
        <v>70.38</v>
      </c>
      <c r="T1090" s="8">
        <f t="shared" si="67"/>
        <v>0.47007747795885652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2272</v>
      </c>
      <c r="B1091" s="3">
        <v>46186</v>
      </c>
      <c r="C1091" s="4">
        <f>YEAR(SalesDataTable[[#This Row],[Order Date]])</f>
        <v>2026</v>
      </c>
      <c r="D1091" s="11" t="str">
        <f>"Q"&amp;ROUNDUP(MONTH(SalesDataTable[[#This Row],[Order Date]])/3,0)</f>
        <v>Q2</v>
      </c>
      <c r="E1091" s="4">
        <f>MONTH(SalesDataTable[[#This Row],[Order Date]])</f>
        <v>6</v>
      </c>
      <c r="F1091" s="4" t="str">
        <f>TEXT(SalesDataTable[[#This Row],[Order Date]],"MMM")</f>
        <v>Jun</v>
      </c>
      <c r="G1091" s="4" t="s">
        <v>20</v>
      </c>
      <c r="H1091" s="4" t="s">
        <v>33</v>
      </c>
      <c r="I1091" s="4" t="s">
        <v>2</v>
      </c>
      <c r="J1091" s="4" t="s">
        <v>3</v>
      </c>
      <c r="K1091" s="4" t="s">
        <v>34</v>
      </c>
      <c r="L1091" s="4" t="s">
        <v>38</v>
      </c>
      <c r="M1091" s="9">
        <v>1</v>
      </c>
      <c r="N1091" s="6">
        <v>125.01</v>
      </c>
      <c r="O1091" s="7">
        <v>0.15</v>
      </c>
      <c r="P1091" s="6">
        <v>70.39</v>
      </c>
      <c r="Q1091" s="6">
        <f t="shared" si="64"/>
        <v>106.2585</v>
      </c>
      <c r="R1091" s="6">
        <f t="shared" si="65"/>
        <v>70.39</v>
      </c>
      <c r="S1091" s="6">
        <f t="shared" si="66"/>
        <v>35.868499999999997</v>
      </c>
      <c r="T1091" s="8">
        <f t="shared" si="67"/>
        <v>0.33755887764272974</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2680</v>
      </c>
      <c r="B1092" s="3">
        <v>46186</v>
      </c>
      <c r="C1092" s="4">
        <f>YEAR(SalesDataTable[[#This Row],[Order Date]])</f>
        <v>2026</v>
      </c>
      <c r="D1092" s="11" t="str">
        <f>"Q"&amp;ROUNDUP(MONTH(SalesDataTable[[#This Row],[Order Date]])/3,0)</f>
        <v>Q2</v>
      </c>
      <c r="E1092" s="4">
        <f>MONTH(SalesDataTable[[#This Row],[Order Date]])</f>
        <v>6</v>
      </c>
      <c r="F1092" s="4" t="str">
        <f>TEXT(SalesDataTable[[#This Row],[Order Date]],"MMM")</f>
        <v>Jun</v>
      </c>
      <c r="G1092" s="4" t="s">
        <v>6</v>
      </c>
      <c r="H1092" s="4" t="s">
        <v>49</v>
      </c>
      <c r="I1092" s="4" t="s">
        <v>2</v>
      </c>
      <c r="J1092" s="4" t="s">
        <v>3</v>
      </c>
      <c r="K1092" s="4" t="s">
        <v>9</v>
      </c>
      <c r="L1092" s="4" t="s">
        <v>10</v>
      </c>
      <c r="M1092" s="9">
        <v>1</v>
      </c>
      <c r="N1092" s="6">
        <v>93.59</v>
      </c>
      <c r="O1092" s="7">
        <v>0.15</v>
      </c>
      <c r="P1092" s="6">
        <v>46.48</v>
      </c>
      <c r="Q1092" s="6">
        <f t="shared" ref="Q1092:Q1155" si="68">M1092*N1092*(1-O1092)</f>
        <v>79.551500000000004</v>
      </c>
      <c r="R1092" s="6">
        <f t="shared" ref="R1092:R1155" si="69">M1092*P1092</f>
        <v>46.48</v>
      </c>
      <c r="S1092" s="6">
        <f t="shared" ref="S1092:S1155" si="70">Q1092-R1092</f>
        <v>33.071500000000007</v>
      </c>
      <c r="T1092" s="8">
        <f t="shared" ref="T1092:T1155" si="71">IFERROR(S1092/Q1092,0)</f>
        <v>0.41572440494522422</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4178</v>
      </c>
      <c r="B1093" s="3">
        <v>46186</v>
      </c>
      <c r="C1093" s="4">
        <f>YEAR(SalesDataTable[[#This Row],[Order Date]])</f>
        <v>2026</v>
      </c>
      <c r="D1093" s="11" t="str">
        <f>"Q"&amp;ROUNDUP(MONTH(SalesDataTable[[#This Row],[Order Date]])/3,0)</f>
        <v>Q2</v>
      </c>
      <c r="E1093" s="4">
        <f>MONTH(SalesDataTable[[#This Row],[Order Date]])</f>
        <v>6</v>
      </c>
      <c r="F1093" s="4" t="str">
        <f>TEXT(SalesDataTable[[#This Row],[Order Date]],"MMM")</f>
        <v>Jun</v>
      </c>
      <c r="G1093" s="4" t="s">
        <v>11</v>
      </c>
      <c r="H1093" s="4" t="s">
        <v>12</v>
      </c>
      <c r="I1093" s="4" t="s">
        <v>19</v>
      </c>
      <c r="J1093" s="4" t="s">
        <v>3</v>
      </c>
      <c r="K1093" s="4" t="s">
        <v>9</v>
      </c>
      <c r="L1093" s="4" t="s">
        <v>17</v>
      </c>
      <c r="M1093" s="9">
        <v>4</v>
      </c>
      <c r="N1093" s="6">
        <v>143.9</v>
      </c>
      <c r="O1093" s="7">
        <v>0.05</v>
      </c>
      <c r="P1093" s="6">
        <v>79.709999999999994</v>
      </c>
      <c r="Q1093" s="6">
        <f t="shared" si="68"/>
        <v>546.82000000000005</v>
      </c>
      <c r="R1093" s="6">
        <f t="shared" si="69"/>
        <v>318.83999999999997</v>
      </c>
      <c r="S1093" s="6">
        <f t="shared" si="70"/>
        <v>227.98000000000008</v>
      </c>
      <c r="T1093" s="8">
        <f t="shared" si="71"/>
        <v>0.41691964448996022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4272</v>
      </c>
      <c r="B1094" s="3">
        <v>46186</v>
      </c>
      <c r="C1094" s="4">
        <f>YEAR(SalesDataTable[[#This Row],[Order Date]])</f>
        <v>2026</v>
      </c>
      <c r="D1094" s="11" t="str">
        <f>"Q"&amp;ROUNDUP(MONTH(SalesDataTable[[#This Row],[Order Date]])/3,0)</f>
        <v>Q2</v>
      </c>
      <c r="E1094" s="4">
        <f>MONTH(SalesDataTable[[#This Row],[Order Date]])</f>
        <v>6</v>
      </c>
      <c r="F1094" s="4" t="str">
        <f>TEXT(SalesDataTable[[#This Row],[Order Date]],"MMM")</f>
        <v>Jun</v>
      </c>
      <c r="G1094" s="4" t="s">
        <v>20</v>
      </c>
      <c r="H1094" s="4" t="s">
        <v>31</v>
      </c>
      <c r="I1094" s="4" t="s">
        <v>28</v>
      </c>
      <c r="J1094" s="4" t="s">
        <v>3</v>
      </c>
      <c r="K1094" s="4" t="s">
        <v>23</v>
      </c>
      <c r="L1094" s="4" t="s">
        <v>29</v>
      </c>
      <c r="M1094" s="9">
        <v>4</v>
      </c>
      <c r="N1094" s="6">
        <v>190.97</v>
      </c>
      <c r="O1094" s="7">
        <v>0</v>
      </c>
      <c r="P1094" s="6">
        <v>103.36</v>
      </c>
      <c r="Q1094" s="6">
        <f t="shared" si="68"/>
        <v>763.88</v>
      </c>
      <c r="R1094" s="6">
        <f t="shared" si="69"/>
        <v>413.44</v>
      </c>
      <c r="S1094" s="6">
        <f t="shared" si="70"/>
        <v>350.44</v>
      </c>
      <c r="T1094" s="8">
        <f t="shared" si="71"/>
        <v>0.45876315651673039</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4713</v>
      </c>
      <c r="B1095" s="3">
        <v>46186</v>
      </c>
      <c r="C1095" s="4">
        <f>YEAR(SalesDataTable[[#This Row],[Order Date]])</f>
        <v>2026</v>
      </c>
      <c r="D1095" s="11" t="str">
        <f>"Q"&amp;ROUNDUP(MONTH(SalesDataTable[[#This Row],[Order Date]])/3,0)</f>
        <v>Q2</v>
      </c>
      <c r="E1095" s="4">
        <f>MONTH(SalesDataTable[[#This Row],[Order Date]])</f>
        <v>6</v>
      </c>
      <c r="F1095" s="4" t="str">
        <f>TEXT(SalesDataTable[[#This Row],[Order Date]],"MMM")</f>
        <v>Jun</v>
      </c>
      <c r="G1095" s="4" t="s">
        <v>20</v>
      </c>
      <c r="H1095" s="4" t="s">
        <v>47</v>
      </c>
      <c r="I1095" s="4" t="s">
        <v>19</v>
      </c>
      <c r="J1095" s="4" t="s">
        <v>16</v>
      </c>
      <c r="K1095" s="4" t="s">
        <v>34</v>
      </c>
      <c r="L1095" s="4" t="s">
        <v>42</v>
      </c>
      <c r="M1095" s="9">
        <v>1</v>
      </c>
      <c r="N1095" s="6">
        <v>35.78</v>
      </c>
      <c r="O1095" s="7">
        <v>0</v>
      </c>
      <c r="P1095" s="6">
        <v>14</v>
      </c>
      <c r="Q1095" s="6">
        <f t="shared" si="68"/>
        <v>35.78</v>
      </c>
      <c r="R1095" s="6">
        <f t="shared" si="69"/>
        <v>14</v>
      </c>
      <c r="S1095" s="6">
        <f t="shared" si="70"/>
        <v>21.78</v>
      </c>
      <c r="T1095" s="8">
        <f t="shared" si="71"/>
        <v>0.60871995528228062</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5166</v>
      </c>
      <c r="B1096" s="3">
        <v>46186</v>
      </c>
      <c r="C1096" s="4">
        <f>YEAR(SalesDataTable[[#This Row],[Order Date]])</f>
        <v>2026</v>
      </c>
      <c r="D1096" s="11" t="str">
        <f>"Q"&amp;ROUNDUP(MONTH(SalesDataTable[[#This Row],[Order Date]])/3,0)</f>
        <v>Q2</v>
      </c>
      <c r="E1096" s="4">
        <f>MONTH(SalesDataTable[[#This Row],[Order Date]])</f>
        <v>6</v>
      </c>
      <c r="F1096" s="4" t="str">
        <f>TEXT(SalesDataTable[[#This Row],[Order Date]],"MMM")</f>
        <v>Jun</v>
      </c>
      <c r="G1096" s="4" t="s">
        <v>20</v>
      </c>
      <c r="H1096" s="4" t="s">
        <v>31</v>
      </c>
      <c r="I1096" s="4" t="s">
        <v>28</v>
      </c>
      <c r="J1096" s="4" t="s">
        <v>13</v>
      </c>
      <c r="K1096" s="4" t="s">
        <v>23</v>
      </c>
      <c r="L1096" s="4" t="s">
        <v>51</v>
      </c>
      <c r="M1096" s="9">
        <v>3</v>
      </c>
      <c r="N1096" s="6">
        <v>125.25</v>
      </c>
      <c r="O1096" s="7">
        <v>0.05</v>
      </c>
      <c r="P1096" s="6">
        <v>58.95</v>
      </c>
      <c r="Q1096" s="6">
        <f t="shared" si="68"/>
        <v>356.96249999999998</v>
      </c>
      <c r="R1096" s="6">
        <f t="shared" si="69"/>
        <v>176.85000000000002</v>
      </c>
      <c r="S1096" s="6">
        <f t="shared" si="70"/>
        <v>180.11249999999995</v>
      </c>
      <c r="T1096" s="8">
        <f t="shared" si="71"/>
        <v>0.50456980775291516</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486</v>
      </c>
      <c r="B1097" s="3">
        <v>46187</v>
      </c>
      <c r="C1097" s="4">
        <f>YEAR(SalesDataTable[[#This Row],[Order Date]])</f>
        <v>2026</v>
      </c>
      <c r="D1097" s="11" t="str">
        <f>"Q"&amp;ROUNDUP(MONTH(SalesDataTable[[#This Row],[Order Date]])/3,0)</f>
        <v>Q2</v>
      </c>
      <c r="E1097" s="4">
        <f>MONTH(SalesDataTable[[#This Row],[Order Date]])</f>
        <v>6</v>
      </c>
      <c r="F1097" s="4" t="str">
        <f>TEXT(SalesDataTable[[#This Row],[Order Date]],"MMM")</f>
        <v>Jun</v>
      </c>
      <c r="G1097" s="4" t="s">
        <v>0</v>
      </c>
      <c r="H1097" s="4" t="s">
        <v>36</v>
      </c>
      <c r="I1097" s="4" t="s">
        <v>8</v>
      </c>
      <c r="J1097" s="4" t="s">
        <v>16</v>
      </c>
      <c r="K1097" s="4" t="s">
        <v>9</v>
      </c>
      <c r="L1097" s="4" t="s">
        <v>46</v>
      </c>
      <c r="M1097" s="9">
        <v>8</v>
      </c>
      <c r="N1097" s="6">
        <v>72.36</v>
      </c>
      <c r="O1097" s="7">
        <v>0.1</v>
      </c>
      <c r="P1097" s="6">
        <v>32.229999999999997</v>
      </c>
      <c r="Q1097" s="6">
        <f t="shared" si="68"/>
        <v>520.99199999999996</v>
      </c>
      <c r="R1097" s="6">
        <f t="shared" si="69"/>
        <v>257.83999999999997</v>
      </c>
      <c r="S1097" s="6">
        <f t="shared" si="70"/>
        <v>263.15199999999999</v>
      </c>
      <c r="T1097" s="8">
        <f t="shared" si="71"/>
        <v>0.5050979669553467</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1507</v>
      </c>
      <c r="B1098" s="3">
        <v>46187</v>
      </c>
      <c r="C1098" s="4">
        <f>YEAR(SalesDataTable[[#This Row],[Order Date]])</f>
        <v>2026</v>
      </c>
      <c r="D1098" s="11" t="str">
        <f>"Q"&amp;ROUNDUP(MONTH(SalesDataTable[[#This Row],[Order Date]])/3,0)</f>
        <v>Q2</v>
      </c>
      <c r="E1098" s="4">
        <f>MONTH(SalesDataTable[[#This Row],[Order Date]])</f>
        <v>6</v>
      </c>
      <c r="F1098" s="4" t="str">
        <f>TEXT(SalesDataTable[[#This Row],[Order Date]],"MMM")</f>
        <v>Jun</v>
      </c>
      <c r="G1098" s="4" t="s">
        <v>0</v>
      </c>
      <c r="H1098" s="4" t="s">
        <v>50</v>
      </c>
      <c r="I1098" s="4" t="s">
        <v>19</v>
      </c>
      <c r="J1098" s="4" t="s">
        <v>3</v>
      </c>
      <c r="K1098" s="4" t="s">
        <v>14</v>
      </c>
      <c r="L1098" s="4" t="s">
        <v>48</v>
      </c>
      <c r="M1098" s="9">
        <v>1</v>
      </c>
      <c r="N1098" s="6">
        <v>162.51</v>
      </c>
      <c r="O1098" s="7">
        <v>0</v>
      </c>
      <c r="P1098" s="6">
        <v>88.29</v>
      </c>
      <c r="Q1098" s="6">
        <f t="shared" si="68"/>
        <v>162.51</v>
      </c>
      <c r="R1098" s="6">
        <f t="shared" si="69"/>
        <v>88.29</v>
      </c>
      <c r="S1098" s="6">
        <f t="shared" si="70"/>
        <v>74.219999999999985</v>
      </c>
      <c r="T1098" s="8">
        <f t="shared" si="71"/>
        <v>0.45671035628576695</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1821</v>
      </c>
      <c r="B1099" s="3">
        <v>46187</v>
      </c>
      <c r="C1099" s="4">
        <f>YEAR(SalesDataTable[[#This Row],[Order Date]])</f>
        <v>2026</v>
      </c>
      <c r="D1099" s="11" t="str">
        <f>"Q"&amp;ROUNDUP(MONTH(SalesDataTable[[#This Row],[Order Date]])/3,0)</f>
        <v>Q2</v>
      </c>
      <c r="E1099" s="4">
        <f>MONTH(SalesDataTable[[#This Row],[Order Date]])</f>
        <v>6</v>
      </c>
      <c r="F1099" s="4" t="str">
        <f>TEXT(SalesDataTable[[#This Row],[Order Date]],"MMM")</f>
        <v>Jun</v>
      </c>
      <c r="G1099" s="4" t="s">
        <v>0</v>
      </c>
      <c r="H1099" s="4" t="s">
        <v>50</v>
      </c>
      <c r="I1099" s="4" t="s">
        <v>19</v>
      </c>
      <c r="J1099" s="4" t="s">
        <v>16</v>
      </c>
      <c r="K1099" s="4" t="s">
        <v>9</v>
      </c>
      <c r="L1099" s="4" t="s">
        <v>46</v>
      </c>
      <c r="M1099" s="9">
        <v>3</v>
      </c>
      <c r="N1099" s="6">
        <v>70.52</v>
      </c>
      <c r="O1099" s="7">
        <v>0</v>
      </c>
      <c r="P1099" s="6">
        <v>33.119999999999997</v>
      </c>
      <c r="Q1099" s="6">
        <f t="shared" si="68"/>
        <v>211.56</v>
      </c>
      <c r="R1099" s="6">
        <f t="shared" si="69"/>
        <v>99.359999999999985</v>
      </c>
      <c r="S1099" s="6">
        <f t="shared" si="70"/>
        <v>112.20000000000002</v>
      </c>
      <c r="T1099" s="8">
        <f t="shared" si="71"/>
        <v>0.53034600113442998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2588</v>
      </c>
      <c r="B1100" s="3">
        <v>46187</v>
      </c>
      <c r="C1100" s="4">
        <f>YEAR(SalesDataTable[[#This Row],[Order Date]])</f>
        <v>2026</v>
      </c>
      <c r="D1100" s="11" t="str">
        <f>"Q"&amp;ROUNDUP(MONTH(SalesDataTable[[#This Row],[Order Date]])/3,0)</f>
        <v>Q2</v>
      </c>
      <c r="E1100" s="4">
        <f>MONTH(SalesDataTable[[#This Row],[Order Date]])</f>
        <v>6</v>
      </c>
      <c r="F1100" s="4" t="str">
        <f>TEXT(SalesDataTable[[#This Row],[Order Date]],"MMM")</f>
        <v>Jun</v>
      </c>
      <c r="G1100" s="4" t="s">
        <v>20</v>
      </c>
      <c r="H1100" s="4" t="s">
        <v>33</v>
      </c>
      <c r="I1100" s="4" t="s">
        <v>28</v>
      </c>
      <c r="J1100" s="4" t="s">
        <v>3</v>
      </c>
      <c r="K1100" s="4" t="s">
        <v>9</v>
      </c>
      <c r="L1100" s="4" t="s">
        <v>10</v>
      </c>
      <c r="M1100" s="9">
        <v>1</v>
      </c>
      <c r="N1100" s="6">
        <v>90.28</v>
      </c>
      <c r="O1100" s="7">
        <v>0</v>
      </c>
      <c r="P1100" s="6">
        <v>46.04</v>
      </c>
      <c r="Q1100" s="6">
        <f t="shared" si="68"/>
        <v>90.28</v>
      </c>
      <c r="R1100" s="6">
        <f t="shared" si="69"/>
        <v>46.04</v>
      </c>
      <c r="S1100" s="6">
        <f t="shared" si="70"/>
        <v>44.24</v>
      </c>
      <c r="T1100" s="8">
        <f t="shared" si="71"/>
        <v>0.4900310146211786</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2815</v>
      </c>
      <c r="B1101" s="3">
        <v>46187</v>
      </c>
      <c r="C1101" s="4">
        <f>YEAR(SalesDataTable[[#This Row],[Order Date]])</f>
        <v>2026</v>
      </c>
      <c r="D1101" s="11" t="str">
        <f>"Q"&amp;ROUNDUP(MONTH(SalesDataTable[[#This Row],[Order Date]])/3,0)</f>
        <v>Q2</v>
      </c>
      <c r="E1101" s="4">
        <f>MONTH(SalesDataTable[[#This Row],[Order Date]])</f>
        <v>6</v>
      </c>
      <c r="F1101" s="4" t="str">
        <f>TEXT(SalesDataTable[[#This Row],[Order Date]],"MMM")</f>
        <v>Jun</v>
      </c>
      <c r="G1101" s="4" t="s">
        <v>20</v>
      </c>
      <c r="H1101" s="4" t="s">
        <v>47</v>
      </c>
      <c r="I1101" s="4" t="s">
        <v>28</v>
      </c>
      <c r="J1101" s="4" t="s">
        <v>13</v>
      </c>
      <c r="K1101" s="4" t="s">
        <v>23</v>
      </c>
      <c r="L1101" s="4" t="s">
        <v>24</v>
      </c>
      <c r="M1101" s="9">
        <v>2</v>
      </c>
      <c r="N1101" s="6">
        <v>342.25</v>
      </c>
      <c r="O1101" s="7">
        <v>0</v>
      </c>
      <c r="P1101" s="6">
        <v>196.86</v>
      </c>
      <c r="Q1101" s="6">
        <f t="shared" si="68"/>
        <v>684.5</v>
      </c>
      <c r="R1101" s="6">
        <f t="shared" si="69"/>
        <v>393.72</v>
      </c>
      <c r="S1101" s="6">
        <f t="shared" si="70"/>
        <v>290.77999999999997</v>
      </c>
      <c r="T1101" s="8">
        <f t="shared" si="71"/>
        <v>0.42480642804967128</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3258</v>
      </c>
      <c r="B1102" s="3">
        <v>46187</v>
      </c>
      <c r="C1102" s="4">
        <f>YEAR(SalesDataTable[[#This Row],[Order Date]])</f>
        <v>2026</v>
      </c>
      <c r="D1102" s="11" t="str">
        <f>"Q"&amp;ROUNDUP(MONTH(SalesDataTable[[#This Row],[Order Date]])/3,0)</f>
        <v>Q2</v>
      </c>
      <c r="E1102" s="4">
        <f>MONTH(SalesDataTable[[#This Row],[Order Date]])</f>
        <v>6</v>
      </c>
      <c r="F1102" s="4" t="str">
        <f>TEXT(SalesDataTable[[#This Row],[Order Date]],"MMM")</f>
        <v>Jun</v>
      </c>
      <c r="G1102" s="4" t="s">
        <v>6</v>
      </c>
      <c r="H1102" s="4" t="s">
        <v>7</v>
      </c>
      <c r="I1102" s="4" t="s">
        <v>2</v>
      </c>
      <c r="J1102" s="4" t="s">
        <v>16</v>
      </c>
      <c r="K1102" s="4" t="s">
        <v>4</v>
      </c>
      <c r="L1102" s="4" t="s">
        <v>22</v>
      </c>
      <c r="M1102" s="9">
        <v>6</v>
      </c>
      <c r="N1102" s="6">
        <v>50.92</v>
      </c>
      <c r="O1102" s="7">
        <v>0.05</v>
      </c>
      <c r="P1102" s="6">
        <v>22.87</v>
      </c>
      <c r="Q1102" s="6">
        <f t="shared" si="68"/>
        <v>290.24399999999997</v>
      </c>
      <c r="R1102" s="6">
        <f t="shared" si="69"/>
        <v>137.22</v>
      </c>
      <c r="S1102" s="6">
        <f t="shared" si="70"/>
        <v>153.02399999999997</v>
      </c>
      <c r="T1102" s="8">
        <f t="shared" si="71"/>
        <v>0.52722536899987593</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3361</v>
      </c>
      <c r="B1103" s="3">
        <v>46187</v>
      </c>
      <c r="C1103" s="4">
        <f>YEAR(SalesDataTable[[#This Row],[Order Date]])</f>
        <v>2026</v>
      </c>
      <c r="D1103" s="11" t="str">
        <f>"Q"&amp;ROUNDUP(MONTH(SalesDataTable[[#This Row],[Order Date]])/3,0)</f>
        <v>Q2</v>
      </c>
      <c r="E1103" s="4">
        <f>MONTH(SalesDataTable[[#This Row],[Order Date]])</f>
        <v>6</v>
      </c>
      <c r="F1103" s="4" t="str">
        <f>TEXT(SalesDataTable[[#This Row],[Order Date]],"MMM")</f>
        <v>Jun</v>
      </c>
      <c r="G1103" s="4" t="s">
        <v>0</v>
      </c>
      <c r="H1103" s="4" t="s">
        <v>1</v>
      </c>
      <c r="I1103" s="4" t="s">
        <v>19</v>
      </c>
      <c r="J1103" s="4" t="s">
        <v>3</v>
      </c>
      <c r="K1103" s="4" t="s">
        <v>14</v>
      </c>
      <c r="L1103" s="4" t="s">
        <v>15</v>
      </c>
      <c r="M1103" s="9">
        <v>5</v>
      </c>
      <c r="N1103" s="6">
        <v>36.72</v>
      </c>
      <c r="O1103" s="7">
        <v>0.15</v>
      </c>
      <c r="P1103" s="6">
        <v>13.2</v>
      </c>
      <c r="Q1103" s="6">
        <f t="shared" si="68"/>
        <v>156.06</v>
      </c>
      <c r="R1103" s="6">
        <f t="shared" si="69"/>
        <v>66</v>
      </c>
      <c r="S1103" s="6">
        <f t="shared" si="70"/>
        <v>90.06</v>
      </c>
      <c r="T1103" s="8">
        <f t="shared" si="71"/>
        <v>0.57708573625528647</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3629</v>
      </c>
      <c r="B1104" s="3">
        <v>46187</v>
      </c>
      <c r="C1104" s="4">
        <f>YEAR(SalesDataTable[[#This Row],[Order Date]])</f>
        <v>2026</v>
      </c>
      <c r="D1104" s="11" t="str">
        <f>"Q"&amp;ROUNDUP(MONTH(SalesDataTable[[#This Row],[Order Date]])/3,0)</f>
        <v>Q2</v>
      </c>
      <c r="E1104" s="4">
        <f>MONTH(SalesDataTable[[#This Row],[Order Date]])</f>
        <v>6</v>
      </c>
      <c r="F1104" s="4" t="str">
        <f>TEXT(SalesDataTable[[#This Row],[Order Date]],"MMM")</f>
        <v>Jun</v>
      </c>
      <c r="G1104" s="4" t="s">
        <v>0</v>
      </c>
      <c r="H1104" s="4" t="s">
        <v>50</v>
      </c>
      <c r="I1104" s="4" t="s">
        <v>2</v>
      </c>
      <c r="J1104" s="4" t="s">
        <v>13</v>
      </c>
      <c r="K1104" s="4" t="s">
        <v>23</v>
      </c>
      <c r="L1104" s="4" t="s">
        <v>24</v>
      </c>
      <c r="M1104" s="9">
        <v>4</v>
      </c>
      <c r="N1104" s="6">
        <v>348.96</v>
      </c>
      <c r="O1104" s="7">
        <v>0.15</v>
      </c>
      <c r="P1104" s="6">
        <v>197.02</v>
      </c>
      <c r="Q1104" s="6">
        <f t="shared" si="68"/>
        <v>1186.4639999999999</v>
      </c>
      <c r="R1104" s="6">
        <f t="shared" si="69"/>
        <v>788.08</v>
      </c>
      <c r="S1104" s="6">
        <f t="shared" si="70"/>
        <v>398.3839999999999</v>
      </c>
      <c r="T1104" s="8">
        <f t="shared" si="71"/>
        <v>0.3357741996385899</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3750</v>
      </c>
      <c r="B1105" s="3">
        <v>46187</v>
      </c>
      <c r="C1105" s="4">
        <f>YEAR(SalesDataTable[[#This Row],[Order Date]])</f>
        <v>2026</v>
      </c>
      <c r="D1105" s="11" t="str">
        <f>"Q"&amp;ROUNDUP(MONTH(SalesDataTable[[#This Row],[Order Date]])/3,0)</f>
        <v>Q2</v>
      </c>
      <c r="E1105" s="4">
        <f>MONTH(SalesDataTable[[#This Row],[Order Date]])</f>
        <v>6</v>
      </c>
      <c r="F1105" s="4" t="str">
        <f>TEXT(SalesDataTable[[#This Row],[Order Date]],"MMM")</f>
        <v>Jun</v>
      </c>
      <c r="G1105" s="4" t="s">
        <v>0</v>
      </c>
      <c r="H1105" s="4" t="s">
        <v>1</v>
      </c>
      <c r="I1105" s="4" t="s">
        <v>2</v>
      </c>
      <c r="J1105" s="4" t="s">
        <v>3</v>
      </c>
      <c r="K1105" s="4" t="s">
        <v>9</v>
      </c>
      <c r="L1105" s="4" t="s">
        <v>46</v>
      </c>
      <c r="M1105" s="9">
        <v>1</v>
      </c>
      <c r="N1105" s="6">
        <v>71.28</v>
      </c>
      <c r="O1105" s="7">
        <v>0</v>
      </c>
      <c r="P1105" s="6">
        <v>31.92</v>
      </c>
      <c r="Q1105" s="6">
        <f t="shared" si="68"/>
        <v>71.28</v>
      </c>
      <c r="R1105" s="6">
        <f t="shared" si="69"/>
        <v>31.92</v>
      </c>
      <c r="S1105" s="6">
        <f t="shared" si="70"/>
        <v>39.36</v>
      </c>
      <c r="T1105" s="8">
        <f t="shared" si="71"/>
        <v>0.55218855218855212</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5088</v>
      </c>
      <c r="B1106" s="3">
        <v>46187</v>
      </c>
      <c r="C1106" s="4">
        <f>YEAR(SalesDataTable[[#This Row],[Order Date]])</f>
        <v>2026</v>
      </c>
      <c r="D1106" s="11" t="str">
        <f>"Q"&amp;ROUNDUP(MONTH(SalesDataTable[[#This Row],[Order Date]])/3,0)</f>
        <v>Q2</v>
      </c>
      <c r="E1106" s="4">
        <f>MONTH(SalesDataTable[[#This Row],[Order Date]])</f>
        <v>6</v>
      </c>
      <c r="F1106" s="4" t="str">
        <f>TEXT(SalesDataTable[[#This Row],[Order Date]],"MMM")</f>
        <v>Jun</v>
      </c>
      <c r="G1106" s="4" t="s">
        <v>6</v>
      </c>
      <c r="H1106" s="4" t="s">
        <v>43</v>
      </c>
      <c r="I1106" s="4" t="s">
        <v>2</v>
      </c>
      <c r="J1106" s="4" t="s">
        <v>13</v>
      </c>
      <c r="K1106" s="4" t="s">
        <v>14</v>
      </c>
      <c r="L1106" s="4" t="s">
        <v>48</v>
      </c>
      <c r="M1106" s="9">
        <v>1</v>
      </c>
      <c r="N1106" s="6">
        <v>160.99</v>
      </c>
      <c r="O1106" s="7">
        <v>0.05</v>
      </c>
      <c r="P1106" s="6">
        <v>89.15</v>
      </c>
      <c r="Q1106" s="6">
        <f t="shared" si="68"/>
        <v>152.94050000000001</v>
      </c>
      <c r="R1106" s="6">
        <f t="shared" si="69"/>
        <v>89.15</v>
      </c>
      <c r="S1106" s="6">
        <f t="shared" si="70"/>
        <v>63.790500000000009</v>
      </c>
      <c r="T1106" s="8">
        <f t="shared" si="71"/>
        <v>0.41709357560619981</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1450</v>
      </c>
      <c r="B1107" s="3">
        <v>46188</v>
      </c>
      <c r="C1107" s="4">
        <f>YEAR(SalesDataTable[[#This Row],[Order Date]])</f>
        <v>2026</v>
      </c>
      <c r="D1107" s="11" t="str">
        <f>"Q"&amp;ROUNDUP(MONTH(SalesDataTable[[#This Row],[Order Date]])/3,0)</f>
        <v>Q2</v>
      </c>
      <c r="E1107" s="4">
        <f>MONTH(SalesDataTable[[#This Row],[Order Date]])</f>
        <v>6</v>
      </c>
      <c r="F1107" s="4" t="str">
        <f>TEXT(SalesDataTable[[#This Row],[Order Date]],"MMM")</f>
        <v>Jun</v>
      </c>
      <c r="G1107" s="4" t="s">
        <v>6</v>
      </c>
      <c r="H1107" s="4" t="s">
        <v>49</v>
      </c>
      <c r="I1107" s="4" t="s">
        <v>2</v>
      </c>
      <c r="J1107" s="4" t="s">
        <v>3</v>
      </c>
      <c r="K1107" s="4" t="s">
        <v>34</v>
      </c>
      <c r="L1107" s="4" t="s">
        <v>38</v>
      </c>
      <c r="M1107" s="9">
        <v>1</v>
      </c>
      <c r="N1107" s="6">
        <v>124.19</v>
      </c>
      <c r="O1107" s="7">
        <v>0.05</v>
      </c>
      <c r="P1107" s="6">
        <v>67.209999999999994</v>
      </c>
      <c r="Q1107" s="6">
        <f t="shared" si="68"/>
        <v>117.98049999999999</v>
      </c>
      <c r="R1107" s="6">
        <f t="shared" si="69"/>
        <v>67.209999999999994</v>
      </c>
      <c r="S1107" s="6">
        <f t="shared" si="70"/>
        <v>50.770499999999998</v>
      </c>
      <c r="T1107" s="8">
        <f t="shared" si="71"/>
        <v>0.43032958836417884</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2330</v>
      </c>
      <c r="B1108" s="3">
        <v>46188</v>
      </c>
      <c r="C1108" s="4">
        <f>YEAR(SalesDataTable[[#This Row],[Order Date]])</f>
        <v>2026</v>
      </c>
      <c r="D1108" s="11" t="str">
        <f>"Q"&amp;ROUNDUP(MONTH(SalesDataTable[[#This Row],[Order Date]])/3,0)</f>
        <v>Q2</v>
      </c>
      <c r="E1108" s="4">
        <f>MONTH(SalesDataTable[[#This Row],[Order Date]])</f>
        <v>6</v>
      </c>
      <c r="F1108" s="4" t="str">
        <f>TEXT(SalesDataTable[[#This Row],[Order Date]],"MMM")</f>
        <v>Jun</v>
      </c>
      <c r="G1108" s="4" t="s">
        <v>6</v>
      </c>
      <c r="H1108" s="4" t="s">
        <v>7</v>
      </c>
      <c r="I1108" s="4" t="s">
        <v>2</v>
      </c>
      <c r="J1108" s="4" t="s">
        <v>13</v>
      </c>
      <c r="K1108" s="4" t="s">
        <v>14</v>
      </c>
      <c r="L1108" s="4" t="s">
        <v>15</v>
      </c>
      <c r="M1108" s="9">
        <v>2</v>
      </c>
      <c r="N1108" s="6">
        <v>36.11</v>
      </c>
      <c r="O1108" s="7">
        <v>0.05</v>
      </c>
      <c r="P1108" s="6">
        <v>13.29</v>
      </c>
      <c r="Q1108" s="6">
        <f t="shared" si="68"/>
        <v>68.608999999999995</v>
      </c>
      <c r="R1108" s="6">
        <f t="shared" si="69"/>
        <v>26.58</v>
      </c>
      <c r="S1108" s="6">
        <f t="shared" si="70"/>
        <v>42.028999999999996</v>
      </c>
      <c r="T1108" s="8">
        <f t="shared" si="71"/>
        <v>0.6125872698917052</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4655</v>
      </c>
      <c r="B1109" s="3">
        <v>46188</v>
      </c>
      <c r="C1109" s="4">
        <f>YEAR(SalesDataTable[[#This Row],[Order Date]])</f>
        <v>2026</v>
      </c>
      <c r="D1109" s="11" t="str">
        <f>"Q"&amp;ROUNDUP(MONTH(SalesDataTable[[#This Row],[Order Date]])/3,0)</f>
        <v>Q2</v>
      </c>
      <c r="E1109" s="4">
        <f>MONTH(SalesDataTable[[#This Row],[Order Date]])</f>
        <v>6</v>
      </c>
      <c r="F1109" s="4" t="str">
        <f>TEXT(SalesDataTable[[#This Row],[Order Date]],"MMM")</f>
        <v>Jun</v>
      </c>
      <c r="G1109" s="4" t="s">
        <v>0</v>
      </c>
      <c r="H1109" s="4" t="s">
        <v>1</v>
      </c>
      <c r="I1109" s="4" t="s">
        <v>8</v>
      </c>
      <c r="J1109" s="4" t="s">
        <v>16</v>
      </c>
      <c r="K1109" s="4" t="s">
        <v>34</v>
      </c>
      <c r="L1109" s="4" t="s">
        <v>35</v>
      </c>
      <c r="M1109" s="9">
        <v>4</v>
      </c>
      <c r="N1109" s="6">
        <v>40.909999999999997</v>
      </c>
      <c r="O1109" s="7">
        <v>0.05</v>
      </c>
      <c r="P1109" s="6">
        <v>14.42</v>
      </c>
      <c r="Q1109" s="6">
        <f t="shared" si="68"/>
        <v>155.45799999999997</v>
      </c>
      <c r="R1109" s="6">
        <f t="shared" si="69"/>
        <v>57.68</v>
      </c>
      <c r="S1109" s="6">
        <f t="shared" si="70"/>
        <v>97.777999999999963</v>
      </c>
      <c r="T1109" s="8">
        <f t="shared" si="71"/>
        <v>0.62896730949838531</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137</v>
      </c>
      <c r="B1110" s="3">
        <v>46189</v>
      </c>
      <c r="C1110" s="4">
        <f>YEAR(SalesDataTable[[#This Row],[Order Date]])</f>
        <v>2026</v>
      </c>
      <c r="D1110" s="11" t="str">
        <f>"Q"&amp;ROUNDUP(MONTH(SalesDataTable[[#This Row],[Order Date]])/3,0)</f>
        <v>Q2</v>
      </c>
      <c r="E1110" s="4">
        <f>MONTH(SalesDataTable[[#This Row],[Order Date]])</f>
        <v>6</v>
      </c>
      <c r="F1110" s="4" t="str">
        <f>TEXT(SalesDataTable[[#This Row],[Order Date]],"MMM")</f>
        <v>Jun</v>
      </c>
      <c r="G1110" s="4" t="s">
        <v>6</v>
      </c>
      <c r="H1110" s="4" t="s">
        <v>27</v>
      </c>
      <c r="I1110" s="4" t="s">
        <v>2</v>
      </c>
      <c r="J1110" s="4" t="s">
        <v>3</v>
      </c>
      <c r="K1110" s="4" t="s">
        <v>9</v>
      </c>
      <c r="L1110" s="4" t="s">
        <v>17</v>
      </c>
      <c r="M1110" s="9">
        <v>5</v>
      </c>
      <c r="N1110" s="6">
        <v>141.66999999999999</v>
      </c>
      <c r="O1110" s="7">
        <v>0.1</v>
      </c>
      <c r="P1110" s="6">
        <v>80.59</v>
      </c>
      <c r="Q1110" s="6">
        <f t="shared" si="68"/>
        <v>637.51499999999999</v>
      </c>
      <c r="R1110" s="6">
        <f t="shared" si="69"/>
        <v>402.95000000000005</v>
      </c>
      <c r="S1110" s="6">
        <f t="shared" si="70"/>
        <v>234.56499999999994</v>
      </c>
      <c r="T1110" s="8">
        <f t="shared" si="71"/>
        <v>0.36793644071119885</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141</v>
      </c>
      <c r="B1111" s="3">
        <v>46189</v>
      </c>
      <c r="C1111" s="4">
        <f>YEAR(SalesDataTable[[#This Row],[Order Date]])</f>
        <v>2026</v>
      </c>
      <c r="D1111" s="11" t="str">
        <f>"Q"&amp;ROUNDUP(MONTH(SalesDataTable[[#This Row],[Order Date]])/3,0)</f>
        <v>Q2</v>
      </c>
      <c r="E1111" s="4">
        <f>MONTH(SalesDataTable[[#This Row],[Order Date]])</f>
        <v>6</v>
      </c>
      <c r="F1111" s="4" t="str">
        <f>TEXT(SalesDataTable[[#This Row],[Order Date]],"MMM")</f>
        <v>Jun</v>
      </c>
      <c r="G1111" s="4" t="s">
        <v>20</v>
      </c>
      <c r="H1111" s="4" t="s">
        <v>31</v>
      </c>
      <c r="I1111" s="4" t="s">
        <v>2</v>
      </c>
      <c r="J1111" s="4" t="s">
        <v>3</v>
      </c>
      <c r="K1111" s="4" t="s">
        <v>14</v>
      </c>
      <c r="L1111" s="4" t="s">
        <v>32</v>
      </c>
      <c r="M1111" s="9">
        <v>1</v>
      </c>
      <c r="N1111" s="6">
        <v>47.53</v>
      </c>
      <c r="O1111" s="7">
        <v>0.05</v>
      </c>
      <c r="P1111" s="6">
        <v>18.5</v>
      </c>
      <c r="Q1111" s="6">
        <f t="shared" si="68"/>
        <v>45.153500000000001</v>
      </c>
      <c r="R1111" s="6">
        <f t="shared" si="69"/>
        <v>18.5</v>
      </c>
      <c r="S1111" s="6">
        <f t="shared" si="70"/>
        <v>26.653500000000001</v>
      </c>
      <c r="T1111" s="8">
        <f t="shared" si="71"/>
        <v>0.59028646727274736</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335</v>
      </c>
      <c r="B1112" s="3">
        <v>46189</v>
      </c>
      <c r="C1112" s="4">
        <f>YEAR(SalesDataTable[[#This Row],[Order Date]])</f>
        <v>2026</v>
      </c>
      <c r="D1112" s="11" t="str">
        <f>"Q"&amp;ROUNDUP(MONTH(SalesDataTable[[#This Row],[Order Date]])/3,0)</f>
        <v>Q2</v>
      </c>
      <c r="E1112" s="4">
        <f>MONTH(SalesDataTable[[#This Row],[Order Date]])</f>
        <v>6</v>
      </c>
      <c r="F1112" s="4" t="str">
        <f>TEXT(SalesDataTable[[#This Row],[Order Date]],"MMM")</f>
        <v>Jun</v>
      </c>
      <c r="G1112" s="4" t="s">
        <v>20</v>
      </c>
      <c r="H1112" s="4" t="s">
        <v>33</v>
      </c>
      <c r="I1112" s="4" t="s">
        <v>2</v>
      </c>
      <c r="J1112" s="4" t="s">
        <v>3</v>
      </c>
      <c r="K1112" s="4" t="s">
        <v>14</v>
      </c>
      <c r="L1112" s="4" t="s">
        <v>48</v>
      </c>
      <c r="M1112" s="9">
        <v>3</v>
      </c>
      <c r="N1112" s="6">
        <v>163.65</v>
      </c>
      <c r="O1112" s="7">
        <v>0.15</v>
      </c>
      <c r="P1112" s="6">
        <v>85.8</v>
      </c>
      <c r="Q1112" s="6">
        <f t="shared" si="68"/>
        <v>417.3075</v>
      </c>
      <c r="R1112" s="6">
        <f t="shared" si="69"/>
        <v>257.39999999999998</v>
      </c>
      <c r="S1112" s="6">
        <f t="shared" si="70"/>
        <v>159.90750000000003</v>
      </c>
      <c r="T1112" s="8">
        <f t="shared" si="71"/>
        <v>0.38318865584730688</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498</v>
      </c>
      <c r="B1113" s="3">
        <v>46189</v>
      </c>
      <c r="C1113" s="4">
        <f>YEAR(SalesDataTable[[#This Row],[Order Date]])</f>
        <v>2026</v>
      </c>
      <c r="D1113" s="11" t="str">
        <f>"Q"&amp;ROUNDUP(MONTH(SalesDataTable[[#This Row],[Order Date]])/3,0)</f>
        <v>Q2</v>
      </c>
      <c r="E1113" s="4">
        <f>MONTH(SalesDataTable[[#This Row],[Order Date]])</f>
        <v>6</v>
      </c>
      <c r="F1113" s="4" t="str">
        <f>TEXT(SalesDataTable[[#This Row],[Order Date]],"MMM")</f>
        <v>Jun</v>
      </c>
      <c r="G1113" s="4" t="s">
        <v>0</v>
      </c>
      <c r="H1113" s="4" t="s">
        <v>50</v>
      </c>
      <c r="I1113" s="4" t="s">
        <v>8</v>
      </c>
      <c r="J1113" s="4" t="s">
        <v>16</v>
      </c>
      <c r="K1113" s="4" t="s">
        <v>14</v>
      </c>
      <c r="L1113" s="4" t="s">
        <v>44</v>
      </c>
      <c r="M1113" s="9">
        <v>5</v>
      </c>
      <c r="N1113" s="6">
        <v>130.94999999999999</v>
      </c>
      <c r="O1113" s="7">
        <v>0.15</v>
      </c>
      <c r="P1113" s="6">
        <v>68.47</v>
      </c>
      <c r="Q1113" s="6">
        <f t="shared" si="68"/>
        <v>556.53750000000002</v>
      </c>
      <c r="R1113" s="6">
        <f t="shared" si="69"/>
        <v>342.35</v>
      </c>
      <c r="S1113" s="6">
        <f t="shared" si="70"/>
        <v>214.1875</v>
      </c>
      <c r="T1113" s="8">
        <f t="shared" si="71"/>
        <v>0.38485726478449339</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2611</v>
      </c>
      <c r="B1114" s="3">
        <v>46189</v>
      </c>
      <c r="C1114" s="4">
        <f>YEAR(SalesDataTable[[#This Row],[Order Date]])</f>
        <v>2026</v>
      </c>
      <c r="D1114" s="11" t="str">
        <f>"Q"&amp;ROUNDUP(MONTH(SalesDataTable[[#This Row],[Order Date]])/3,0)</f>
        <v>Q2</v>
      </c>
      <c r="E1114" s="4">
        <f>MONTH(SalesDataTable[[#This Row],[Order Date]])</f>
        <v>6</v>
      </c>
      <c r="F1114" s="4" t="str">
        <f>TEXT(SalesDataTable[[#This Row],[Order Date]],"MMM")</f>
        <v>Jun</v>
      </c>
      <c r="G1114" s="4" t="s">
        <v>20</v>
      </c>
      <c r="H1114" s="4" t="s">
        <v>47</v>
      </c>
      <c r="I1114" s="4" t="s">
        <v>2</v>
      </c>
      <c r="J1114" s="4" t="s">
        <v>3</v>
      </c>
      <c r="K1114" s="4" t="s">
        <v>14</v>
      </c>
      <c r="L1114" s="4" t="s">
        <v>48</v>
      </c>
      <c r="M1114" s="9">
        <v>5</v>
      </c>
      <c r="N1114" s="6">
        <v>160.82</v>
      </c>
      <c r="O1114" s="7">
        <v>0</v>
      </c>
      <c r="P1114" s="6">
        <v>90.14</v>
      </c>
      <c r="Q1114" s="6">
        <f t="shared" si="68"/>
        <v>804.09999999999991</v>
      </c>
      <c r="R1114" s="6">
        <f t="shared" si="69"/>
        <v>450.7</v>
      </c>
      <c r="S1114" s="6">
        <f t="shared" si="70"/>
        <v>353.39999999999992</v>
      </c>
      <c r="T1114" s="8">
        <f t="shared" si="71"/>
        <v>0.43949757492849145</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3197</v>
      </c>
      <c r="B1115" s="3">
        <v>46189</v>
      </c>
      <c r="C1115" s="4">
        <f>YEAR(SalesDataTable[[#This Row],[Order Date]])</f>
        <v>2026</v>
      </c>
      <c r="D1115" s="11" t="str">
        <f>"Q"&amp;ROUNDUP(MONTH(SalesDataTable[[#This Row],[Order Date]])/3,0)</f>
        <v>Q2</v>
      </c>
      <c r="E1115" s="4">
        <f>MONTH(SalesDataTable[[#This Row],[Order Date]])</f>
        <v>6</v>
      </c>
      <c r="F1115" s="4" t="str">
        <f>TEXT(SalesDataTable[[#This Row],[Order Date]],"MMM")</f>
        <v>Jun</v>
      </c>
      <c r="G1115" s="4" t="s">
        <v>6</v>
      </c>
      <c r="H1115" s="4" t="s">
        <v>43</v>
      </c>
      <c r="I1115" s="4" t="s">
        <v>19</v>
      </c>
      <c r="J1115" s="4" t="s">
        <v>13</v>
      </c>
      <c r="K1115" s="4" t="s">
        <v>4</v>
      </c>
      <c r="L1115" s="4" t="s">
        <v>26</v>
      </c>
      <c r="M1115" s="9">
        <v>3</v>
      </c>
      <c r="N1115" s="6">
        <v>40.51</v>
      </c>
      <c r="O1115" s="7">
        <v>0</v>
      </c>
      <c r="P1115" s="6">
        <v>16.940000000000001</v>
      </c>
      <c r="Q1115" s="6">
        <f t="shared" si="68"/>
        <v>121.53</v>
      </c>
      <c r="R1115" s="6">
        <f t="shared" si="69"/>
        <v>50.820000000000007</v>
      </c>
      <c r="S1115" s="6">
        <f t="shared" si="70"/>
        <v>70.709999999999994</v>
      </c>
      <c r="T1115" s="8">
        <f t="shared" si="71"/>
        <v>0.58183164650703523</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4668</v>
      </c>
      <c r="B1116" s="3">
        <v>46189</v>
      </c>
      <c r="C1116" s="4">
        <f>YEAR(SalesDataTable[[#This Row],[Order Date]])</f>
        <v>2026</v>
      </c>
      <c r="D1116" s="11" t="str">
        <f>"Q"&amp;ROUNDUP(MONTH(SalesDataTable[[#This Row],[Order Date]])/3,0)</f>
        <v>Q2</v>
      </c>
      <c r="E1116" s="4">
        <f>MONTH(SalesDataTable[[#This Row],[Order Date]])</f>
        <v>6</v>
      </c>
      <c r="F1116" s="4" t="str">
        <f>TEXT(SalesDataTable[[#This Row],[Order Date]],"MMM")</f>
        <v>Jun</v>
      </c>
      <c r="G1116" s="4" t="s">
        <v>6</v>
      </c>
      <c r="H1116" s="4" t="s">
        <v>41</v>
      </c>
      <c r="I1116" s="4" t="s">
        <v>2</v>
      </c>
      <c r="J1116" s="4" t="s">
        <v>16</v>
      </c>
      <c r="K1116" s="4" t="s">
        <v>4</v>
      </c>
      <c r="L1116" s="4" t="s">
        <v>5</v>
      </c>
      <c r="M1116" s="9">
        <v>1</v>
      </c>
      <c r="N1116" s="6">
        <v>81.08</v>
      </c>
      <c r="O1116" s="7">
        <v>0</v>
      </c>
      <c r="P1116" s="6">
        <v>41.52</v>
      </c>
      <c r="Q1116" s="6">
        <f t="shared" si="68"/>
        <v>81.08</v>
      </c>
      <c r="R1116" s="6">
        <f t="shared" si="69"/>
        <v>41.52</v>
      </c>
      <c r="S1116" s="6">
        <f t="shared" si="70"/>
        <v>39.559999999999995</v>
      </c>
      <c r="T1116" s="8">
        <f t="shared" si="71"/>
        <v>0.48791317217562896</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4994</v>
      </c>
      <c r="B1117" s="3">
        <v>46189</v>
      </c>
      <c r="C1117" s="4">
        <f>YEAR(SalesDataTable[[#This Row],[Order Date]])</f>
        <v>2026</v>
      </c>
      <c r="D1117" s="11" t="str">
        <f>"Q"&amp;ROUNDUP(MONTH(SalesDataTable[[#This Row],[Order Date]])/3,0)</f>
        <v>Q2</v>
      </c>
      <c r="E1117" s="4">
        <f>MONTH(SalesDataTable[[#This Row],[Order Date]])</f>
        <v>6</v>
      </c>
      <c r="F1117" s="4" t="str">
        <f>TEXT(SalesDataTable[[#This Row],[Order Date]],"MMM")</f>
        <v>Jun</v>
      </c>
      <c r="G1117" s="4" t="s">
        <v>11</v>
      </c>
      <c r="H1117" s="4" t="s">
        <v>39</v>
      </c>
      <c r="I1117" s="4" t="s">
        <v>8</v>
      </c>
      <c r="J1117" s="4" t="s">
        <v>16</v>
      </c>
      <c r="K1117" s="4" t="s">
        <v>9</v>
      </c>
      <c r="L1117" s="4" t="s">
        <v>37</v>
      </c>
      <c r="M1117" s="9">
        <v>4</v>
      </c>
      <c r="N1117" s="6">
        <v>150.43</v>
      </c>
      <c r="O1117" s="7">
        <v>0.1</v>
      </c>
      <c r="P1117" s="6">
        <v>77.650000000000006</v>
      </c>
      <c r="Q1117" s="6">
        <f t="shared" si="68"/>
        <v>541.548</v>
      </c>
      <c r="R1117" s="6">
        <f t="shared" si="69"/>
        <v>310.60000000000002</v>
      </c>
      <c r="S1117" s="6">
        <f t="shared" si="70"/>
        <v>230.94799999999998</v>
      </c>
      <c r="T1117" s="8">
        <f t="shared" si="71"/>
        <v>0.42645896577957998</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512</v>
      </c>
      <c r="B1118" s="3">
        <v>46190</v>
      </c>
      <c r="C1118" s="4">
        <f>YEAR(SalesDataTable[[#This Row],[Order Date]])</f>
        <v>2026</v>
      </c>
      <c r="D1118" s="11" t="str">
        <f>"Q"&amp;ROUNDUP(MONTH(SalesDataTable[[#This Row],[Order Date]])/3,0)</f>
        <v>Q2</v>
      </c>
      <c r="E1118" s="4">
        <f>MONTH(SalesDataTable[[#This Row],[Order Date]])</f>
        <v>6</v>
      </c>
      <c r="F1118" s="4" t="str">
        <f>TEXT(SalesDataTable[[#This Row],[Order Date]],"MMM")</f>
        <v>Jun</v>
      </c>
      <c r="G1118" s="4" t="s">
        <v>6</v>
      </c>
      <c r="H1118" s="4" t="s">
        <v>43</v>
      </c>
      <c r="I1118" s="4" t="s">
        <v>28</v>
      </c>
      <c r="J1118" s="4" t="s">
        <v>3</v>
      </c>
      <c r="K1118" s="4" t="s">
        <v>23</v>
      </c>
      <c r="L1118" s="4" t="s">
        <v>29</v>
      </c>
      <c r="M1118" s="9">
        <v>1</v>
      </c>
      <c r="N1118" s="6">
        <v>192.42</v>
      </c>
      <c r="O1118" s="7">
        <v>0</v>
      </c>
      <c r="P1118" s="6">
        <v>103.31</v>
      </c>
      <c r="Q1118" s="6">
        <f t="shared" si="68"/>
        <v>192.42</v>
      </c>
      <c r="R1118" s="6">
        <f t="shared" si="69"/>
        <v>103.31</v>
      </c>
      <c r="S1118" s="6">
        <f t="shared" si="70"/>
        <v>89.109999999999985</v>
      </c>
      <c r="T1118" s="8">
        <f t="shared" si="71"/>
        <v>0.46310154869556175</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717</v>
      </c>
      <c r="B1119" s="3">
        <v>46190</v>
      </c>
      <c r="C1119" s="4">
        <f>YEAR(SalesDataTable[[#This Row],[Order Date]])</f>
        <v>2026</v>
      </c>
      <c r="D1119" s="11" t="str">
        <f>"Q"&amp;ROUNDUP(MONTH(SalesDataTable[[#This Row],[Order Date]])/3,0)</f>
        <v>Q2</v>
      </c>
      <c r="E1119" s="4">
        <f>MONTH(SalesDataTable[[#This Row],[Order Date]])</f>
        <v>6</v>
      </c>
      <c r="F1119" s="4" t="str">
        <f>TEXT(SalesDataTable[[#This Row],[Order Date]],"MMM")</f>
        <v>Jun</v>
      </c>
      <c r="G1119" s="4" t="s">
        <v>20</v>
      </c>
      <c r="H1119" s="4" t="s">
        <v>31</v>
      </c>
      <c r="I1119" s="4" t="s">
        <v>8</v>
      </c>
      <c r="J1119" s="4" t="s">
        <v>16</v>
      </c>
      <c r="K1119" s="4" t="s">
        <v>23</v>
      </c>
      <c r="L1119" s="4" t="s">
        <v>24</v>
      </c>
      <c r="M1119" s="9">
        <v>10</v>
      </c>
      <c r="N1119" s="6">
        <v>333.14</v>
      </c>
      <c r="O1119" s="7">
        <v>0.15</v>
      </c>
      <c r="P1119" s="6">
        <v>194.52</v>
      </c>
      <c r="Q1119" s="6">
        <f t="shared" si="68"/>
        <v>2831.6899999999996</v>
      </c>
      <c r="R1119" s="6">
        <f t="shared" si="69"/>
        <v>1945.2</v>
      </c>
      <c r="S1119" s="6">
        <f t="shared" si="70"/>
        <v>886.48999999999955</v>
      </c>
      <c r="T1119" s="8">
        <f t="shared" si="71"/>
        <v>0.31306039856057677</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952</v>
      </c>
      <c r="B1120" s="3">
        <v>46190</v>
      </c>
      <c r="C1120" s="4">
        <f>YEAR(SalesDataTable[[#This Row],[Order Date]])</f>
        <v>2026</v>
      </c>
      <c r="D1120" s="11" t="str">
        <f>"Q"&amp;ROUNDUP(MONTH(SalesDataTable[[#This Row],[Order Date]])/3,0)</f>
        <v>Q2</v>
      </c>
      <c r="E1120" s="4">
        <f>MONTH(SalesDataTable[[#This Row],[Order Date]])</f>
        <v>6</v>
      </c>
      <c r="F1120" s="4" t="str">
        <f>TEXT(SalesDataTable[[#This Row],[Order Date]],"MMM")</f>
        <v>Jun</v>
      </c>
      <c r="G1120" s="4" t="s">
        <v>0</v>
      </c>
      <c r="H1120" s="4" t="s">
        <v>1</v>
      </c>
      <c r="I1120" s="4" t="s">
        <v>2</v>
      </c>
      <c r="J1120" s="4" t="s">
        <v>16</v>
      </c>
      <c r="K1120" s="4" t="s">
        <v>23</v>
      </c>
      <c r="L1120" s="4" t="s">
        <v>40</v>
      </c>
      <c r="M1120" s="9">
        <v>1</v>
      </c>
      <c r="N1120" s="6">
        <v>79.900000000000006</v>
      </c>
      <c r="O1120" s="7">
        <v>0.05</v>
      </c>
      <c r="P1120" s="6">
        <v>40.19</v>
      </c>
      <c r="Q1120" s="6">
        <f t="shared" si="68"/>
        <v>75.905000000000001</v>
      </c>
      <c r="R1120" s="6">
        <f t="shared" si="69"/>
        <v>40.19</v>
      </c>
      <c r="S1120" s="6">
        <f t="shared" si="70"/>
        <v>35.715000000000003</v>
      </c>
      <c r="T1120" s="8">
        <f t="shared" si="71"/>
        <v>0.47052236348066667</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1081</v>
      </c>
      <c r="B1121" s="3">
        <v>46190</v>
      </c>
      <c r="C1121" s="4">
        <f>YEAR(SalesDataTable[[#This Row],[Order Date]])</f>
        <v>2026</v>
      </c>
      <c r="D1121" s="11" t="str">
        <f>"Q"&amp;ROUNDUP(MONTH(SalesDataTable[[#This Row],[Order Date]])/3,0)</f>
        <v>Q2</v>
      </c>
      <c r="E1121" s="4">
        <f>MONTH(SalesDataTable[[#This Row],[Order Date]])</f>
        <v>6</v>
      </c>
      <c r="F1121" s="4" t="str">
        <f>TEXT(SalesDataTable[[#This Row],[Order Date]],"MMM")</f>
        <v>Jun</v>
      </c>
      <c r="G1121" s="4" t="s">
        <v>20</v>
      </c>
      <c r="H1121" s="4" t="s">
        <v>47</v>
      </c>
      <c r="I1121" s="4" t="s">
        <v>2</v>
      </c>
      <c r="J1121" s="4" t="s">
        <v>3</v>
      </c>
      <c r="K1121" s="4" t="s">
        <v>4</v>
      </c>
      <c r="L1121" s="4" t="s">
        <v>22</v>
      </c>
      <c r="M1121" s="9">
        <v>1</v>
      </c>
      <c r="N1121" s="6">
        <v>51.12</v>
      </c>
      <c r="O1121" s="7">
        <v>0</v>
      </c>
      <c r="P1121" s="6">
        <v>22.43</v>
      </c>
      <c r="Q1121" s="6">
        <f t="shared" si="68"/>
        <v>51.12</v>
      </c>
      <c r="R1121" s="6">
        <f t="shared" si="69"/>
        <v>22.43</v>
      </c>
      <c r="S1121" s="6">
        <f t="shared" si="70"/>
        <v>28.689999999999998</v>
      </c>
      <c r="T1121" s="8">
        <f t="shared" si="71"/>
        <v>0.56122848200312991</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2043</v>
      </c>
      <c r="B1122" s="3">
        <v>46190</v>
      </c>
      <c r="C1122" s="4">
        <f>YEAR(SalesDataTable[[#This Row],[Order Date]])</f>
        <v>2026</v>
      </c>
      <c r="D1122" s="11" t="str">
        <f>"Q"&amp;ROUNDUP(MONTH(SalesDataTable[[#This Row],[Order Date]])/3,0)</f>
        <v>Q2</v>
      </c>
      <c r="E1122" s="4">
        <f>MONTH(SalesDataTable[[#This Row],[Order Date]])</f>
        <v>6</v>
      </c>
      <c r="F1122" s="4" t="str">
        <f>TEXT(SalesDataTable[[#This Row],[Order Date]],"MMM")</f>
        <v>Jun</v>
      </c>
      <c r="G1122" s="4" t="s">
        <v>6</v>
      </c>
      <c r="H1122" s="4" t="s">
        <v>27</v>
      </c>
      <c r="I1122" s="4" t="s">
        <v>2</v>
      </c>
      <c r="J1122" s="4" t="s">
        <v>13</v>
      </c>
      <c r="K1122" s="4" t="s">
        <v>9</v>
      </c>
      <c r="L1122" s="4" t="s">
        <v>10</v>
      </c>
      <c r="M1122" s="9">
        <v>2</v>
      </c>
      <c r="N1122" s="6">
        <v>90.33</v>
      </c>
      <c r="O1122" s="7">
        <v>0</v>
      </c>
      <c r="P1122" s="6">
        <v>46.3</v>
      </c>
      <c r="Q1122" s="6">
        <f t="shared" si="68"/>
        <v>180.66</v>
      </c>
      <c r="R1122" s="6">
        <f t="shared" si="69"/>
        <v>92.6</v>
      </c>
      <c r="S1122" s="6">
        <f t="shared" si="70"/>
        <v>88.06</v>
      </c>
      <c r="T1122" s="8">
        <f t="shared" si="71"/>
        <v>0.48743496069965686</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4040</v>
      </c>
      <c r="B1123" s="3">
        <v>46190</v>
      </c>
      <c r="C1123" s="4">
        <f>YEAR(SalesDataTable[[#This Row],[Order Date]])</f>
        <v>2026</v>
      </c>
      <c r="D1123" s="11" t="str">
        <f>"Q"&amp;ROUNDUP(MONTH(SalesDataTable[[#This Row],[Order Date]])/3,0)</f>
        <v>Q2</v>
      </c>
      <c r="E1123" s="4">
        <f>MONTH(SalesDataTable[[#This Row],[Order Date]])</f>
        <v>6</v>
      </c>
      <c r="F1123" s="4" t="str">
        <f>TEXT(SalesDataTable[[#This Row],[Order Date]],"MMM")</f>
        <v>Jun</v>
      </c>
      <c r="G1123" s="4" t="s">
        <v>20</v>
      </c>
      <c r="H1123" s="4" t="s">
        <v>31</v>
      </c>
      <c r="I1123" s="4" t="s">
        <v>2</v>
      </c>
      <c r="J1123" s="4" t="s">
        <v>16</v>
      </c>
      <c r="K1123" s="4" t="s">
        <v>14</v>
      </c>
      <c r="L1123" s="4" t="s">
        <v>15</v>
      </c>
      <c r="M1123" s="9">
        <v>2</v>
      </c>
      <c r="N1123" s="6">
        <v>36.799999999999997</v>
      </c>
      <c r="O1123" s="7">
        <v>0.05</v>
      </c>
      <c r="P1123" s="6">
        <v>13.94</v>
      </c>
      <c r="Q1123" s="6">
        <f t="shared" si="68"/>
        <v>69.919999999999987</v>
      </c>
      <c r="R1123" s="6">
        <f t="shared" si="69"/>
        <v>27.88</v>
      </c>
      <c r="S1123" s="6">
        <f t="shared" si="70"/>
        <v>42.039999999999992</v>
      </c>
      <c r="T1123" s="8">
        <f t="shared" si="71"/>
        <v>0.60125858123569798</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2295</v>
      </c>
      <c r="B1124" s="3">
        <v>46191</v>
      </c>
      <c r="C1124" s="4">
        <f>YEAR(SalesDataTable[[#This Row],[Order Date]])</f>
        <v>2026</v>
      </c>
      <c r="D1124" s="11" t="str">
        <f>"Q"&amp;ROUNDUP(MONTH(SalesDataTable[[#This Row],[Order Date]])/3,0)</f>
        <v>Q2</v>
      </c>
      <c r="E1124" s="4">
        <f>MONTH(SalesDataTable[[#This Row],[Order Date]])</f>
        <v>6</v>
      </c>
      <c r="F1124" s="4" t="str">
        <f>TEXT(SalesDataTable[[#This Row],[Order Date]],"MMM")</f>
        <v>Jun</v>
      </c>
      <c r="G1124" s="4" t="s">
        <v>6</v>
      </c>
      <c r="H1124" s="4" t="s">
        <v>41</v>
      </c>
      <c r="I1124" s="4" t="s">
        <v>28</v>
      </c>
      <c r="J1124" s="4" t="s">
        <v>13</v>
      </c>
      <c r="K1124" s="4" t="s">
        <v>14</v>
      </c>
      <c r="L1124" s="4" t="s">
        <v>32</v>
      </c>
      <c r="M1124" s="9">
        <v>1</v>
      </c>
      <c r="N1124" s="6">
        <v>45.7</v>
      </c>
      <c r="O1124" s="7">
        <v>0.1</v>
      </c>
      <c r="P1124" s="6">
        <v>18.600000000000001</v>
      </c>
      <c r="Q1124" s="6">
        <f t="shared" si="68"/>
        <v>41.13</v>
      </c>
      <c r="R1124" s="6">
        <f t="shared" si="69"/>
        <v>18.600000000000001</v>
      </c>
      <c r="S1124" s="6">
        <f t="shared" si="70"/>
        <v>22.53</v>
      </c>
      <c r="T1124" s="8">
        <f t="shared" si="71"/>
        <v>0.5477753464624362</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2670</v>
      </c>
      <c r="B1125" s="3">
        <v>46191</v>
      </c>
      <c r="C1125" s="4">
        <f>YEAR(SalesDataTable[[#This Row],[Order Date]])</f>
        <v>2026</v>
      </c>
      <c r="D1125" s="11" t="str">
        <f>"Q"&amp;ROUNDUP(MONTH(SalesDataTable[[#This Row],[Order Date]])/3,0)</f>
        <v>Q2</v>
      </c>
      <c r="E1125" s="4">
        <f>MONTH(SalesDataTable[[#This Row],[Order Date]])</f>
        <v>6</v>
      </c>
      <c r="F1125" s="4" t="str">
        <f>TEXT(SalesDataTable[[#This Row],[Order Date]],"MMM")</f>
        <v>Jun</v>
      </c>
      <c r="G1125" s="4" t="s">
        <v>11</v>
      </c>
      <c r="H1125" s="4" t="s">
        <v>25</v>
      </c>
      <c r="I1125" s="4" t="s">
        <v>28</v>
      </c>
      <c r="J1125" s="4" t="s">
        <v>3</v>
      </c>
      <c r="K1125" s="4" t="s">
        <v>14</v>
      </c>
      <c r="L1125" s="4" t="s">
        <v>48</v>
      </c>
      <c r="M1125" s="9">
        <v>3</v>
      </c>
      <c r="N1125" s="6">
        <v>162.30000000000001</v>
      </c>
      <c r="O1125" s="7">
        <v>0.1</v>
      </c>
      <c r="P1125" s="6">
        <v>86.43</v>
      </c>
      <c r="Q1125" s="6">
        <f t="shared" si="68"/>
        <v>438.21000000000004</v>
      </c>
      <c r="R1125" s="6">
        <f t="shared" si="69"/>
        <v>259.29000000000002</v>
      </c>
      <c r="S1125" s="6">
        <f t="shared" si="70"/>
        <v>178.92000000000002</v>
      </c>
      <c r="T1125" s="8">
        <f t="shared" si="71"/>
        <v>0.40829739166153217</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2777</v>
      </c>
      <c r="B1126" s="3">
        <v>46191</v>
      </c>
      <c r="C1126" s="4">
        <f>YEAR(SalesDataTable[[#This Row],[Order Date]])</f>
        <v>2026</v>
      </c>
      <c r="D1126" s="11" t="str">
        <f>"Q"&amp;ROUNDUP(MONTH(SalesDataTable[[#This Row],[Order Date]])/3,0)</f>
        <v>Q2</v>
      </c>
      <c r="E1126" s="4">
        <f>MONTH(SalesDataTable[[#This Row],[Order Date]])</f>
        <v>6</v>
      </c>
      <c r="F1126" s="4" t="str">
        <f>TEXT(SalesDataTable[[#This Row],[Order Date]],"MMM")</f>
        <v>Jun</v>
      </c>
      <c r="G1126" s="4" t="s">
        <v>6</v>
      </c>
      <c r="H1126" s="4" t="s">
        <v>49</v>
      </c>
      <c r="I1126" s="4" t="s">
        <v>8</v>
      </c>
      <c r="J1126" s="4" t="s">
        <v>16</v>
      </c>
      <c r="K1126" s="4" t="s">
        <v>9</v>
      </c>
      <c r="L1126" s="4" t="s">
        <v>46</v>
      </c>
      <c r="M1126" s="9">
        <v>5</v>
      </c>
      <c r="N1126" s="6">
        <v>72.37</v>
      </c>
      <c r="O1126" s="7">
        <v>0.2</v>
      </c>
      <c r="P1126" s="6">
        <v>32.840000000000003</v>
      </c>
      <c r="Q1126" s="6">
        <f t="shared" si="68"/>
        <v>289.48</v>
      </c>
      <c r="R1126" s="6">
        <f t="shared" si="69"/>
        <v>164.20000000000002</v>
      </c>
      <c r="S1126" s="6">
        <f t="shared" si="70"/>
        <v>125.28</v>
      </c>
      <c r="T1126" s="8">
        <f t="shared" si="71"/>
        <v>0.43277601215973466</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2780</v>
      </c>
      <c r="B1127" s="3">
        <v>46191</v>
      </c>
      <c r="C1127" s="4">
        <f>YEAR(SalesDataTable[[#This Row],[Order Date]])</f>
        <v>2026</v>
      </c>
      <c r="D1127" s="11" t="str">
        <f>"Q"&amp;ROUNDUP(MONTH(SalesDataTable[[#This Row],[Order Date]])/3,0)</f>
        <v>Q2</v>
      </c>
      <c r="E1127" s="4">
        <f>MONTH(SalesDataTable[[#This Row],[Order Date]])</f>
        <v>6</v>
      </c>
      <c r="F1127" s="4" t="str">
        <f>TEXT(SalesDataTable[[#This Row],[Order Date]],"MMM")</f>
        <v>Jun</v>
      </c>
      <c r="G1127" s="4" t="s">
        <v>11</v>
      </c>
      <c r="H1127" s="4" t="s">
        <v>18</v>
      </c>
      <c r="I1127" s="4" t="s">
        <v>2</v>
      </c>
      <c r="J1127" s="4" t="s">
        <v>13</v>
      </c>
      <c r="K1127" s="4" t="s">
        <v>34</v>
      </c>
      <c r="L1127" s="4" t="s">
        <v>42</v>
      </c>
      <c r="M1127" s="9">
        <v>2</v>
      </c>
      <c r="N1127" s="6">
        <v>35.61</v>
      </c>
      <c r="O1127" s="7">
        <v>0.15</v>
      </c>
      <c r="P1127" s="6">
        <v>13.96</v>
      </c>
      <c r="Q1127" s="6">
        <f t="shared" si="68"/>
        <v>60.536999999999999</v>
      </c>
      <c r="R1127" s="6">
        <f t="shared" si="69"/>
        <v>27.92</v>
      </c>
      <c r="S1127" s="6">
        <f t="shared" si="70"/>
        <v>32.616999999999997</v>
      </c>
      <c r="T1127" s="8">
        <f t="shared" si="71"/>
        <v>0.53879445628293432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3209</v>
      </c>
      <c r="B1128" s="3">
        <v>46191</v>
      </c>
      <c r="C1128" s="4">
        <f>YEAR(SalesDataTable[[#This Row],[Order Date]])</f>
        <v>2026</v>
      </c>
      <c r="D1128" s="11" t="str">
        <f>"Q"&amp;ROUNDUP(MONTH(SalesDataTable[[#This Row],[Order Date]])/3,0)</f>
        <v>Q2</v>
      </c>
      <c r="E1128" s="4">
        <f>MONTH(SalesDataTable[[#This Row],[Order Date]])</f>
        <v>6</v>
      </c>
      <c r="F1128" s="4" t="str">
        <f>TEXT(SalesDataTable[[#This Row],[Order Date]],"MMM")</f>
        <v>Jun</v>
      </c>
      <c r="G1128" s="4" t="s">
        <v>20</v>
      </c>
      <c r="H1128" s="4" t="s">
        <v>47</v>
      </c>
      <c r="I1128" s="4" t="s">
        <v>2</v>
      </c>
      <c r="J1128" s="4" t="s">
        <v>3</v>
      </c>
      <c r="K1128" s="4" t="s">
        <v>14</v>
      </c>
      <c r="L1128" s="4" t="s">
        <v>44</v>
      </c>
      <c r="M1128" s="9">
        <v>2</v>
      </c>
      <c r="N1128" s="6">
        <v>133.12</v>
      </c>
      <c r="O1128" s="7">
        <v>0</v>
      </c>
      <c r="P1128" s="6">
        <v>67.02</v>
      </c>
      <c r="Q1128" s="6">
        <f t="shared" si="68"/>
        <v>266.24</v>
      </c>
      <c r="R1128" s="6">
        <f t="shared" si="69"/>
        <v>134.04</v>
      </c>
      <c r="S1128" s="6">
        <f t="shared" si="70"/>
        <v>132.20000000000002</v>
      </c>
      <c r="T1128" s="8">
        <f t="shared" si="71"/>
        <v>0.4965444711538462</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3414</v>
      </c>
      <c r="B1129" s="3">
        <v>46191</v>
      </c>
      <c r="C1129" s="4">
        <f>YEAR(SalesDataTable[[#This Row],[Order Date]])</f>
        <v>2026</v>
      </c>
      <c r="D1129" s="11" t="str">
        <f>"Q"&amp;ROUNDUP(MONTH(SalesDataTable[[#This Row],[Order Date]])/3,0)</f>
        <v>Q2</v>
      </c>
      <c r="E1129" s="4">
        <f>MONTH(SalesDataTable[[#This Row],[Order Date]])</f>
        <v>6</v>
      </c>
      <c r="F1129" s="4" t="str">
        <f>TEXT(SalesDataTable[[#This Row],[Order Date]],"MMM")</f>
        <v>Jun</v>
      </c>
      <c r="G1129" s="4" t="s">
        <v>0</v>
      </c>
      <c r="H1129" s="4" t="s">
        <v>50</v>
      </c>
      <c r="I1129" s="4" t="s">
        <v>28</v>
      </c>
      <c r="J1129" s="4" t="s">
        <v>3</v>
      </c>
      <c r="K1129" s="4" t="s">
        <v>4</v>
      </c>
      <c r="L1129" s="4" t="s">
        <v>22</v>
      </c>
      <c r="M1129" s="9">
        <v>1</v>
      </c>
      <c r="N1129" s="6">
        <v>51.23</v>
      </c>
      <c r="O1129" s="7">
        <v>0.05</v>
      </c>
      <c r="P1129" s="6">
        <v>23.12</v>
      </c>
      <c r="Q1129" s="6">
        <f t="shared" si="68"/>
        <v>48.668499999999995</v>
      </c>
      <c r="R1129" s="6">
        <f t="shared" si="69"/>
        <v>23.12</v>
      </c>
      <c r="S1129" s="6">
        <f t="shared" si="70"/>
        <v>25.548499999999994</v>
      </c>
      <c r="T1129" s="8">
        <f t="shared" si="71"/>
        <v>0.5249494025909982</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3846</v>
      </c>
      <c r="B1130" s="3">
        <v>46191</v>
      </c>
      <c r="C1130" s="4">
        <f>YEAR(SalesDataTable[[#This Row],[Order Date]])</f>
        <v>2026</v>
      </c>
      <c r="D1130" s="11" t="str">
        <f>"Q"&amp;ROUNDUP(MONTH(SalesDataTable[[#This Row],[Order Date]])/3,0)</f>
        <v>Q2</v>
      </c>
      <c r="E1130" s="4">
        <f>MONTH(SalesDataTable[[#This Row],[Order Date]])</f>
        <v>6</v>
      </c>
      <c r="F1130" s="4" t="str">
        <f>TEXT(SalesDataTable[[#This Row],[Order Date]],"MMM")</f>
        <v>Jun</v>
      </c>
      <c r="G1130" s="4" t="s">
        <v>6</v>
      </c>
      <c r="H1130" s="4" t="s">
        <v>43</v>
      </c>
      <c r="I1130" s="4" t="s">
        <v>2</v>
      </c>
      <c r="J1130" s="4" t="s">
        <v>16</v>
      </c>
      <c r="K1130" s="4" t="s">
        <v>9</v>
      </c>
      <c r="L1130" s="4" t="s">
        <v>10</v>
      </c>
      <c r="M1130" s="9">
        <v>1</v>
      </c>
      <c r="N1130" s="6">
        <v>93.5</v>
      </c>
      <c r="O1130" s="7">
        <v>0</v>
      </c>
      <c r="P1130" s="6">
        <v>46.63</v>
      </c>
      <c r="Q1130" s="6">
        <f t="shared" si="68"/>
        <v>93.5</v>
      </c>
      <c r="R1130" s="6">
        <f t="shared" si="69"/>
        <v>46.63</v>
      </c>
      <c r="S1130" s="6">
        <f t="shared" si="70"/>
        <v>46.87</v>
      </c>
      <c r="T1130" s="8">
        <f t="shared" si="71"/>
        <v>0.50128342245989299</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4120</v>
      </c>
      <c r="B1131" s="3">
        <v>46191</v>
      </c>
      <c r="C1131" s="4">
        <f>YEAR(SalesDataTable[[#This Row],[Order Date]])</f>
        <v>2026</v>
      </c>
      <c r="D1131" s="11" t="str">
        <f>"Q"&amp;ROUNDUP(MONTH(SalesDataTable[[#This Row],[Order Date]])/3,0)</f>
        <v>Q2</v>
      </c>
      <c r="E1131" s="4">
        <f>MONTH(SalesDataTable[[#This Row],[Order Date]])</f>
        <v>6</v>
      </c>
      <c r="F1131" s="4" t="str">
        <f>TEXT(SalesDataTable[[#This Row],[Order Date]],"MMM")</f>
        <v>Jun</v>
      </c>
      <c r="G1131" s="4" t="s">
        <v>20</v>
      </c>
      <c r="H1131" s="4" t="s">
        <v>21</v>
      </c>
      <c r="I1131" s="4" t="s">
        <v>19</v>
      </c>
      <c r="J1131" s="4" t="s">
        <v>3</v>
      </c>
      <c r="K1131" s="4" t="s">
        <v>34</v>
      </c>
      <c r="L1131" s="4" t="s">
        <v>35</v>
      </c>
      <c r="M1131" s="9">
        <v>3</v>
      </c>
      <c r="N1131" s="6">
        <v>41.16</v>
      </c>
      <c r="O1131" s="7">
        <v>0</v>
      </c>
      <c r="P1131" s="6">
        <v>14.79</v>
      </c>
      <c r="Q1131" s="6">
        <f t="shared" si="68"/>
        <v>123.47999999999999</v>
      </c>
      <c r="R1131" s="6">
        <f t="shared" si="69"/>
        <v>44.37</v>
      </c>
      <c r="S1131" s="6">
        <f t="shared" si="70"/>
        <v>79.109999999999985</v>
      </c>
      <c r="T1131" s="8">
        <f t="shared" si="71"/>
        <v>0.64067055393586003</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4217</v>
      </c>
      <c r="B1132" s="3">
        <v>46191</v>
      </c>
      <c r="C1132" s="4">
        <f>YEAR(SalesDataTable[[#This Row],[Order Date]])</f>
        <v>2026</v>
      </c>
      <c r="D1132" s="11" t="str">
        <f>"Q"&amp;ROUNDUP(MONTH(SalesDataTable[[#This Row],[Order Date]])/3,0)</f>
        <v>Q2</v>
      </c>
      <c r="E1132" s="4">
        <f>MONTH(SalesDataTable[[#This Row],[Order Date]])</f>
        <v>6</v>
      </c>
      <c r="F1132" s="4" t="str">
        <f>TEXT(SalesDataTable[[#This Row],[Order Date]],"MMM")</f>
        <v>Jun</v>
      </c>
      <c r="G1132" s="4" t="s">
        <v>6</v>
      </c>
      <c r="H1132" s="4" t="s">
        <v>43</v>
      </c>
      <c r="I1132" s="4" t="s">
        <v>28</v>
      </c>
      <c r="J1132" s="4" t="s">
        <v>13</v>
      </c>
      <c r="K1132" s="4" t="s">
        <v>34</v>
      </c>
      <c r="L1132" s="4" t="s">
        <v>35</v>
      </c>
      <c r="M1132" s="9">
        <v>1</v>
      </c>
      <c r="N1132" s="6">
        <v>39.74</v>
      </c>
      <c r="O1132" s="7">
        <v>0.05</v>
      </c>
      <c r="P1132" s="6">
        <v>14.39</v>
      </c>
      <c r="Q1132" s="6">
        <f t="shared" si="68"/>
        <v>37.753</v>
      </c>
      <c r="R1132" s="6">
        <f t="shared" si="69"/>
        <v>14.39</v>
      </c>
      <c r="S1132" s="6">
        <f t="shared" si="70"/>
        <v>23.363</v>
      </c>
      <c r="T1132" s="8">
        <f t="shared" si="71"/>
        <v>0.6188382380208195</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4786</v>
      </c>
      <c r="B1133" s="3">
        <v>46191</v>
      </c>
      <c r="C1133" s="4">
        <f>YEAR(SalesDataTable[[#This Row],[Order Date]])</f>
        <v>2026</v>
      </c>
      <c r="D1133" s="11" t="str">
        <f>"Q"&amp;ROUNDUP(MONTH(SalesDataTable[[#This Row],[Order Date]])/3,0)</f>
        <v>Q2</v>
      </c>
      <c r="E1133" s="4">
        <f>MONTH(SalesDataTable[[#This Row],[Order Date]])</f>
        <v>6</v>
      </c>
      <c r="F1133" s="4" t="str">
        <f>TEXT(SalesDataTable[[#This Row],[Order Date]],"MMM")</f>
        <v>Jun</v>
      </c>
      <c r="G1133" s="4" t="s">
        <v>20</v>
      </c>
      <c r="H1133" s="4" t="s">
        <v>31</v>
      </c>
      <c r="I1133" s="4" t="s">
        <v>2</v>
      </c>
      <c r="J1133" s="4" t="s">
        <v>3</v>
      </c>
      <c r="K1133" s="4" t="s">
        <v>14</v>
      </c>
      <c r="L1133" s="4" t="s">
        <v>32</v>
      </c>
      <c r="M1133" s="9">
        <v>3</v>
      </c>
      <c r="N1133" s="6">
        <v>46.79</v>
      </c>
      <c r="O1133" s="7">
        <v>0.1</v>
      </c>
      <c r="P1133" s="6">
        <v>18.25</v>
      </c>
      <c r="Q1133" s="6">
        <f t="shared" si="68"/>
        <v>126.33300000000001</v>
      </c>
      <c r="R1133" s="6">
        <f t="shared" si="69"/>
        <v>54.75</v>
      </c>
      <c r="S1133" s="6">
        <f t="shared" si="70"/>
        <v>71.583000000000013</v>
      </c>
      <c r="T1133" s="8">
        <f t="shared" si="71"/>
        <v>0.56662154781411034</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23</v>
      </c>
      <c r="B1134" s="3">
        <v>46192</v>
      </c>
      <c r="C1134" s="4">
        <f>YEAR(SalesDataTable[[#This Row],[Order Date]])</f>
        <v>2026</v>
      </c>
      <c r="D1134" s="11" t="str">
        <f>"Q"&amp;ROUNDUP(MONTH(SalesDataTable[[#This Row],[Order Date]])/3,0)</f>
        <v>Q2</v>
      </c>
      <c r="E1134" s="4">
        <f>MONTH(SalesDataTable[[#This Row],[Order Date]])</f>
        <v>6</v>
      </c>
      <c r="F1134" s="4" t="str">
        <f>TEXT(SalesDataTable[[#This Row],[Order Date]],"MMM")</f>
        <v>Jun</v>
      </c>
      <c r="G1134" s="4" t="s">
        <v>20</v>
      </c>
      <c r="H1134" s="4" t="s">
        <v>47</v>
      </c>
      <c r="I1134" s="4" t="s">
        <v>8</v>
      </c>
      <c r="J1134" s="4" t="s">
        <v>16</v>
      </c>
      <c r="K1134" s="4" t="s">
        <v>9</v>
      </c>
      <c r="L1134" s="4" t="s">
        <v>10</v>
      </c>
      <c r="M1134" s="9">
        <v>4</v>
      </c>
      <c r="N1134" s="6">
        <v>91.74</v>
      </c>
      <c r="O1134" s="7">
        <v>0.2</v>
      </c>
      <c r="P1134" s="6">
        <v>44.74</v>
      </c>
      <c r="Q1134" s="6">
        <f t="shared" si="68"/>
        <v>293.56799999999998</v>
      </c>
      <c r="R1134" s="6">
        <f t="shared" si="69"/>
        <v>178.96</v>
      </c>
      <c r="S1134" s="6">
        <f t="shared" si="70"/>
        <v>114.60799999999998</v>
      </c>
      <c r="T1134" s="8">
        <f t="shared" si="71"/>
        <v>0.39039677349029861</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99</v>
      </c>
      <c r="B1135" s="3">
        <v>46192</v>
      </c>
      <c r="C1135" s="4">
        <f>YEAR(SalesDataTable[[#This Row],[Order Date]])</f>
        <v>2026</v>
      </c>
      <c r="D1135" s="11" t="str">
        <f>"Q"&amp;ROUNDUP(MONTH(SalesDataTable[[#This Row],[Order Date]])/3,0)</f>
        <v>Q2</v>
      </c>
      <c r="E1135" s="4">
        <f>MONTH(SalesDataTable[[#This Row],[Order Date]])</f>
        <v>6</v>
      </c>
      <c r="F1135" s="4" t="str">
        <f>TEXT(SalesDataTable[[#This Row],[Order Date]],"MMM")</f>
        <v>Jun</v>
      </c>
      <c r="G1135" s="4" t="s">
        <v>20</v>
      </c>
      <c r="H1135" s="4" t="s">
        <v>47</v>
      </c>
      <c r="I1135" s="4" t="s">
        <v>2</v>
      </c>
      <c r="J1135" s="4" t="s">
        <v>13</v>
      </c>
      <c r="K1135" s="4" t="s">
        <v>34</v>
      </c>
      <c r="L1135" s="4" t="s">
        <v>42</v>
      </c>
      <c r="M1135" s="9">
        <v>1</v>
      </c>
      <c r="N1135" s="6">
        <v>36.28</v>
      </c>
      <c r="O1135" s="7">
        <v>0.1</v>
      </c>
      <c r="P1135" s="6">
        <v>13.8</v>
      </c>
      <c r="Q1135" s="6">
        <f t="shared" si="68"/>
        <v>32.652000000000001</v>
      </c>
      <c r="R1135" s="6">
        <f t="shared" si="69"/>
        <v>13.8</v>
      </c>
      <c r="S1135" s="6">
        <f t="shared" si="70"/>
        <v>18.852</v>
      </c>
      <c r="T1135" s="8">
        <f t="shared" si="71"/>
        <v>0.5773612642410878</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269</v>
      </c>
      <c r="B1136" s="3">
        <v>46192</v>
      </c>
      <c r="C1136" s="4">
        <f>YEAR(SalesDataTable[[#This Row],[Order Date]])</f>
        <v>2026</v>
      </c>
      <c r="D1136" s="11" t="str">
        <f>"Q"&amp;ROUNDUP(MONTH(SalesDataTable[[#This Row],[Order Date]])/3,0)</f>
        <v>Q2</v>
      </c>
      <c r="E1136" s="4">
        <f>MONTH(SalesDataTable[[#This Row],[Order Date]])</f>
        <v>6</v>
      </c>
      <c r="F1136" s="4" t="str">
        <f>TEXT(SalesDataTable[[#This Row],[Order Date]],"MMM")</f>
        <v>Jun</v>
      </c>
      <c r="G1136" s="4" t="s">
        <v>20</v>
      </c>
      <c r="H1136" s="4" t="s">
        <v>47</v>
      </c>
      <c r="I1136" s="4" t="s">
        <v>8</v>
      </c>
      <c r="J1136" s="4" t="s">
        <v>3</v>
      </c>
      <c r="K1136" s="4" t="s">
        <v>9</v>
      </c>
      <c r="L1136" s="4" t="s">
        <v>46</v>
      </c>
      <c r="M1136" s="9">
        <v>3</v>
      </c>
      <c r="N1136" s="6">
        <v>73.02</v>
      </c>
      <c r="O1136" s="7">
        <v>0.1</v>
      </c>
      <c r="P1136" s="6">
        <v>32.69</v>
      </c>
      <c r="Q1136" s="6">
        <f t="shared" si="68"/>
        <v>197.154</v>
      </c>
      <c r="R1136" s="6">
        <f t="shared" si="69"/>
        <v>98.07</v>
      </c>
      <c r="S1136" s="6">
        <f t="shared" si="70"/>
        <v>99.084000000000003</v>
      </c>
      <c r="T1136" s="8">
        <f t="shared" si="71"/>
        <v>0.50257159377948202</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1772</v>
      </c>
      <c r="B1137" s="3">
        <v>46192</v>
      </c>
      <c r="C1137" s="4">
        <f>YEAR(SalesDataTable[[#This Row],[Order Date]])</f>
        <v>2026</v>
      </c>
      <c r="D1137" s="11" t="str">
        <f>"Q"&amp;ROUNDUP(MONTH(SalesDataTable[[#This Row],[Order Date]])/3,0)</f>
        <v>Q2</v>
      </c>
      <c r="E1137" s="4">
        <f>MONTH(SalesDataTable[[#This Row],[Order Date]])</f>
        <v>6</v>
      </c>
      <c r="F1137" s="4" t="str">
        <f>TEXT(SalesDataTable[[#This Row],[Order Date]],"MMM")</f>
        <v>Jun</v>
      </c>
      <c r="G1137" s="4" t="s">
        <v>20</v>
      </c>
      <c r="H1137" s="4" t="s">
        <v>21</v>
      </c>
      <c r="I1137" s="4" t="s">
        <v>2</v>
      </c>
      <c r="J1137" s="4" t="s">
        <v>13</v>
      </c>
      <c r="K1137" s="4" t="s">
        <v>9</v>
      </c>
      <c r="L1137" s="4" t="s">
        <v>37</v>
      </c>
      <c r="M1137" s="9">
        <v>4</v>
      </c>
      <c r="N1137" s="6">
        <v>153.38</v>
      </c>
      <c r="O1137" s="7">
        <v>0</v>
      </c>
      <c r="P1137" s="6">
        <v>76.92</v>
      </c>
      <c r="Q1137" s="6">
        <f t="shared" si="68"/>
        <v>613.52</v>
      </c>
      <c r="R1137" s="6">
        <f t="shared" si="69"/>
        <v>307.68</v>
      </c>
      <c r="S1137" s="6">
        <f t="shared" si="70"/>
        <v>305.83999999999997</v>
      </c>
      <c r="T1137" s="8">
        <f t="shared" si="71"/>
        <v>0.49850045638283996</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1906</v>
      </c>
      <c r="B1138" s="3">
        <v>46192</v>
      </c>
      <c r="C1138" s="4">
        <f>YEAR(SalesDataTable[[#This Row],[Order Date]])</f>
        <v>2026</v>
      </c>
      <c r="D1138" s="11" t="str">
        <f>"Q"&amp;ROUNDUP(MONTH(SalesDataTable[[#This Row],[Order Date]])/3,0)</f>
        <v>Q2</v>
      </c>
      <c r="E1138" s="4">
        <f>MONTH(SalesDataTable[[#This Row],[Order Date]])</f>
        <v>6</v>
      </c>
      <c r="F1138" s="4" t="str">
        <f>TEXT(SalesDataTable[[#This Row],[Order Date]],"MMM")</f>
        <v>Jun</v>
      </c>
      <c r="G1138" s="4" t="s">
        <v>20</v>
      </c>
      <c r="H1138" s="4" t="s">
        <v>33</v>
      </c>
      <c r="I1138" s="4" t="s">
        <v>28</v>
      </c>
      <c r="J1138" s="4" t="s">
        <v>3</v>
      </c>
      <c r="K1138" s="4" t="s">
        <v>23</v>
      </c>
      <c r="L1138" s="4" t="s">
        <v>51</v>
      </c>
      <c r="M1138" s="9">
        <v>2</v>
      </c>
      <c r="N1138" s="6">
        <v>125.5</v>
      </c>
      <c r="O1138" s="7">
        <v>0</v>
      </c>
      <c r="P1138" s="6">
        <v>61.67</v>
      </c>
      <c r="Q1138" s="6">
        <f t="shared" si="68"/>
        <v>251</v>
      </c>
      <c r="R1138" s="6">
        <f t="shared" si="69"/>
        <v>123.34</v>
      </c>
      <c r="S1138" s="6">
        <f t="shared" si="70"/>
        <v>127.66</v>
      </c>
      <c r="T1138" s="8">
        <f t="shared" si="71"/>
        <v>0.50860557768924297</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2473</v>
      </c>
      <c r="B1139" s="3">
        <v>46192</v>
      </c>
      <c r="C1139" s="4">
        <f>YEAR(SalesDataTable[[#This Row],[Order Date]])</f>
        <v>2026</v>
      </c>
      <c r="D1139" s="11" t="str">
        <f>"Q"&amp;ROUNDUP(MONTH(SalesDataTable[[#This Row],[Order Date]])/3,0)</f>
        <v>Q2</v>
      </c>
      <c r="E1139" s="4">
        <f>MONTH(SalesDataTable[[#This Row],[Order Date]])</f>
        <v>6</v>
      </c>
      <c r="F1139" s="4" t="str">
        <f>TEXT(SalesDataTable[[#This Row],[Order Date]],"MMM")</f>
        <v>Jun</v>
      </c>
      <c r="G1139" s="4" t="s">
        <v>0</v>
      </c>
      <c r="H1139" s="4" t="s">
        <v>1</v>
      </c>
      <c r="I1139" s="4" t="s">
        <v>8</v>
      </c>
      <c r="J1139" s="4" t="s">
        <v>3</v>
      </c>
      <c r="K1139" s="4" t="s">
        <v>4</v>
      </c>
      <c r="L1139" s="4" t="s">
        <v>5</v>
      </c>
      <c r="M1139" s="9">
        <v>3</v>
      </c>
      <c r="N1139" s="6">
        <v>80.75</v>
      </c>
      <c r="O1139" s="7">
        <v>0.15</v>
      </c>
      <c r="P1139" s="6">
        <v>42.81</v>
      </c>
      <c r="Q1139" s="6">
        <f t="shared" si="68"/>
        <v>205.91249999999999</v>
      </c>
      <c r="R1139" s="6">
        <f t="shared" si="69"/>
        <v>128.43</v>
      </c>
      <c r="S1139" s="6">
        <f t="shared" si="70"/>
        <v>77.482499999999987</v>
      </c>
      <c r="T1139" s="8">
        <f t="shared" si="71"/>
        <v>0.37628847204516475</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2549</v>
      </c>
      <c r="B1140" s="3">
        <v>46192</v>
      </c>
      <c r="C1140" s="4">
        <f>YEAR(SalesDataTable[[#This Row],[Order Date]])</f>
        <v>2026</v>
      </c>
      <c r="D1140" s="11" t="str">
        <f>"Q"&amp;ROUNDUP(MONTH(SalesDataTable[[#This Row],[Order Date]])/3,0)</f>
        <v>Q2</v>
      </c>
      <c r="E1140" s="4">
        <f>MONTH(SalesDataTable[[#This Row],[Order Date]])</f>
        <v>6</v>
      </c>
      <c r="F1140" s="4" t="str">
        <f>TEXT(SalesDataTable[[#This Row],[Order Date]],"MMM")</f>
        <v>Jun</v>
      </c>
      <c r="G1140" s="4" t="s">
        <v>20</v>
      </c>
      <c r="H1140" s="4" t="s">
        <v>47</v>
      </c>
      <c r="I1140" s="4" t="s">
        <v>8</v>
      </c>
      <c r="J1140" s="4" t="s">
        <v>3</v>
      </c>
      <c r="K1140" s="4" t="s">
        <v>34</v>
      </c>
      <c r="L1140" s="4" t="s">
        <v>42</v>
      </c>
      <c r="M1140" s="9">
        <v>8</v>
      </c>
      <c r="N1140" s="6">
        <v>36.15</v>
      </c>
      <c r="O1140" s="7">
        <v>0.05</v>
      </c>
      <c r="P1140" s="6">
        <v>13.55</v>
      </c>
      <c r="Q1140" s="6">
        <f t="shared" si="68"/>
        <v>274.73999999999995</v>
      </c>
      <c r="R1140" s="6">
        <f t="shared" si="69"/>
        <v>108.4</v>
      </c>
      <c r="S1140" s="6">
        <f t="shared" si="70"/>
        <v>166.33999999999995</v>
      </c>
      <c r="T1140" s="8">
        <f t="shared" si="71"/>
        <v>0.60544514814005956</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3341</v>
      </c>
      <c r="B1141" s="3">
        <v>46192</v>
      </c>
      <c r="C1141" s="4">
        <f>YEAR(SalesDataTable[[#This Row],[Order Date]])</f>
        <v>2026</v>
      </c>
      <c r="D1141" s="11" t="str">
        <f>"Q"&amp;ROUNDUP(MONTH(SalesDataTable[[#This Row],[Order Date]])/3,0)</f>
        <v>Q2</v>
      </c>
      <c r="E1141" s="4">
        <f>MONTH(SalesDataTable[[#This Row],[Order Date]])</f>
        <v>6</v>
      </c>
      <c r="F1141" s="4" t="str">
        <f>TEXT(SalesDataTable[[#This Row],[Order Date]],"MMM")</f>
        <v>Jun</v>
      </c>
      <c r="G1141" s="4" t="s">
        <v>0</v>
      </c>
      <c r="H1141" s="4" t="s">
        <v>50</v>
      </c>
      <c r="I1141" s="4" t="s">
        <v>2</v>
      </c>
      <c r="J1141" s="4" t="s">
        <v>13</v>
      </c>
      <c r="K1141" s="4" t="s">
        <v>9</v>
      </c>
      <c r="L1141" s="4" t="s">
        <v>17</v>
      </c>
      <c r="M1141" s="9">
        <v>2</v>
      </c>
      <c r="N1141" s="6">
        <v>143.1</v>
      </c>
      <c r="O1141" s="7">
        <v>0</v>
      </c>
      <c r="P1141" s="6">
        <v>78.11</v>
      </c>
      <c r="Q1141" s="6">
        <f t="shared" si="68"/>
        <v>286.2</v>
      </c>
      <c r="R1141" s="6">
        <f t="shared" si="69"/>
        <v>156.22</v>
      </c>
      <c r="S1141" s="6">
        <f t="shared" si="70"/>
        <v>129.97999999999999</v>
      </c>
      <c r="T1141" s="8">
        <f t="shared" si="71"/>
        <v>0.45415793151642209</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3351</v>
      </c>
      <c r="B1142" s="3">
        <v>46192</v>
      </c>
      <c r="C1142" s="4">
        <f>YEAR(SalesDataTable[[#This Row],[Order Date]])</f>
        <v>2026</v>
      </c>
      <c r="D1142" s="11" t="str">
        <f>"Q"&amp;ROUNDUP(MONTH(SalesDataTable[[#This Row],[Order Date]])/3,0)</f>
        <v>Q2</v>
      </c>
      <c r="E1142" s="4">
        <f>MONTH(SalesDataTable[[#This Row],[Order Date]])</f>
        <v>6</v>
      </c>
      <c r="F1142" s="4" t="str">
        <f>TEXT(SalesDataTable[[#This Row],[Order Date]],"MMM")</f>
        <v>Jun</v>
      </c>
      <c r="G1142" s="4" t="s">
        <v>6</v>
      </c>
      <c r="H1142" s="4" t="s">
        <v>7</v>
      </c>
      <c r="I1142" s="4" t="s">
        <v>28</v>
      </c>
      <c r="J1142" s="4" t="s">
        <v>13</v>
      </c>
      <c r="K1142" s="4" t="s">
        <v>23</v>
      </c>
      <c r="L1142" s="4" t="s">
        <v>51</v>
      </c>
      <c r="M1142" s="9">
        <v>4</v>
      </c>
      <c r="N1142" s="6">
        <v>123.89</v>
      </c>
      <c r="O1142" s="7">
        <v>0</v>
      </c>
      <c r="P1142" s="6">
        <v>59.42</v>
      </c>
      <c r="Q1142" s="6">
        <f t="shared" si="68"/>
        <v>495.56</v>
      </c>
      <c r="R1142" s="6">
        <f t="shared" si="69"/>
        <v>237.68</v>
      </c>
      <c r="S1142" s="6">
        <f t="shared" si="70"/>
        <v>257.88</v>
      </c>
      <c r="T1142" s="8">
        <f t="shared" si="71"/>
        <v>0.5203809831301961</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3366</v>
      </c>
      <c r="B1143" s="3">
        <v>46192</v>
      </c>
      <c r="C1143" s="4">
        <f>YEAR(SalesDataTable[[#This Row],[Order Date]])</f>
        <v>2026</v>
      </c>
      <c r="D1143" s="11" t="str">
        <f>"Q"&amp;ROUNDUP(MONTH(SalesDataTable[[#This Row],[Order Date]])/3,0)</f>
        <v>Q2</v>
      </c>
      <c r="E1143" s="4">
        <f>MONTH(SalesDataTable[[#This Row],[Order Date]])</f>
        <v>6</v>
      </c>
      <c r="F1143" s="4" t="str">
        <f>TEXT(SalesDataTable[[#This Row],[Order Date]],"MMM")</f>
        <v>Jun</v>
      </c>
      <c r="G1143" s="4" t="s">
        <v>6</v>
      </c>
      <c r="H1143" s="4" t="s">
        <v>41</v>
      </c>
      <c r="I1143" s="4" t="s">
        <v>2</v>
      </c>
      <c r="J1143" s="4" t="s">
        <v>16</v>
      </c>
      <c r="K1143" s="4" t="s">
        <v>14</v>
      </c>
      <c r="L1143" s="4" t="s">
        <v>44</v>
      </c>
      <c r="M1143" s="9">
        <v>1</v>
      </c>
      <c r="N1143" s="6">
        <v>135.41999999999999</v>
      </c>
      <c r="O1143" s="7">
        <v>0.05</v>
      </c>
      <c r="P1143" s="6">
        <v>68.180000000000007</v>
      </c>
      <c r="Q1143" s="6">
        <f t="shared" si="68"/>
        <v>128.64899999999997</v>
      </c>
      <c r="R1143" s="6">
        <f t="shared" si="69"/>
        <v>68.180000000000007</v>
      </c>
      <c r="S1143" s="6">
        <f t="shared" si="70"/>
        <v>60.468999999999966</v>
      </c>
      <c r="T1143" s="8">
        <f t="shared" si="71"/>
        <v>0.47003085915941811</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3691</v>
      </c>
      <c r="B1144" s="3">
        <v>46192</v>
      </c>
      <c r="C1144" s="4">
        <f>YEAR(SalesDataTable[[#This Row],[Order Date]])</f>
        <v>2026</v>
      </c>
      <c r="D1144" s="11" t="str">
        <f>"Q"&amp;ROUNDUP(MONTH(SalesDataTable[[#This Row],[Order Date]])/3,0)</f>
        <v>Q2</v>
      </c>
      <c r="E1144" s="4">
        <f>MONTH(SalesDataTable[[#This Row],[Order Date]])</f>
        <v>6</v>
      </c>
      <c r="F1144" s="4" t="str">
        <f>TEXT(SalesDataTable[[#This Row],[Order Date]],"MMM")</f>
        <v>Jun</v>
      </c>
      <c r="G1144" s="4" t="s">
        <v>6</v>
      </c>
      <c r="H1144" s="4" t="s">
        <v>27</v>
      </c>
      <c r="I1144" s="4" t="s">
        <v>19</v>
      </c>
      <c r="J1144" s="4" t="s">
        <v>3</v>
      </c>
      <c r="K1144" s="4" t="s">
        <v>9</v>
      </c>
      <c r="L1144" s="4" t="s">
        <v>10</v>
      </c>
      <c r="M1144" s="9">
        <v>1</v>
      </c>
      <c r="N1144" s="6">
        <v>93.48</v>
      </c>
      <c r="O1144" s="7">
        <v>0.05</v>
      </c>
      <c r="P1144" s="6">
        <v>44.31</v>
      </c>
      <c r="Q1144" s="6">
        <f t="shared" si="68"/>
        <v>88.805999999999997</v>
      </c>
      <c r="R1144" s="6">
        <f t="shared" si="69"/>
        <v>44.31</v>
      </c>
      <c r="S1144" s="6">
        <f t="shared" si="70"/>
        <v>44.495999999999995</v>
      </c>
      <c r="T1144" s="8">
        <f t="shared" si="71"/>
        <v>0.50104722653874734</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3909</v>
      </c>
      <c r="B1145" s="3">
        <v>46192</v>
      </c>
      <c r="C1145" s="4">
        <f>YEAR(SalesDataTable[[#This Row],[Order Date]])</f>
        <v>2026</v>
      </c>
      <c r="D1145" s="11" t="str">
        <f>"Q"&amp;ROUNDUP(MONTH(SalesDataTable[[#This Row],[Order Date]])/3,0)</f>
        <v>Q2</v>
      </c>
      <c r="E1145" s="4">
        <f>MONTH(SalesDataTable[[#This Row],[Order Date]])</f>
        <v>6</v>
      </c>
      <c r="F1145" s="4" t="str">
        <f>TEXT(SalesDataTable[[#This Row],[Order Date]],"MMM")</f>
        <v>Jun</v>
      </c>
      <c r="G1145" s="4" t="s">
        <v>6</v>
      </c>
      <c r="H1145" s="4" t="s">
        <v>7</v>
      </c>
      <c r="I1145" s="4" t="s">
        <v>28</v>
      </c>
      <c r="J1145" s="4" t="s">
        <v>3</v>
      </c>
      <c r="K1145" s="4" t="s">
        <v>9</v>
      </c>
      <c r="L1145" s="4" t="s">
        <v>37</v>
      </c>
      <c r="M1145" s="9">
        <v>1</v>
      </c>
      <c r="N1145" s="6">
        <v>156.05000000000001</v>
      </c>
      <c r="O1145" s="7">
        <v>0.05</v>
      </c>
      <c r="P1145" s="6">
        <v>81.28</v>
      </c>
      <c r="Q1145" s="6">
        <f t="shared" si="68"/>
        <v>148.2475</v>
      </c>
      <c r="R1145" s="6">
        <f t="shared" si="69"/>
        <v>81.28</v>
      </c>
      <c r="S1145" s="6">
        <f t="shared" si="70"/>
        <v>66.967500000000001</v>
      </c>
      <c r="T1145" s="8">
        <f t="shared" si="71"/>
        <v>0.45172768512116562</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4862</v>
      </c>
      <c r="B1146" s="3">
        <v>46192</v>
      </c>
      <c r="C1146" s="4">
        <f>YEAR(SalesDataTable[[#This Row],[Order Date]])</f>
        <v>2026</v>
      </c>
      <c r="D1146" s="11" t="str">
        <f>"Q"&amp;ROUNDUP(MONTH(SalesDataTable[[#This Row],[Order Date]])/3,0)</f>
        <v>Q2</v>
      </c>
      <c r="E1146" s="4">
        <f>MONTH(SalesDataTable[[#This Row],[Order Date]])</f>
        <v>6</v>
      </c>
      <c r="F1146" s="4" t="str">
        <f>TEXT(SalesDataTable[[#This Row],[Order Date]],"MMM")</f>
        <v>Jun</v>
      </c>
      <c r="G1146" s="4" t="s">
        <v>6</v>
      </c>
      <c r="H1146" s="4" t="s">
        <v>27</v>
      </c>
      <c r="I1146" s="4" t="s">
        <v>2</v>
      </c>
      <c r="J1146" s="4" t="s">
        <v>3</v>
      </c>
      <c r="K1146" s="4" t="s">
        <v>34</v>
      </c>
      <c r="L1146" s="4" t="s">
        <v>42</v>
      </c>
      <c r="M1146" s="9">
        <v>1</v>
      </c>
      <c r="N1146" s="6">
        <v>36.74</v>
      </c>
      <c r="O1146" s="7">
        <v>0</v>
      </c>
      <c r="P1146" s="6">
        <v>14.15</v>
      </c>
      <c r="Q1146" s="6">
        <f t="shared" si="68"/>
        <v>36.74</v>
      </c>
      <c r="R1146" s="6">
        <f t="shared" si="69"/>
        <v>14.15</v>
      </c>
      <c r="S1146" s="6">
        <f t="shared" si="70"/>
        <v>22.590000000000003</v>
      </c>
      <c r="T1146" s="8">
        <f t="shared" si="71"/>
        <v>0.61486118671747425</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5096</v>
      </c>
      <c r="B1147" s="3">
        <v>46192</v>
      </c>
      <c r="C1147" s="4">
        <f>YEAR(SalesDataTable[[#This Row],[Order Date]])</f>
        <v>2026</v>
      </c>
      <c r="D1147" s="11" t="str">
        <f>"Q"&amp;ROUNDUP(MONTH(SalesDataTable[[#This Row],[Order Date]])/3,0)</f>
        <v>Q2</v>
      </c>
      <c r="E1147" s="4">
        <f>MONTH(SalesDataTable[[#This Row],[Order Date]])</f>
        <v>6</v>
      </c>
      <c r="F1147" s="4" t="str">
        <f>TEXT(SalesDataTable[[#This Row],[Order Date]],"MMM")</f>
        <v>Jun</v>
      </c>
      <c r="G1147" s="4" t="s">
        <v>0</v>
      </c>
      <c r="H1147" s="4" t="s">
        <v>50</v>
      </c>
      <c r="I1147" s="4" t="s">
        <v>2</v>
      </c>
      <c r="J1147" s="4" t="s">
        <v>3</v>
      </c>
      <c r="K1147" s="4" t="s">
        <v>23</v>
      </c>
      <c r="L1147" s="4" t="s">
        <v>29</v>
      </c>
      <c r="M1147" s="9">
        <v>2</v>
      </c>
      <c r="N1147" s="6">
        <v>199.28</v>
      </c>
      <c r="O1147" s="7">
        <v>0</v>
      </c>
      <c r="P1147" s="6">
        <v>102.85</v>
      </c>
      <c r="Q1147" s="6">
        <f t="shared" si="68"/>
        <v>398.56</v>
      </c>
      <c r="R1147" s="6">
        <f t="shared" si="69"/>
        <v>205.7</v>
      </c>
      <c r="S1147" s="6">
        <f t="shared" si="70"/>
        <v>192.86</v>
      </c>
      <c r="T1147" s="8">
        <f t="shared" si="71"/>
        <v>0.48389201124046571</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5112</v>
      </c>
      <c r="B1148" s="3">
        <v>46192</v>
      </c>
      <c r="C1148" s="4">
        <f>YEAR(SalesDataTable[[#This Row],[Order Date]])</f>
        <v>2026</v>
      </c>
      <c r="D1148" s="11" t="str">
        <f>"Q"&amp;ROUNDUP(MONTH(SalesDataTable[[#This Row],[Order Date]])/3,0)</f>
        <v>Q2</v>
      </c>
      <c r="E1148" s="4">
        <f>MONTH(SalesDataTable[[#This Row],[Order Date]])</f>
        <v>6</v>
      </c>
      <c r="F1148" s="4" t="str">
        <f>TEXT(SalesDataTable[[#This Row],[Order Date]],"MMM")</f>
        <v>Jun</v>
      </c>
      <c r="G1148" s="4" t="s">
        <v>0</v>
      </c>
      <c r="H1148" s="4" t="s">
        <v>1</v>
      </c>
      <c r="I1148" s="4" t="s">
        <v>28</v>
      </c>
      <c r="J1148" s="4" t="s">
        <v>3</v>
      </c>
      <c r="K1148" s="4" t="s">
        <v>34</v>
      </c>
      <c r="L1148" s="4" t="s">
        <v>42</v>
      </c>
      <c r="M1148" s="9">
        <v>2</v>
      </c>
      <c r="N1148" s="6">
        <v>37.04</v>
      </c>
      <c r="O1148" s="7">
        <v>0.05</v>
      </c>
      <c r="P1148" s="6">
        <v>13.76</v>
      </c>
      <c r="Q1148" s="6">
        <f t="shared" si="68"/>
        <v>70.375999999999991</v>
      </c>
      <c r="R1148" s="6">
        <f t="shared" si="69"/>
        <v>27.52</v>
      </c>
      <c r="S1148" s="6">
        <f t="shared" si="70"/>
        <v>42.855999999999995</v>
      </c>
      <c r="T1148" s="8">
        <f t="shared" si="71"/>
        <v>0.60895759918153913</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501</v>
      </c>
      <c r="B1149" s="3">
        <v>46193</v>
      </c>
      <c r="C1149" s="4">
        <f>YEAR(SalesDataTable[[#This Row],[Order Date]])</f>
        <v>2026</v>
      </c>
      <c r="D1149" s="11" t="str">
        <f>"Q"&amp;ROUNDUP(MONTH(SalesDataTable[[#This Row],[Order Date]])/3,0)</f>
        <v>Q2</v>
      </c>
      <c r="E1149" s="4">
        <f>MONTH(SalesDataTable[[#This Row],[Order Date]])</f>
        <v>6</v>
      </c>
      <c r="F1149" s="4" t="str">
        <f>TEXT(SalesDataTable[[#This Row],[Order Date]],"MMM")</f>
        <v>Jun</v>
      </c>
      <c r="G1149" s="4" t="s">
        <v>20</v>
      </c>
      <c r="H1149" s="4" t="s">
        <v>21</v>
      </c>
      <c r="I1149" s="4" t="s">
        <v>2</v>
      </c>
      <c r="J1149" s="4" t="s">
        <v>13</v>
      </c>
      <c r="K1149" s="4" t="s">
        <v>23</v>
      </c>
      <c r="L1149" s="4" t="s">
        <v>40</v>
      </c>
      <c r="M1149" s="9">
        <v>2</v>
      </c>
      <c r="N1149" s="6">
        <v>80.95</v>
      </c>
      <c r="O1149" s="7">
        <v>0.1</v>
      </c>
      <c r="P1149" s="6">
        <v>39.44</v>
      </c>
      <c r="Q1149" s="6">
        <f t="shared" si="68"/>
        <v>145.71</v>
      </c>
      <c r="R1149" s="6">
        <f t="shared" si="69"/>
        <v>78.88</v>
      </c>
      <c r="S1149" s="6">
        <f t="shared" si="70"/>
        <v>66.830000000000013</v>
      </c>
      <c r="T1149" s="8">
        <f t="shared" si="71"/>
        <v>0.45865074462974409</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540</v>
      </c>
      <c r="B1150" s="3">
        <v>46193</v>
      </c>
      <c r="C1150" s="4">
        <f>YEAR(SalesDataTable[[#This Row],[Order Date]])</f>
        <v>2026</v>
      </c>
      <c r="D1150" s="11" t="str">
        <f>"Q"&amp;ROUNDUP(MONTH(SalesDataTable[[#This Row],[Order Date]])/3,0)</f>
        <v>Q2</v>
      </c>
      <c r="E1150" s="4">
        <f>MONTH(SalesDataTable[[#This Row],[Order Date]])</f>
        <v>6</v>
      </c>
      <c r="F1150" s="4" t="str">
        <f>TEXT(SalesDataTable[[#This Row],[Order Date]],"MMM")</f>
        <v>Jun</v>
      </c>
      <c r="G1150" s="4" t="s">
        <v>0</v>
      </c>
      <c r="H1150" s="4" t="s">
        <v>36</v>
      </c>
      <c r="I1150" s="4" t="s">
        <v>28</v>
      </c>
      <c r="J1150" s="4" t="s">
        <v>3</v>
      </c>
      <c r="K1150" s="4" t="s">
        <v>9</v>
      </c>
      <c r="L1150" s="4" t="s">
        <v>37</v>
      </c>
      <c r="M1150" s="9">
        <v>1</v>
      </c>
      <c r="N1150" s="6">
        <v>151.46</v>
      </c>
      <c r="O1150" s="7">
        <v>0.05</v>
      </c>
      <c r="P1150" s="6">
        <v>77.98</v>
      </c>
      <c r="Q1150" s="6">
        <f t="shared" si="68"/>
        <v>143.887</v>
      </c>
      <c r="R1150" s="6">
        <f t="shared" si="69"/>
        <v>77.98</v>
      </c>
      <c r="S1150" s="6">
        <f t="shared" si="70"/>
        <v>65.906999999999996</v>
      </c>
      <c r="T1150" s="8">
        <f t="shared" si="71"/>
        <v>0.45804693961233467</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2255</v>
      </c>
      <c r="B1151" s="3">
        <v>46193</v>
      </c>
      <c r="C1151" s="4">
        <f>YEAR(SalesDataTable[[#This Row],[Order Date]])</f>
        <v>2026</v>
      </c>
      <c r="D1151" s="11" t="str">
        <f>"Q"&amp;ROUNDUP(MONTH(SalesDataTable[[#This Row],[Order Date]])/3,0)</f>
        <v>Q2</v>
      </c>
      <c r="E1151" s="4">
        <f>MONTH(SalesDataTable[[#This Row],[Order Date]])</f>
        <v>6</v>
      </c>
      <c r="F1151" s="4" t="str">
        <f>TEXT(SalesDataTable[[#This Row],[Order Date]],"MMM")</f>
        <v>Jun</v>
      </c>
      <c r="G1151" s="4" t="s">
        <v>0</v>
      </c>
      <c r="H1151" s="4" t="s">
        <v>36</v>
      </c>
      <c r="I1151" s="4" t="s">
        <v>2</v>
      </c>
      <c r="J1151" s="4" t="s">
        <v>16</v>
      </c>
      <c r="K1151" s="4" t="s">
        <v>9</v>
      </c>
      <c r="L1151" s="4" t="s">
        <v>10</v>
      </c>
      <c r="M1151" s="9">
        <v>5</v>
      </c>
      <c r="N1151" s="6">
        <v>90.1</v>
      </c>
      <c r="O1151" s="7">
        <v>0</v>
      </c>
      <c r="P1151" s="6">
        <v>44.32</v>
      </c>
      <c r="Q1151" s="6">
        <f t="shared" si="68"/>
        <v>450.5</v>
      </c>
      <c r="R1151" s="6">
        <f t="shared" si="69"/>
        <v>221.6</v>
      </c>
      <c r="S1151" s="6">
        <f t="shared" si="70"/>
        <v>228.9</v>
      </c>
      <c r="T1151" s="8">
        <f t="shared" si="71"/>
        <v>0.50810210876803552</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3126</v>
      </c>
      <c r="B1152" s="3">
        <v>46193</v>
      </c>
      <c r="C1152" s="4">
        <f>YEAR(SalesDataTable[[#This Row],[Order Date]])</f>
        <v>2026</v>
      </c>
      <c r="D1152" s="11" t="str">
        <f>"Q"&amp;ROUNDUP(MONTH(SalesDataTable[[#This Row],[Order Date]])/3,0)</f>
        <v>Q2</v>
      </c>
      <c r="E1152" s="4">
        <f>MONTH(SalesDataTable[[#This Row],[Order Date]])</f>
        <v>6</v>
      </c>
      <c r="F1152" s="4" t="str">
        <f>TEXT(SalesDataTable[[#This Row],[Order Date]],"MMM")</f>
        <v>Jun</v>
      </c>
      <c r="G1152" s="4" t="s">
        <v>0</v>
      </c>
      <c r="H1152" s="4" t="s">
        <v>1</v>
      </c>
      <c r="I1152" s="4" t="s">
        <v>28</v>
      </c>
      <c r="J1152" s="4" t="s">
        <v>16</v>
      </c>
      <c r="K1152" s="4" t="s">
        <v>9</v>
      </c>
      <c r="L1152" s="4" t="s">
        <v>37</v>
      </c>
      <c r="M1152" s="9">
        <v>1</v>
      </c>
      <c r="N1152" s="6">
        <v>155.69</v>
      </c>
      <c r="O1152" s="7">
        <v>0.1</v>
      </c>
      <c r="P1152" s="6">
        <v>79.42</v>
      </c>
      <c r="Q1152" s="6">
        <f t="shared" si="68"/>
        <v>140.12100000000001</v>
      </c>
      <c r="R1152" s="6">
        <f t="shared" si="69"/>
        <v>79.42</v>
      </c>
      <c r="S1152" s="6">
        <f t="shared" si="70"/>
        <v>60.701000000000008</v>
      </c>
      <c r="T1152" s="8">
        <f t="shared" si="71"/>
        <v>0.43320415926235184</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3223</v>
      </c>
      <c r="B1153" s="3">
        <v>46193</v>
      </c>
      <c r="C1153" s="4">
        <f>YEAR(SalesDataTable[[#This Row],[Order Date]])</f>
        <v>2026</v>
      </c>
      <c r="D1153" s="11" t="str">
        <f>"Q"&amp;ROUNDUP(MONTH(SalesDataTable[[#This Row],[Order Date]])/3,0)</f>
        <v>Q2</v>
      </c>
      <c r="E1153" s="4">
        <f>MONTH(SalesDataTable[[#This Row],[Order Date]])</f>
        <v>6</v>
      </c>
      <c r="F1153" s="4" t="str">
        <f>TEXT(SalesDataTable[[#This Row],[Order Date]],"MMM")</f>
        <v>Jun</v>
      </c>
      <c r="G1153" s="4" t="s">
        <v>6</v>
      </c>
      <c r="H1153" s="4" t="s">
        <v>49</v>
      </c>
      <c r="I1153" s="4" t="s">
        <v>19</v>
      </c>
      <c r="J1153" s="4" t="s">
        <v>3</v>
      </c>
      <c r="K1153" s="4" t="s">
        <v>34</v>
      </c>
      <c r="L1153" s="4" t="s">
        <v>45</v>
      </c>
      <c r="M1153" s="9">
        <v>1</v>
      </c>
      <c r="N1153" s="6">
        <v>50.11</v>
      </c>
      <c r="O1153" s="7">
        <v>0.05</v>
      </c>
      <c r="P1153" s="6">
        <v>21.38</v>
      </c>
      <c r="Q1153" s="6">
        <f t="shared" si="68"/>
        <v>47.604499999999994</v>
      </c>
      <c r="R1153" s="6">
        <f t="shared" si="69"/>
        <v>21.38</v>
      </c>
      <c r="S1153" s="6">
        <f t="shared" si="70"/>
        <v>26.224499999999995</v>
      </c>
      <c r="T1153" s="8">
        <f t="shared" si="71"/>
        <v>0.55088279469377888</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3260</v>
      </c>
      <c r="B1154" s="3">
        <v>46193</v>
      </c>
      <c r="C1154" s="4">
        <f>YEAR(SalesDataTable[[#This Row],[Order Date]])</f>
        <v>2026</v>
      </c>
      <c r="D1154" s="11" t="str">
        <f>"Q"&amp;ROUNDUP(MONTH(SalesDataTable[[#This Row],[Order Date]])/3,0)</f>
        <v>Q2</v>
      </c>
      <c r="E1154" s="4">
        <f>MONTH(SalesDataTable[[#This Row],[Order Date]])</f>
        <v>6</v>
      </c>
      <c r="F1154" s="4" t="str">
        <f>TEXT(SalesDataTable[[#This Row],[Order Date]],"MMM")</f>
        <v>Jun</v>
      </c>
      <c r="G1154" s="4" t="s">
        <v>11</v>
      </c>
      <c r="H1154" s="4" t="s">
        <v>12</v>
      </c>
      <c r="I1154" s="4" t="s">
        <v>19</v>
      </c>
      <c r="J1154" s="4" t="s">
        <v>3</v>
      </c>
      <c r="K1154" s="4" t="s">
        <v>9</v>
      </c>
      <c r="L1154" s="4" t="s">
        <v>17</v>
      </c>
      <c r="M1154" s="9">
        <v>1</v>
      </c>
      <c r="N1154" s="6">
        <v>142.55000000000001</v>
      </c>
      <c r="O1154" s="7">
        <v>0.1</v>
      </c>
      <c r="P1154" s="6">
        <v>79.709999999999994</v>
      </c>
      <c r="Q1154" s="6">
        <f t="shared" si="68"/>
        <v>128.29500000000002</v>
      </c>
      <c r="R1154" s="6">
        <f t="shared" si="69"/>
        <v>79.709999999999994</v>
      </c>
      <c r="S1154" s="6">
        <f t="shared" si="70"/>
        <v>48.585000000000022</v>
      </c>
      <c r="T1154" s="8">
        <f t="shared" si="71"/>
        <v>0.37869753302934656</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3404</v>
      </c>
      <c r="B1155" s="3">
        <v>46193</v>
      </c>
      <c r="C1155" s="4">
        <f>YEAR(SalesDataTable[[#This Row],[Order Date]])</f>
        <v>2026</v>
      </c>
      <c r="D1155" s="11" t="str">
        <f>"Q"&amp;ROUNDUP(MONTH(SalesDataTable[[#This Row],[Order Date]])/3,0)</f>
        <v>Q2</v>
      </c>
      <c r="E1155" s="4">
        <f>MONTH(SalesDataTable[[#This Row],[Order Date]])</f>
        <v>6</v>
      </c>
      <c r="F1155" s="4" t="str">
        <f>TEXT(SalesDataTable[[#This Row],[Order Date]],"MMM")</f>
        <v>Jun</v>
      </c>
      <c r="G1155" s="4" t="s">
        <v>20</v>
      </c>
      <c r="H1155" s="4" t="s">
        <v>33</v>
      </c>
      <c r="I1155" s="4" t="s">
        <v>2</v>
      </c>
      <c r="J1155" s="4" t="s">
        <v>13</v>
      </c>
      <c r="K1155" s="4" t="s">
        <v>23</v>
      </c>
      <c r="L1155" s="4" t="s">
        <v>29</v>
      </c>
      <c r="M1155" s="9">
        <v>3</v>
      </c>
      <c r="N1155" s="6">
        <v>191.11</v>
      </c>
      <c r="O1155" s="7">
        <v>0.05</v>
      </c>
      <c r="P1155" s="6">
        <v>102.82</v>
      </c>
      <c r="Q1155" s="6">
        <f t="shared" si="68"/>
        <v>544.6635</v>
      </c>
      <c r="R1155" s="6">
        <f t="shared" si="69"/>
        <v>308.45999999999998</v>
      </c>
      <c r="S1155" s="6">
        <f t="shared" si="70"/>
        <v>236.20350000000002</v>
      </c>
      <c r="T1155" s="8">
        <f t="shared" si="71"/>
        <v>0.43366867800026992</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4267</v>
      </c>
      <c r="B1156" s="3">
        <v>46193</v>
      </c>
      <c r="C1156" s="4">
        <f>YEAR(SalesDataTable[[#This Row],[Order Date]])</f>
        <v>2026</v>
      </c>
      <c r="D1156" s="11" t="str">
        <f>"Q"&amp;ROUNDUP(MONTH(SalesDataTable[[#This Row],[Order Date]])/3,0)</f>
        <v>Q2</v>
      </c>
      <c r="E1156" s="4">
        <f>MONTH(SalesDataTable[[#This Row],[Order Date]])</f>
        <v>6</v>
      </c>
      <c r="F1156" s="4" t="str">
        <f>TEXT(SalesDataTable[[#This Row],[Order Date]],"MMM")</f>
        <v>Jun</v>
      </c>
      <c r="G1156" s="4" t="s">
        <v>20</v>
      </c>
      <c r="H1156" s="4" t="s">
        <v>47</v>
      </c>
      <c r="I1156" s="4" t="s">
        <v>8</v>
      </c>
      <c r="J1156" s="4" t="s">
        <v>16</v>
      </c>
      <c r="K1156" s="4" t="s">
        <v>4</v>
      </c>
      <c r="L1156" s="4" t="s">
        <v>26</v>
      </c>
      <c r="M1156" s="9">
        <v>6</v>
      </c>
      <c r="N1156" s="6">
        <v>40.229999999999997</v>
      </c>
      <c r="O1156" s="7">
        <v>0.15</v>
      </c>
      <c r="P1156" s="6">
        <v>17.079999999999998</v>
      </c>
      <c r="Q1156" s="6">
        <f t="shared" ref="Q1156:Q1219" si="72">M1156*N1156*(1-O1156)</f>
        <v>205.173</v>
      </c>
      <c r="R1156" s="6">
        <f t="shared" ref="R1156:R1219" si="73">M1156*P1156</f>
        <v>102.47999999999999</v>
      </c>
      <c r="S1156" s="6">
        <f t="shared" ref="S1156:S1219" si="74">Q1156-R1156</f>
        <v>102.69300000000001</v>
      </c>
      <c r="T1156" s="8">
        <f t="shared" ref="T1156:T1219" si="75">IFERROR(S1156/Q1156,0)</f>
        <v>0.50051907414718322</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5082</v>
      </c>
      <c r="B1157" s="3">
        <v>46193</v>
      </c>
      <c r="C1157" s="4">
        <f>YEAR(SalesDataTable[[#This Row],[Order Date]])</f>
        <v>2026</v>
      </c>
      <c r="D1157" s="11" t="str">
        <f>"Q"&amp;ROUNDUP(MONTH(SalesDataTable[[#This Row],[Order Date]])/3,0)</f>
        <v>Q2</v>
      </c>
      <c r="E1157" s="4">
        <f>MONTH(SalesDataTable[[#This Row],[Order Date]])</f>
        <v>6</v>
      </c>
      <c r="F1157" s="4" t="str">
        <f>TEXT(SalesDataTable[[#This Row],[Order Date]],"MMM")</f>
        <v>Jun</v>
      </c>
      <c r="G1157" s="4" t="s">
        <v>6</v>
      </c>
      <c r="H1157" s="4" t="s">
        <v>41</v>
      </c>
      <c r="I1157" s="4" t="s">
        <v>2</v>
      </c>
      <c r="J1157" s="4" t="s">
        <v>16</v>
      </c>
      <c r="K1157" s="4" t="s">
        <v>4</v>
      </c>
      <c r="L1157" s="4" t="s">
        <v>5</v>
      </c>
      <c r="M1157" s="9">
        <v>2</v>
      </c>
      <c r="N1157" s="6">
        <v>81.489999999999995</v>
      </c>
      <c r="O1157" s="7">
        <v>0</v>
      </c>
      <c r="P1157" s="6">
        <v>42.15</v>
      </c>
      <c r="Q1157" s="6">
        <f t="shared" si="72"/>
        <v>162.97999999999999</v>
      </c>
      <c r="R1157" s="6">
        <f t="shared" si="73"/>
        <v>84.3</v>
      </c>
      <c r="S1157" s="6">
        <f t="shared" si="74"/>
        <v>78.679999999999993</v>
      </c>
      <c r="T1157" s="8">
        <f t="shared" si="75"/>
        <v>0.48275862068965514</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5108</v>
      </c>
      <c r="B1158" s="3">
        <v>46193</v>
      </c>
      <c r="C1158" s="4">
        <f>YEAR(SalesDataTable[[#This Row],[Order Date]])</f>
        <v>2026</v>
      </c>
      <c r="D1158" s="11"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48</v>
      </c>
      <c r="M1158" s="9">
        <v>8</v>
      </c>
      <c r="N1158" s="6">
        <v>162.71</v>
      </c>
      <c r="O1158" s="7">
        <v>0.2</v>
      </c>
      <c r="P1158" s="6">
        <v>85.27</v>
      </c>
      <c r="Q1158" s="6">
        <f t="shared" si="72"/>
        <v>1041.3440000000001</v>
      </c>
      <c r="R1158" s="6">
        <f t="shared" si="73"/>
        <v>682.16</v>
      </c>
      <c r="S1158" s="6">
        <f t="shared" si="74"/>
        <v>359.18400000000008</v>
      </c>
      <c r="T1158" s="8">
        <f t="shared" si="75"/>
        <v>0.34492348349824847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1105</v>
      </c>
      <c r="B1159" s="3">
        <v>46194</v>
      </c>
      <c r="C1159" s="4">
        <f>YEAR(SalesDataTable[[#This Row],[Order Date]])</f>
        <v>2026</v>
      </c>
      <c r="D1159" s="11" t="str">
        <f>"Q"&amp;ROUNDUP(MONTH(SalesDataTable[[#This Row],[Order Date]])/3,0)</f>
        <v>Q2</v>
      </c>
      <c r="E1159" s="4">
        <f>MONTH(SalesDataTable[[#This Row],[Order Date]])</f>
        <v>6</v>
      </c>
      <c r="F1159" s="4" t="str">
        <f>TEXT(SalesDataTable[[#This Row],[Order Date]],"MMM")</f>
        <v>Jun</v>
      </c>
      <c r="G1159" s="4" t="s">
        <v>11</v>
      </c>
      <c r="H1159" s="4" t="s">
        <v>25</v>
      </c>
      <c r="I1159" s="4" t="s">
        <v>28</v>
      </c>
      <c r="J1159" s="4" t="s">
        <v>3</v>
      </c>
      <c r="K1159" s="4" t="s">
        <v>14</v>
      </c>
      <c r="L1159" s="4" t="s">
        <v>15</v>
      </c>
      <c r="M1159" s="9">
        <v>1</v>
      </c>
      <c r="N1159" s="6">
        <v>36.479999999999997</v>
      </c>
      <c r="O1159" s="7">
        <v>0.1</v>
      </c>
      <c r="P1159" s="6">
        <v>13.9</v>
      </c>
      <c r="Q1159" s="6">
        <f t="shared" si="72"/>
        <v>32.832000000000001</v>
      </c>
      <c r="R1159" s="6">
        <f t="shared" si="73"/>
        <v>13.9</v>
      </c>
      <c r="S1159" s="6">
        <f t="shared" si="74"/>
        <v>18.932000000000002</v>
      </c>
      <c r="T1159" s="8">
        <f t="shared" si="75"/>
        <v>0.57663255360623789</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2757</v>
      </c>
      <c r="B1160" s="3">
        <v>46194</v>
      </c>
      <c r="C1160" s="4">
        <f>YEAR(SalesDataTable[[#This Row],[Order Date]])</f>
        <v>2026</v>
      </c>
      <c r="D1160" s="11" t="str">
        <f>"Q"&amp;ROUNDUP(MONTH(SalesDataTable[[#This Row],[Order Date]])/3,0)</f>
        <v>Q2</v>
      </c>
      <c r="E1160" s="4">
        <f>MONTH(SalesDataTable[[#This Row],[Order Date]])</f>
        <v>6</v>
      </c>
      <c r="F1160" s="4" t="str">
        <f>TEXT(SalesDataTable[[#This Row],[Order Date]],"MMM")</f>
        <v>Jun</v>
      </c>
      <c r="G1160" s="4" t="s">
        <v>6</v>
      </c>
      <c r="H1160" s="4" t="s">
        <v>27</v>
      </c>
      <c r="I1160" s="4" t="s">
        <v>8</v>
      </c>
      <c r="J1160" s="4" t="s">
        <v>16</v>
      </c>
      <c r="K1160" s="4" t="s">
        <v>14</v>
      </c>
      <c r="L1160" s="4" t="s">
        <v>44</v>
      </c>
      <c r="M1160" s="9">
        <v>6</v>
      </c>
      <c r="N1160" s="6">
        <v>136.65</v>
      </c>
      <c r="O1160" s="7">
        <v>0.15</v>
      </c>
      <c r="P1160" s="6">
        <v>68.56</v>
      </c>
      <c r="Q1160" s="6">
        <f t="shared" si="72"/>
        <v>696.91500000000008</v>
      </c>
      <c r="R1160" s="6">
        <f t="shared" si="73"/>
        <v>411.36</v>
      </c>
      <c r="S1160" s="6">
        <f t="shared" si="74"/>
        <v>285.55500000000006</v>
      </c>
      <c r="T1160" s="8">
        <f t="shared" si="75"/>
        <v>0.4097415036266977</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3325</v>
      </c>
      <c r="B1161" s="3">
        <v>46194</v>
      </c>
      <c r="C1161" s="4">
        <f>YEAR(SalesDataTable[[#This Row],[Order Date]])</f>
        <v>2026</v>
      </c>
      <c r="D1161" s="11" t="str">
        <f>"Q"&amp;ROUNDUP(MONTH(SalesDataTable[[#This Row],[Order Date]])/3,0)</f>
        <v>Q2</v>
      </c>
      <c r="E1161" s="4">
        <f>MONTH(SalesDataTable[[#This Row],[Order Date]])</f>
        <v>6</v>
      </c>
      <c r="F1161" s="4" t="str">
        <f>TEXT(SalesDataTable[[#This Row],[Order Date]],"MMM")</f>
        <v>Jun</v>
      </c>
      <c r="G1161" s="4" t="s">
        <v>11</v>
      </c>
      <c r="H1161" s="4" t="s">
        <v>12</v>
      </c>
      <c r="I1161" s="4" t="s">
        <v>2</v>
      </c>
      <c r="J1161" s="4" t="s">
        <v>13</v>
      </c>
      <c r="K1161" s="4" t="s">
        <v>4</v>
      </c>
      <c r="L1161" s="4" t="s">
        <v>22</v>
      </c>
      <c r="M1161" s="9">
        <v>4</v>
      </c>
      <c r="N1161" s="6">
        <v>50.57</v>
      </c>
      <c r="O1161" s="7">
        <v>0</v>
      </c>
      <c r="P1161" s="6">
        <v>21.85</v>
      </c>
      <c r="Q1161" s="6">
        <f t="shared" si="72"/>
        <v>202.28</v>
      </c>
      <c r="R1161" s="6">
        <f t="shared" si="73"/>
        <v>87.4</v>
      </c>
      <c r="S1161" s="6">
        <f t="shared" si="74"/>
        <v>114.88</v>
      </c>
      <c r="T1161" s="8">
        <f t="shared" si="75"/>
        <v>0.56792564761716435</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4070</v>
      </c>
      <c r="B1162" s="3">
        <v>46194</v>
      </c>
      <c r="C1162" s="4">
        <f>YEAR(SalesDataTable[[#This Row],[Order Date]])</f>
        <v>2026</v>
      </c>
      <c r="D1162" s="11" t="str">
        <f>"Q"&amp;ROUNDUP(MONTH(SalesDataTable[[#This Row],[Order Date]])/3,0)</f>
        <v>Q2</v>
      </c>
      <c r="E1162" s="4">
        <f>MONTH(SalesDataTable[[#This Row],[Order Date]])</f>
        <v>6</v>
      </c>
      <c r="F1162" s="4" t="str">
        <f>TEXT(SalesDataTable[[#This Row],[Order Date]],"MMM")</f>
        <v>Jun</v>
      </c>
      <c r="G1162" s="4" t="s">
        <v>20</v>
      </c>
      <c r="H1162" s="4" t="s">
        <v>33</v>
      </c>
      <c r="I1162" s="4" t="s">
        <v>2</v>
      </c>
      <c r="J1162" s="4" t="s">
        <v>13</v>
      </c>
      <c r="K1162" s="4" t="s">
        <v>4</v>
      </c>
      <c r="L1162" s="4" t="s">
        <v>30</v>
      </c>
      <c r="M1162" s="9">
        <v>3</v>
      </c>
      <c r="N1162" s="6">
        <v>103.72</v>
      </c>
      <c r="O1162" s="7">
        <v>0</v>
      </c>
      <c r="P1162" s="6">
        <v>50.34</v>
      </c>
      <c r="Q1162" s="6">
        <f t="shared" si="72"/>
        <v>311.15999999999997</v>
      </c>
      <c r="R1162" s="6">
        <f t="shared" si="73"/>
        <v>151.02000000000001</v>
      </c>
      <c r="S1162" s="6">
        <f t="shared" si="74"/>
        <v>160.13999999999996</v>
      </c>
      <c r="T1162" s="8">
        <f t="shared" si="75"/>
        <v>0.51465483995372152</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4339</v>
      </c>
      <c r="B1163" s="3">
        <v>46194</v>
      </c>
      <c r="C1163" s="4">
        <f>YEAR(SalesDataTable[[#This Row],[Order Date]])</f>
        <v>2026</v>
      </c>
      <c r="D1163" s="11" t="str">
        <f>"Q"&amp;ROUNDUP(MONTH(SalesDataTable[[#This Row],[Order Date]])/3,0)</f>
        <v>Q2</v>
      </c>
      <c r="E1163" s="4">
        <f>MONTH(SalesDataTable[[#This Row],[Order Date]])</f>
        <v>6</v>
      </c>
      <c r="F1163" s="4" t="str">
        <f>TEXT(SalesDataTable[[#This Row],[Order Date]],"MMM")</f>
        <v>Jun</v>
      </c>
      <c r="G1163" s="4" t="s">
        <v>11</v>
      </c>
      <c r="H1163" s="4" t="s">
        <v>52</v>
      </c>
      <c r="I1163" s="4" t="s">
        <v>28</v>
      </c>
      <c r="J1163" s="4" t="s">
        <v>3</v>
      </c>
      <c r="K1163" s="4" t="s">
        <v>14</v>
      </c>
      <c r="L1163" s="4" t="s">
        <v>44</v>
      </c>
      <c r="M1163" s="9">
        <v>1</v>
      </c>
      <c r="N1163" s="6">
        <v>132.49</v>
      </c>
      <c r="O1163" s="7">
        <v>0</v>
      </c>
      <c r="P1163" s="6">
        <v>67.09</v>
      </c>
      <c r="Q1163" s="6">
        <f t="shared" si="72"/>
        <v>132.49</v>
      </c>
      <c r="R1163" s="6">
        <f t="shared" si="73"/>
        <v>67.09</v>
      </c>
      <c r="S1163" s="6">
        <f t="shared" si="74"/>
        <v>65.400000000000006</v>
      </c>
      <c r="T1163" s="8">
        <f t="shared" si="75"/>
        <v>0.49362216016303118</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731</v>
      </c>
      <c r="B1164" s="3">
        <v>46195</v>
      </c>
      <c r="C1164" s="4">
        <f>YEAR(SalesDataTable[[#This Row],[Order Date]])</f>
        <v>2026</v>
      </c>
      <c r="D1164" s="11" t="str">
        <f>"Q"&amp;ROUNDUP(MONTH(SalesDataTable[[#This Row],[Order Date]])/3,0)</f>
        <v>Q2</v>
      </c>
      <c r="E1164" s="4">
        <f>MONTH(SalesDataTable[[#This Row],[Order Date]])</f>
        <v>6</v>
      </c>
      <c r="F1164" s="4" t="str">
        <f>TEXT(SalesDataTable[[#This Row],[Order Date]],"MMM")</f>
        <v>Jun</v>
      </c>
      <c r="G1164" s="4" t="s">
        <v>11</v>
      </c>
      <c r="H1164" s="4" t="s">
        <v>18</v>
      </c>
      <c r="I1164" s="4" t="s">
        <v>2</v>
      </c>
      <c r="J1164" s="4" t="s">
        <v>13</v>
      </c>
      <c r="K1164" s="4" t="s">
        <v>23</v>
      </c>
      <c r="L1164" s="4" t="s">
        <v>40</v>
      </c>
      <c r="M1164" s="9">
        <v>2</v>
      </c>
      <c r="N1164" s="6">
        <v>80.650000000000006</v>
      </c>
      <c r="O1164" s="7">
        <v>0</v>
      </c>
      <c r="P1164" s="6">
        <v>39.18</v>
      </c>
      <c r="Q1164" s="6">
        <f t="shared" si="72"/>
        <v>161.30000000000001</v>
      </c>
      <c r="R1164" s="6">
        <f t="shared" si="73"/>
        <v>78.36</v>
      </c>
      <c r="S1164" s="6">
        <f t="shared" si="74"/>
        <v>82.940000000000012</v>
      </c>
      <c r="T1164" s="8">
        <f t="shared" si="75"/>
        <v>0.51419714817110973</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1362</v>
      </c>
      <c r="B1165" s="3">
        <v>46195</v>
      </c>
      <c r="C1165" s="4">
        <f>YEAR(SalesDataTable[[#This Row],[Order Date]])</f>
        <v>2026</v>
      </c>
      <c r="D1165" s="11" t="str">
        <f>"Q"&amp;ROUNDUP(MONTH(SalesDataTable[[#This Row],[Order Date]])/3,0)</f>
        <v>Q2</v>
      </c>
      <c r="E1165" s="4">
        <f>MONTH(SalesDataTable[[#This Row],[Order Date]])</f>
        <v>6</v>
      </c>
      <c r="F1165" s="4" t="str">
        <f>TEXT(SalesDataTable[[#This Row],[Order Date]],"MMM")</f>
        <v>Jun</v>
      </c>
      <c r="G1165" s="4" t="s">
        <v>6</v>
      </c>
      <c r="H1165" s="4" t="s">
        <v>7</v>
      </c>
      <c r="I1165" s="4" t="s">
        <v>19</v>
      </c>
      <c r="J1165" s="4" t="s">
        <v>13</v>
      </c>
      <c r="K1165" s="4" t="s">
        <v>34</v>
      </c>
      <c r="L1165" s="4" t="s">
        <v>42</v>
      </c>
      <c r="M1165" s="9">
        <v>1</v>
      </c>
      <c r="N1165" s="6">
        <v>35.409999999999997</v>
      </c>
      <c r="O1165" s="7">
        <v>0.05</v>
      </c>
      <c r="P1165" s="6">
        <v>13.9</v>
      </c>
      <c r="Q1165" s="6">
        <f t="shared" si="72"/>
        <v>33.639499999999998</v>
      </c>
      <c r="R1165" s="6">
        <f t="shared" si="73"/>
        <v>13.9</v>
      </c>
      <c r="S1165" s="6">
        <f t="shared" si="74"/>
        <v>19.7395</v>
      </c>
      <c r="T1165" s="8">
        <f t="shared" si="75"/>
        <v>0.58679528530447833</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1512</v>
      </c>
      <c r="B1166" s="3">
        <v>46195</v>
      </c>
      <c r="C1166" s="4">
        <f>YEAR(SalesDataTable[[#This Row],[Order Date]])</f>
        <v>2026</v>
      </c>
      <c r="D1166" s="11"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35</v>
      </c>
      <c r="M1166" s="9">
        <v>3</v>
      </c>
      <c r="N1166" s="6">
        <v>41.01</v>
      </c>
      <c r="O1166" s="7">
        <v>0</v>
      </c>
      <c r="P1166" s="6">
        <v>14.33</v>
      </c>
      <c r="Q1166" s="6">
        <f t="shared" si="72"/>
        <v>123.03</v>
      </c>
      <c r="R1166" s="6">
        <f t="shared" si="73"/>
        <v>42.99</v>
      </c>
      <c r="S1166" s="6">
        <f t="shared" si="74"/>
        <v>80.039999999999992</v>
      </c>
      <c r="T1166" s="8">
        <f t="shared" si="75"/>
        <v>0.65057303096805652</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1647</v>
      </c>
      <c r="B1167" s="3">
        <v>46195</v>
      </c>
      <c r="C1167" s="4">
        <f>YEAR(SalesDataTable[[#This Row],[Order Date]])</f>
        <v>2026</v>
      </c>
      <c r="D1167" s="11" t="str">
        <f>"Q"&amp;ROUNDUP(MONTH(SalesDataTable[[#This Row],[Order Date]])/3,0)</f>
        <v>Q2</v>
      </c>
      <c r="E1167" s="4">
        <f>MONTH(SalesDataTable[[#This Row],[Order Date]])</f>
        <v>6</v>
      </c>
      <c r="F1167" s="4" t="str">
        <f>TEXT(SalesDataTable[[#This Row],[Order Date]],"MMM")</f>
        <v>Jun</v>
      </c>
      <c r="G1167" s="4" t="s">
        <v>20</v>
      </c>
      <c r="H1167" s="4" t="s">
        <v>33</v>
      </c>
      <c r="I1167" s="4" t="s">
        <v>2</v>
      </c>
      <c r="J1167" s="4" t="s">
        <v>16</v>
      </c>
      <c r="K1167" s="4" t="s">
        <v>14</v>
      </c>
      <c r="L1167" s="4" t="s">
        <v>15</v>
      </c>
      <c r="M1167" s="9">
        <v>1</v>
      </c>
      <c r="N1167" s="6">
        <v>36.01</v>
      </c>
      <c r="O1167" s="7">
        <v>0</v>
      </c>
      <c r="P1167" s="6">
        <v>13.23</v>
      </c>
      <c r="Q1167" s="6">
        <f t="shared" si="72"/>
        <v>36.01</v>
      </c>
      <c r="R1167" s="6">
        <f t="shared" si="73"/>
        <v>13.23</v>
      </c>
      <c r="S1167" s="6">
        <f t="shared" si="74"/>
        <v>22.779999999999998</v>
      </c>
      <c r="T1167" s="8">
        <f t="shared" si="75"/>
        <v>0.63260205498472644</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2358</v>
      </c>
      <c r="B1168" s="3">
        <v>46195</v>
      </c>
      <c r="C1168" s="4">
        <f>YEAR(SalesDataTable[[#This Row],[Order Date]])</f>
        <v>2026</v>
      </c>
      <c r="D1168" s="11" t="str">
        <f>"Q"&amp;ROUNDUP(MONTH(SalesDataTable[[#This Row],[Order Date]])/3,0)</f>
        <v>Q2</v>
      </c>
      <c r="E1168" s="4">
        <f>MONTH(SalesDataTable[[#This Row],[Order Date]])</f>
        <v>6</v>
      </c>
      <c r="F1168" s="4" t="str">
        <f>TEXT(SalesDataTable[[#This Row],[Order Date]],"MMM")</f>
        <v>Jun</v>
      </c>
      <c r="G1168" s="4" t="s">
        <v>0</v>
      </c>
      <c r="H1168" s="4" t="s">
        <v>1</v>
      </c>
      <c r="I1168" s="4" t="s">
        <v>28</v>
      </c>
      <c r="J1168" s="4" t="s">
        <v>3</v>
      </c>
      <c r="K1168" s="4" t="s">
        <v>34</v>
      </c>
      <c r="L1168" s="4" t="s">
        <v>45</v>
      </c>
      <c r="M1168" s="9">
        <v>2</v>
      </c>
      <c r="N1168" s="6">
        <v>50.21</v>
      </c>
      <c r="O1168" s="7">
        <v>0.05</v>
      </c>
      <c r="P1168" s="6">
        <v>21.74</v>
      </c>
      <c r="Q1168" s="6">
        <f t="shared" si="72"/>
        <v>95.399000000000001</v>
      </c>
      <c r="R1168" s="6">
        <f t="shared" si="73"/>
        <v>43.48</v>
      </c>
      <c r="S1168" s="6">
        <f t="shared" si="74"/>
        <v>51.919000000000004</v>
      </c>
      <c r="T1168" s="8">
        <f t="shared" si="75"/>
        <v>0.54423002337550708</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2366</v>
      </c>
      <c r="B1169" s="3">
        <v>46195</v>
      </c>
      <c r="C1169" s="4">
        <f>YEAR(SalesDataTable[[#This Row],[Order Date]])</f>
        <v>2026</v>
      </c>
      <c r="D1169" s="11" t="str">
        <f>"Q"&amp;ROUNDUP(MONTH(SalesDataTable[[#This Row],[Order Date]])/3,0)</f>
        <v>Q2</v>
      </c>
      <c r="E1169" s="4">
        <f>MONTH(SalesDataTable[[#This Row],[Order Date]])</f>
        <v>6</v>
      </c>
      <c r="F1169" s="4" t="str">
        <f>TEXT(SalesDataTable[[#This Row],[Order Date]],"MMM")</f>
        <v>Jun</v>
      </c>
      <c r="G1169" s="4" t="s">
        <v>11</v>
      </c>
      <c r="H1169" s="4" t="s">
        <v>39</v>
      </c>
      <c r="I1169" s="4" t="s">
        <v>28</v>
      </c>
      <c r="J1169" s="4" t="s">
        <v>3</v>
      </c>
      <c r="K1169" s="4" t="s">
        <v>4</v>
      </c>
      <c r="L1169" s="4" t="s">
        <v>30</v>
      </c>
      <c r="M1169" s="9">
        <v>3</v>
      </c>
      <c r="N1169" s="6">
        <v>100.3</v>
      </c>
      <c r="O1169" s="7">
        <v>0</v>
      </c>
      <c r="P1169" s="6">
        <v>49.26</v>
      </c>
      <c r="Q1169" s="6">
        <f t="shared" si="72"/>
        <v>300.89999999999998</v>
      </c>
      <c r="R1169" s="6">
        <f t="shared" si="73"/>
        <v>147.78</v>
      </c>
      <c r="S1169" s="6">
        <f t="shared" si="74"/>
        <v>153.11999999999998</v>
      </c>
      <c r="T1169" s="8">
        <f t="shared" si="75"/>
        <v>0.5088733798604187</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3481</v>
      </c>
      <c r="B1170" s="3">
        <v>46195</v>
      </c>
      <c r="C1170" s="4">
        <f>YEAR(SalesDataTable[[#This Row],[Order Date]])</f>
        <v>2026</v>
      </c>
      <c r="D1170" s="11" t="str">
        <f>"Q"&amp;ROUNDUP(MONTH(SalesDataTable[[#This Row],[Order Date]])/3,0)</f>
        <v>Q2</v>
      </c>
      <c r="E1170" s="4">
        <f>MONTH(SalesDataTable[[#This Row],[Order Date]])</f>
        <v>6</v>
      </c>
      <c r="F1170" s="4" t="str">
        <f>TEXT(SalesDataTable[[#This Row],[Order Date]],"MMM")</f>
        <v>Jun</v>
      </c>
      <c r="G1170" s="4" t="s">
        <v>20</v>
      </c>
      <c r="H1170" s="4" t="s">
        <v>33</v>
      </c>
      <c r="I1170" s="4" t="s">
        <v>19</v>
      </c>
      <c r="J1170" s="4" t="s">
        <v>13</v>
      </c>
      <c r="K1170" s="4" t="s">
        <v>14</v>
      </c>
      <c r="L1170" s="4" t="s">
        <v>32</v>
      </c>
      <c r="M1170" s="9">
        <v>1</v>
      </c>
      <c r="N1170" s="6">
        <v>47.7</v>
      </c>
      <c r="O1170" s="7">
        <v>0.1</v>
      </c>
      <c r="P1170" s="6">
        <v>18.760000000000002</v>
      </c>
      <c r="Q1170" s="6">
        <f t="shared" si="72"/>
        <v>42.930000000000007</v>
      </c>
      <c r="R1170" s="6">
        <f t="shared" si="73"/>
        <v>18.760000000000002</v>
      </c>
      <c r="S1170" s="6">
        <f t="shared" si="74"/>
        <v>24.170000000000005</v>
      </c>
      <c r="T1170" s="8">
        <f t="shared" si="75"/>
        <v>0.56300955043093415</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3595</v>
      </c>
      <c r="B1171" s="3">
        <v>46195</v>
      </c>
      <c r="C1171" s="4">
        <f>YEAR(SalesDataTable[[#This Row],[Order Date]])</f>
        <v>2026</v>
      </c>
      <c r="D1171" s="11" t="str">
        <f>"Q"&amp;ROUNDUP(MONTH(SalesDataTable[[#This Row],[Order Date]])/3,0)</f>
        <v>Q2</v>
      </c>
      <c r="E1171" s="4">
        <f>MONTH(SalesDataTable[[#This Row],[Order Date]])</f>
        <v>6</v>
      </c>
      <c r="F1171" s="4" t="str">
        <f>TEXT(SalesDataTable[[#This Row],[Order Date]],"MMM")</f>
        <v>Jun</v>
      </c>
      <c r="G1171" s="4" t="s">
        <v>6</v>
      </c>
      <c r="H1171" s="4" t="s">
        <v>49</v>
      </c>
      <c r="I1171" s="4" t="s">
        <v>2</v>
      </c>
      <c r="J1171" s="4" t="s">
        <v>13</v>
      </c>
      <c r="K1171" s="4" t="s">
        <v>4</v>
      </c>
      <c r="L1171" s="4" t="s">
        <v>26</v>
      </c>
      <c r="M1171" s="9">
        <v>2</v>
      </c>
      <c r="N1171" s="6">
        <v>40.94</v>
      </c>
      <c r="O1171" s="7">
        <v>0.1</v>
      </c>
      <c r="P1171" s="6">
        <v>16.88</v>
      </c>
      <c r="Q1171" s="6">
        <f t="shared" si="72"/>
        <v>73.691999999999993</v>
      </c>
      <c r="R1171" s="6">
        <f t="shared" si="73"/>
        <v>33.76</v>
      </c>
      <c r="S1171" s="6">
        <f t="shared" si="74"/>
        <v>39.931999999999995</v>
      </c>
      <c r="T1171" s="8">
        <f t="shared" si="75"/>
        <v>0.54187700157411933</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3766</v>
      </c>
      <c r="B1172" s="3">
        <v>46195</v>
      </c>
      <c r="C1172" s="4">
        <f>YEAR(SalesDataTable[[#This Row],[Order Date]])</f>
        <v>2026</v>
      </c>
      <c r="D1172" s="11" t="str">
        <f>"Q"&amp;ROUNDUP(MONTH(SalesDataTable[[#This Row],[Order Date]])/3,0)</f>
        <v>Q2</v>
      </c>
      <c r="E1172" s="4">
        <f>MONTH(SalesDataTable[[#This Row],[Order Date]])</f>
        <v>6</v>
      </c>
      <c r="F1172" s="4" t="str">
        <f>TEXT(SalesDataTable[[#This Row],[Order Date]],"MMM")</f>
        <v>Jun</v>
      </c>
      <c r="G1172" s="4" t="s">
        <v>20</v>
      </c>
      <c r="H1172" s="4" t="s">
        <v>33</v>
      </c>
      <c r="I1172" s="4" t="s">
        <v>19</v>
      </c>
      <c r="J1172" s="4" t="s">
        <v>3</v>
      </c>
      <c r="K1172" s="4" t="s">
        <v>9</v>
      </c>
      <c r="L1172" s="4" t="s">
        <v>10</v>
      </c>
      <c r="M1172" s="9">
        <v>1</v>
      </c>
      <c r="N1172" s="6">
        <v>93.78</v>
      </c>
      <c r="O1172" s="7">
        <v>0</v>
      </c>
      <c r="P1172" s="6">
        <v>46.62</v>
      </c>
      <c r="Q1172" s="6">
        <f t="shared" si="72"/>
        <v>93.78</v>
      </c>
      <c r="R1172" s="6">
        <f t="shared" si="73"/>
        <v>46.62</v>
      </c>
      <c r="S1172" s="6">
        <f t="shared" si="74"/>
        <v>47.160000000000004</v>
      </c>
      <c r="T1172" s="8">
        <f t="shared" si="75"/>
        <v>0.50287907869481774</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3933</v>
      </c>
      <c r="B1173" s="3">
        <v>46195</v>
      </c>
      <c r="C1173" s="4">
        <f>YEAR(SalesDataTable[[#This Row],[Order Date]])</f>
        <v>2026</v>
      </c>
      <c r="D1173" s="11" t="str">
        <f>"Q"&amp;ROUNDUP(MONTH(SalesDataTable[[#This Row],[Order Date]])/3,0)</f>
        <v>Q2</v>
      </c>
      <c r="E1173" s="4">
        <f>MONTH(SalesDataTable[[#This Row],[Order Date]])</f>
        <v>6</v>
      </c>
      <c r="F1173" s="4" t="str">
        <f>TEXT(SalesDataTable[[#This Row],[Order Date]],"MMM")</f>
        <v>Jun</v>
      </c>
      <c r="G1173" s="4" t="s">
        <v>20</v>
      </c>
      <c r="H1173" s="4" t="s">
        <v>21</v>
      </c>
      <c r="I1173" s="4" t="s">
        <v>19</v>
      </c>
      <c r="J1173" s="4" t="s">
        <v>13</v>
      </c>
      <c r="K1173" s="4" t="s">
        <v>34</v>
      </c>
      <c r="L1173" s="4" t="s">
        <v>45</v>
      </c>
      <c r="M1173" s="9">
        <v>2</v>
      </c>
      <c r="N1173" s="6">
        <v>51.42</v>
      </c>
      <c r="O1173" s="7">
        <v>0</v>
      </c>
      <c r="P1173" s="6">
        <v>22.19</v>
      </c>
      <c r="Q1173" s="6">
        <f t="shared" si="72"/>
        <v>102.84</v>
      </c>
      <c r="R1173" s="6">
        <f t="shared" si="73"/>
        <v>44.38</v>
      </c>
      <c r="S1173" s="6">
        <f t="shared" si="74"/>
        <v>58.46</v>
      </c>
      <c r="T1173" s="8">
        <f t="shared" si="75"/>
        <v>0.56845585375340335</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3951</v>
      </c>
      <c r="B1174" s="3">
        <v>46195</v>
      </c>
      <c r="C1174" s="4">
        <f>YEAR(SalesDataTable[[#This Row],[Order Date]])</f>
        <v>2026</v>
      </c>
      <c r="D1174" s="11" t="str">
        <f>"Q"&amp;ROUNDUP(MONTH(SalesDataTable[[#This Row],[Order Date]])/3,0)</f>
        <v>Q2</v>
      </c>
      <c r="E1174" s="4">
        <f>MONTH(SalesDataTable[[#This Row],[Order Date]])</f>
        <v>6</v>
      </c>
      <c r="F1174" s="4" t="str">
        <f>TEXT(SalesDataTable[[#This Row],[Order Date]],"MMM")</f>
        <v>Jun</v>
      </c>
      <c r="G1174" s="4" t="s">
        <v>11</v>
      </c>
      <c r="H1174" s="4" t="s">
        <v>12</v>
      </c>
      <c r="I1174" s="4" t="s">
        <v>19</v>
      </c>
      <c r="J1174" s="4" t="s">
        <v>13</v>
      </c>
      <c r="K1174" s="4" t="s">
        <v>14</v>
      </c>
      <c r="L1174" s="4" t="s">
        <v>48</v>
      </c>
      <c r="M1174" s="9">
        <v>1</v>
      </c>
      <c r="N1174" s="6">
        <v>164.99</v>
      </c>
      <c r="O1174" s="7">
        <v>0.1</v>
      </c>
      <c r="P1174" s="6">
        <v>86.6</v>
      </c>
      <c r="Q1174" s="6">
        <f t="shared" si="72"/>
        <v>148.49100000000001</v>
      </c>
      <c r="R1174" s="6">
        <f t="shared" si="73"/>
        <v>86.6</v>
      </c>
      <c r="S1174" s="6">
        <f t="shared" si="74"/>
        <v>61.89100000000002</v>
      </c>
      <c r="T1174" s="8">
        <f t="shared" si="75"/>
        <v>0.41679967136055396</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4078</v>
      </c>
      <c r="B1175" s="3">
        <v>46195</v>
      </c>
      <c r="C1175" s="4">
        <f>YEAR(SalesDataTable[[#This Row],[Order Date]])</f>
        <v>2026</v>
      </c>
      <c r="D1175" s="11" t="str">
        <f>"Q"&amp;ROUNDUP(MONTH(SalesDataTable[[#This Row],[Order Date]])/3,0)</f>
        <v>Q2</v>
      </c>
      <c r="E1175" s="4">
        <f>MONTH(SalesDataTable[[#This Row],[Order Date]])</f>
        <v>6</v>
      </c>
      <c r="F1175" s="4" t="str">
        <f>TEXT(SalesDataTable[[#This Row],[Order Date]],"MMM")</f>
        <v>Jun</v>
      </c>
      <c r="G1175" s="4" t="s">
        <v>11</v>
      </c>
      <c r="H1175" s="4" t="s">
        <v>25</v>
      </c>
      <c r="I1175" s="4" t="s">
        <v>28</v>
      </c>
      <c r="J1175" s="4" t="s">
        <v>3</v>
      </c>
      <c r="K1175" s="4" t="s">
        <v>9</v>
      </c>
      <c r="L1175" s="4" t="s">
        <v>17</v>
      </c>
      <c r="M1175" s="9">
        <v>1</v>
      </c>
      <c r="N1175" s="6">
        <v>145.65</v>
      </c>
      <c r="O1175" s="7">
        <v>0</v>
      </c>
      <c r="P1175" s="6">
        <v>79.87</v>
      </c>
      <c r="Q1175" s="6">
        <f t="shared" si="72"/>
        <v>145.65</v>
      </c>
      <c r="R1175" s="6">
        <f t="shared" si="73"/>
        <v>79.87</v>
      </c>
      <c r="S1175" s="6">
        <f t="shared" si="74"/>
        <v>65.78</v>
      </c>
      <c r="T1175" s="8">
        <f t="shared" si="75"/>
        <v>0.45163062135255749</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4182</v>
      </c>
      <c r="B1176" s="3">
        <v>46195</v>
      </c>
      <c r="C1176" s="4">
        <f>YEAR(SalesDataTable[[#This Row],[Order Date]])</f>
        <v>2026</v>
      </c>
      <c r="D1176" s="11" t="str">
        <f>"Q"&amp;ROUNDUP(MONTH(SalesDataTable[[#This Row],[Order Date]])/3,0)</f>
        <v>Q2</v>
      </c>
      <c r="E1176" s="4">
        <f>MONTH(SalesDataTable[[#This Row],[Order Date]])</f>
        <v>6</v>
      </c>
      <c r="F1176" s="4" t="str">
        <f>TEXT(SalesDataTable[[#This Row],[Order Date]],"MMM")</f>
        <v>Jun</v>
      </c>
      <c r="G1176" s="4" t="s">
        <v>6</v>
      </c>
      <c r="H1176" s="4" t="s">
        <v>41</v>
      </c>
      <c r="I1176" s="4" t="s">
        <v>2</v>
      </c>
      <c r="J1176" s="4" t="s">
        <v>13</v>
      </c>
      <c r="K1176" s="4" t="s">
        <v>34</v>
      </c>
      <c r="L1176" s="4" t="s">
        <v>38</v>
      </c>
      <c r="M1176" s="9">
        <v>4</v>
      </c>
      <c r="N1176" s="6">
        <v>120.94</v>
      </c>
      <c r="O1176" s="7">
        <v>0.05</v>
      </c>
      <c r="P1176" s="6">
        <v>70.84</v>
      </c>
      <c r="Q1176" s="6">
        <f t="shared" si="72"/>
        <v>459.57199999999995</v>
      </c>
      <c r="R1176" s="6">
        <f t="shared" si="73"/>
        <v>283.36</v>
      </c>
      <c r="S1176" s="6">
        <f t="shared" si="74"/>
        <v>176.21199999999993</v>
      </c>
      <c r="T1176" s="8">
        <f t="shared" si="75"/>
        <v>0.38342631840059871</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323</v>
      </c>
      <c r="B1177" s="3">
        <v>46196</v>
      </c>
      <c r="C1177" s="4">
        <f>YEAR(SalesDataTable[[#This Row],[Order Date]])</f>
        <v>2026</v>
      </c>
      <c r="D1177" s="11" t="str">
        <f>"Q"&amp;ROUNDUP(MONTH(SalesDataTable[[#This Row],[Order Date]])/3,0)</f>
        <v>Q2</v>
      </c>
      <c r="E1177" s="4">
        <f>MONTH(SalesDataTable[[#This Row],[Order Date]])</f>
        <v>6</v>
      </c>
      <c r="F1177" s="4" t="str">
        <f>TEXT(SalesDataTable[[#This Row],[Order Date]],"MMM")</f>
        <v>Jun</v>
      </c>
      <c r="G1177" s="4" t="s">
        <v>20</v>
      </c>
      <c r="H1177" s="4" t="s">
        <v>47</v>
      </c>
      <c r="I1177" s="4" t="s">
        <v>2</v>
      </c>
      <c r="J1177" s="4" t="s">
        <v>3</v>
      </c>
      <c r="K1177" s="4" t="s">
        <v>14</v>
      </c>
      <c r="L1177" s="4" t="s">
        <v>15</v>
      </c>
      <c r="M1177" s="9">
        <v>1</v>
      </c>
      <c r="N1177" s="6">
        <v>36.94</v>
      </c>
      <c r="O1177" s="7">
        <v>0</v>
      </c>
      <c r="P1177" s="6">
        <v>13.25</v>
      </c>
      <c r="Q1177" s="6">
        <f t="shared" si="72"/>
        <v>36.94</v>
      </c>
      <c r="R1177" s="6">
        <f t="shared" si="73"/>
        <v>13.25</v>
      </c>
      <c r="S1177" s="6">
        <f t="shared" si="74"/>
        <v>23.689999999999998</v>
      </c>
      <c r="T1177" s="8">
        <f t="shared" si="75"/>
        <v>0.64131023280996213</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544</v>
      </c>
      <c r="B1178" s="3">
        <v>46196</v>
      </c>
      <c r="C1178" s="4">
        <f>YEAR(SalesDataTable[[#This Row],[Order Date]])</f>
        <v>2026</v>
      </c>
      <c r="D1178" s="11" t="str">
        <f>"Q"&amp;ROUNDUP(MONTH(SalesDataTable[[#This Row],[Order Date]])/3,0)</f>
        <v>Q2</v>
      </c>
      <c r="E1178" s="4">
        <f>MONTH(SalesDataTable[[#This Row],[Order Date]])</f>
        <v>6</v>
      </c>
      <c r="F1178" s="4" t="str">
        <f>TEXT(SalesDataTable[[#This Row],[Order Date]],"MMM")</f>
        <v>Jun</v>
      </c>
      <c r="G1178" s="4" t="s">
        <v>0</v>
      </c>
      <c r="H1178" s="4" t="s">
        <v>50</v>
      </c>
      <c r="I1178" s="4" t="s">
        <v>2</v>
      </c>
      <c r="J1178" s="4" t="s">
        <v>16</v>
      </c>
      <c r="K1178" s="4" t="s">
        <v>9</v>
      </c>
      <c r="L1178" s="4" t="s">
        <v>10</v>
      </c>
      <c r="M1178" s="9">
        <v>1</v>
      </c>
      <c r="N1178" s="6">
        <v>90.3</v>
      </c>
      <c r="O1178" s="7">
        <v>0.05</v>
      </c>
      <c r="P1178" s="6">
        <v>45.07</v>
      </c>
      <c r="Q1178" s="6">
        <f t="shared" si="72"/>
        <v>85.784999999999997</v>
      </c>
      <c r="R1178" s="6">
        <f t="shared" si="73"/>
        <v>45.07</v>
      </c>
      <c r="S1178" s="6">
        <f t="shared" si="74"/>
        <v>40.714999999999996</v>
      </c>
      <c r="T1178" s="8">
        <f t="shared" si="75"/>
        <v>0.47461677449437545</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1570</v>
      </c>
      <c r="B1179" s="3">
        <v>46196</v>
      </c>
      <c r="C1179" s="4">
        <f>YEAR(SalesDataTable[[#This Row],[Order Date]])</f>
        <v>2026</v>
      </c>
      <c r="D1179" s="11" t="str">
        <f>"Q"&amp;ROUNDUP(MONTH(SalesDataTable[[#This Row],[Order Date]])/3,0)</f>
        <v>Q2</v>
      </c>
      <c r="E1179" s="4">
        <f>MONTH(SalesDataTable[[#This Row],[Order Date]])</f>
        <v>6</v>
      </c>
      <c r="F1179" s="4" t="str">
        <f>TEXT(SalesDataTable[[#This Row],[Order Date]],"MMM")</f>
        <v>Jun</v>
      </c>
      <c r="G1179" s="4" t="s">
        <v>20</v>
      </c>
      <c r="H1179" s="4" t="s">
        <v>47</v>
      </c>
      <c r="I1179" s="4" t="s">
        <v>28</v>
      </c>
      <c r="J1179" s="4" t="s">
        <v>3</v>
      </c>
      <c r="K1179" s="4" t="s">
        <v>23</v>
      </c>
      <c r="L1179" s="4" t="s">
        <v>24</v>
      </c>
      <c r="M1179" s="9">
        <v>1</v>
      </c>
      <c r="N1179" s="6">
        <v>335.05</v>
      </c>
      <c r="O1179" s="7">
        <v>0</v>
      </c>
      <c r="P1179" s="6">
        <v>191.67</v>
      </c>
      <c r="Q1179" s="6">
        <f t="shared" si="72"/>
        <v>335.05</v>
      </c>
      <c r="R1179" s="6">
        <f t="shared" si="73"/>
        <v>191.67</v>
      </c>
      <c r="S1179" s="6">
        <f t="shared" si="74"/>
        <v>143.38000000000002</v>
      </c>
      <c r="T1179" s="8">
        <f t="shared" si="75"/>
        <v>0.42793612893597976</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1932</v>
      </c>
      <c r="B1180" s="3">
        <v>46196</v>
      </c>
      <c r="C1180" s="4">
        <f>YEAR(SalesDataTable[[#This Row],[Order Date]])</f>
        <v>2026</v>
      </c>
      <c r="D1180" s="11" t="str">
        <f>"Q"&amp;ROUNDUP(MONTH(SalesDataTable[[#This Row],[Order Date]])/3,0)</f>
        <v>Q2</v>
      </c>
      <c r="E1180" s="4">
        <f>MONTH(SalesDataTable[[#This Row],[Order Date]])</f>
        <v>6</v>
      </c>
      <c r="F1180" s="4" t="str">
        <f>TEXT(SalesDataTable[[#This Row],[Order Date]],"MMM")</f>
        <v>Jun</v>
      </c>
      <c r="G1180" s="4" t="s">
        <v>20</v>
      </c>
      <c r="H1180" s="4" t="s">
        <v>33</v>
      </c>
      <c r="I1180" s="4" t="s">
        <v>2</v>
      </c>
      <c r="J1180" s="4" t="s">
        <v>13</v>
      </c>
      <c r="K1180" s="4" t="s">
        <v>14</v>
      </c>
      <c r="L1180" s="4" t="s">
        <v>15</v>
      </c>
      <c r="M1180" s="9">
        <v>1</v>
      </c>
      <c r="N1180" s="6">
        <v>35.9</v>
      </c>
      <c r="O1180" s="7">
        <v>0.05</v>
      </c>
      <c r="P1180" s="6">
        <v>13.81</v>
      </c>
      <c r="Q1180" s="6">
        <f t="shared" si="72"/>
        <v>34.104999999999997</v>
      </c>
      <c r="R1180" s="6">
        <f t="shared" si="73"/>
        <v>13.81</v>
      </c>
      <c r="S1180" s="6">
        <f t="shared" si="74"/>
        <v>20.294999999999995</v>
      </c>
      <c r="T1180" s="8">
        <f t="shared" si="75"/>
        <v>0.59507403606509301</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4352</v>
      </c>
      <c r="B1181" s="3">
        <v>46196</v>
      </c>
      <c r="C1181" s="4">
        <f>YEAR(SalesDataTable[[#This Row],[Order Date]])</f>
        <v>2026</v>
      </c>
      <c r="D1181" s="11" t="str">
        <f>"Q"&amp;ROUNDUP(MONTH(SalesDataTable[[#This Row],[Order Date]])/3,0)</f>
        <v>Q2</v>
      </c>
      <c r="E1181" s="4">
        <f>MONTH(SalesDataTable[[#This Row],[Order Date]])</f>
        <v>6</v>
      </c>
      <c r="F1181" s="4" t="str">
        <f>TEXT(SalesDataTable[[#This Row],[Order Date]],"MMM")</f>
        <v>Jun</v>
      </c>
      <c r="G1181" s="4" t="s">
        <v>20</v>
      </c>
      <c r="H1181" s="4" t="s">
        <v>47</v>
      </c>
      <c r="I1181" s="4" t="s">
        <v>2</v>
      </c>
      <c r="J1181" s="4" t="s">
        <v>3</v>
      </c>
      <c r="K1181" s="4" t="s">
        <v>4</v>
      </c>
      <c r="L1181" s="4" t="s">
        <v>22</v>
      </c>
      <c r="M1181" s="9">
        <v>6</v>
      </c>
      <c r="N1181" s="6">
        <v>51.34</v>
      </c>
      <c r="O1181" s="7">
        <v>0.1</v>
      </c>
      <c r="P1181" s="6">
        <v>22.47</v>
      </c>
      <c r="Q1181" s="6">
        <f t="shared" si="72"/>
        <v>277.23600000000005</v>
      </c>
      <c r="R1181" s="6">
        <f t="shared" si="73"/>
        <v>134.82</v>
      </c>
      <c r="S1181" s="6">
        <f t="shared" si="74"/>
        <v>142.41600000000005</v>
      </c>
      <c r="T1181" s="8">
        <f t="shared" si="75"/>
        <v>0.51369951954291659</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4561</v>
      </c>
      <c r="B1182" s="3">
        <v>46196</v>
      </c>
      <c r="C1182" s="4">
        <f>YEAR(SalesDataTable[[#This Row],[Order Date]])</f>
        <v>2026</v>
      </c>
      <c r="D1182" s="11" t="str">
        <f>"Q"&amp;ROUNDUP(MONTH(SalesDataTable[[#This Row],[Order Date]])/3,0)</f>
        <v>Q2</v>
      </c>
      <c r="E1182" s="4">
        <f>MONTH(SalesDataTable[[#This Row],[Order Date]])</f>
        <v>6</v>
      </c>
      <c r="F1182" s="4" t="str">
        <f>TEXT(SalesDataTable[[#This Row],[Order Date]],"MMM")</f>
        <v>Jun</v>
      </c>
      <c r="G1182" s="4" t="s">
        <v>0</v>
      </c>
      <c r="H1182" s="4" t="s">
        <v>1</v>
      </c>
      <c r="I1182" s="4" t="s">
        <v>19</v>
      </c>
      <c r="J1182" s="4" t="s">
        <v>3</v>
      </c>
      <c r="K1182" s="4" t="s">
        <v>9</v>
      </c>
      <c r="L1182" s="4" t="s">
        <v>37</v>
      </c>
      <c r="M1182" s="9">
        <v>1</v>
      </c>
      <c r="N1182" s="6">
        <v>157.91</v>
      </c>
      <c r="O1182" s="7">
        <v>0</v>
      </c>
      <c r="P1182" s="6">
        <v>77.12</v>
      </c>
      <c r="Q1182" s="6">
        <f t="shared" si="72"/>
        <v>157.91</v>
      </c>
      <c r="R1182" s="6">
        <f t="shared" si="73"/>
        <v>77.12</v>
      </c>
      <c r="S1182" s="6">
        <f t="shared" si="74"/>
        <v>80.789999999999992</v>
      </c>
      <c r="T1182" s="8">
        <f t="shared" si="75"/>
        <v>0.51162054334747642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4741</v>
      </c>
      <c r="B1183" s="3">
        <v>46196</v>
      </c>
      <c r="C1183" s="4">
        <f>YEAR(SalesDataTable[[#This Row],[Order Date]])</f>
        <v>2026</v>
      </c>
      <c r="D1183" s="11" t="str">
        <f>"Q"&amp;ROUNDUP(MONTH(SalesDataTable[[#This Row],[Order Date]])/3,0)</f>
        <v>Q2</v>
      </c>
      <c r="E1183" s="4">
        <f>MONTH(SalesDataTable[[#This Row],[Order Date]])</f>
        <v>6</v>
      </c>
      <c r="F1183" s="4" t="str">
        <f>TEXT(SalesDataTable[[#This Row],[Order Date]],"MMM")</f>
        <v>Jun</v>
      </c>
      <c r="G1183" s="4" t="s">
        <v>20</v>
      </c>
      <c r="H1183" s="4" t="s">
        <v>47</v>
      </c>
      <c r="I1183" s="4" t="s">
        <v>2</v>
      </c>
      <c r="J1183" s="4" t="s">
        <v>13</v>
      </c>
      <c r="K1183" s="4" t="s">
        <v>4</v>
      </c>
      <c r="L1183" s="4" t="s">
        <v>26</v>
      </c>
      <c r="M1183" s="9">
        <v>3</v>
      </c>
      <c r="N1183" s="6">
        <v>41.09</v>
      </c>
      <c r="O1183" s="7">
        <v>0.05</v>
      </c>
      <c r="P1183" s="6">
        <v>16.809999999999999</v>
      </c>
      <c r="Q1183" s="6">
        <f t="shared" si="72"/>
        <v>117.10650000000001</v>
      </c>
      <c r="R1183" s="6">
        <f t="shared" si="73"/>
        <v>50.429999999999993</v>
      </c>
      <c r="S1183" s="6">
        <f t="shared" si="74"/>
        <v>66.676500000000019</v>
      </c>
      <c r="T1183" s="8">
        <f t="shared" si="75"/>
        <v>0.569366346018368</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4882</v>
      </c>
      <c r="B1184" s="3">
        <v>46196</v>
      </c>
      <c r="C1184" s="4">
        <f>YEAR(SalesDataTable[[#This Row],[Order Date]])</f>
        <v>2026</v>
      </c>
      <c r="D1184" s="11" t="str">
        <f>"Q"&amp;ROUNDUP(MONTH(SalesDataTable[[#This Row],[Order Date]])/3,0)</f>
        <v>Q2</v>
      </c>
      <c r="E1184" s="4">
        <f>MONTH(SalesDataTable[[#This Row],[Order Date]])</f>
        <v>6</v>
      </c>
      <c r="F1184" s="4" t="str">
        <f>TEXT(SalesDataTable[[#This Row],[Order Date]],"MMM")</f>
        <v>Jun</v>
      </c>
      <c r="G1184" s="4" t="s">
        <v>6</v>
      </c>
      <c r="H1184" s="4" t="s">
        <v>43</v>
      </c>
      <c r="I1184" s="4" t="s">
        <v>2</v>
      </c>
      <c r="J1184" s="4" t="s">
        <v>3</v>
      </c>
      <c r="K1184" s="4" t="s">
        <v>23</v>
      </c>
      <c r="L1184" s="4" t="s">
        <v>51</v>
      </c>
      <c r="M1184" s="9">
        <v>2</v>
      </c>
      <c r="N1184" s="6">
        <v>120.18</v>
      </c>
      <c r="O1184" s="7">
        <v>0.05</v>
      </c>
      <c r="P1184" s="6">
        <v>59.4</v>
      </c>
      <c r="Q1184" s="6">
        <f t="shared" si="72"/>
        <v>228.34200000000001</v>
      </c>
      <c r="R1184" s="6">
        <f t="shared" si="73"/>
        <v>118.8</v>
      </c>
      <c r="S1184" s="6">
        <f t="shared" si="74"/>
        <v>109.54200000000002</v>
      </c>
      <c r="T1184" s="8">
        <f t="shared" si="75"/>
        <v>0.47972777675591882</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4885</v>
      </c>
      <c r="B1185" s="3">
        <v>46196</v>
      </c>
      <c r="C1185" s="4">
        <f>YEAR(SalesDataTable[[#This Row],[Order Date]])</f>
        <v>2026</v>
      </c>
      <c r="D1185" s="11" t="str">
        <f>"Q"&amp;ROUNDUP(MONTH(SalesDataTable[[#This Row],[Order Date]])/3,0)</f>
        <v>Q2</v>
      </c>
      <c r="E1185" s="4">
        <f>MONTH(SalesDataTable[[#This Row],[Order Date]])</f>
        <v>6</v>
      </c>
      <c r="F1185" s="4" t="str">
        <f>TEXT(SalesDataTable[[#This Row],[Order Date]],"MMM")</f>
        <v>Jun</v>
      </c>
      <c r="G1185" s="4" t="s">
        <v>20</v>
      </c>
      <c r="H1185" s="4" t="s">
        <v>47</v>
      </c>
      <c r="I1185" s="4" t="s">
        <v>28</v>
      </c>
      <c r="J1185" s="4" t="s">
        <v>13</v>
      </c>
      <c r="K1185" s="4" t="s">
        <v>23</v>
      </c>
      <c r="L1185" s="4" t="s">
        <v>29</v>
      </c>
      <c r="M1185" s="9">
        <v>1</v>
      </c>
      <c r="N1185" s="6">
        <v>198.1</v>
      </c>
      <c r="O1185" s="7">
        <v>0.1</v>
      </c>
      <c r="P1185" s="6">
        <v>103.46</v>
      </c>
      <c r="Q1185" s="6">
        <f t="shared" si="72"/>
        <v>178.29</v>
      </c>
      <c r="R1185" s="6">
        <f t="shared" si="73"/>
        <v>103.46</v>
      </c>
      <c r="S1185" s="6">
        <f t="shared" si="74"/>
        <v>74.83</v>
      </c>
      <c r="T1185" s="8">
        <f t="shared" si="75"/>
        <v>0.41970946211228899</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4982</v>
      </c>
      <c r="B1186" s="3">
        <v>46196</v>
      </c>
      <c r="C1186" s="4">
        <f>YEAR(SalesDataTable[[#This Row],[Order Date]])</f>
        <v>2026</v>
      </c>
      <c r="D1186" s="11" t="str">
        <f>"Q"&amp;ROUNDUP(MONTH(SalesDataTable[[#This Row],[Order Date]])/3,0)</f>
        <v>Q2</v>
      </c>
      <c r="E1186" s="4">
        <f>MONTH(SalesDataTable[[#This Row],[Order Date]])</f>
        <v>6</v>
      </c>
      <c r="F1186" s="4" t="str">
        <f>TEXT(SalesDataTable[[#This Row],[Order Date]],"MMM")</f>
        <v>Jun</v>
      </c>
      <c r="G1186" s="4" t="s">
        <v>11</v>
      </c>
      <c r="H1186" s="4" t="s">
        <v>39</v>
      </c>
      <c r="I1186" s="4" t="s">
        <v>2</v>
      </c>
      <c r="J1186" s="4" t="s">
        <v>3</v>
      </c>
      <c r="K1186" s="4" t="s">
        <v>14</v>
      </c>
      <c r="L1186" s="4" t="s">
        <v>15</v>
      </c>
      <c r="M1186" s="9">
        <v>1</v>
      </c>
      <c r="N1186" s="6">
        <v>36.700000000000003</v>
      </c>
      <c r="O1186" s="7">
        <v>0.15</v>
      </c>
      <c r="P1186" s="6">
        <v>13.59</v>
      </c>
      <c r="Q1186" s="6">
        <f t="shared" si="72"/>
        <v>31.195</v>
      </c>
      <c r="R1186" s="6">
        <f t="shared" si="73"/>
        <v>13.59</v>
      </c>
      <c r="S1186" s="6">
        <f t="shared" si="74"/>
        <v>17.605</v>
      </c>
      <c r="T1186" s="8">
        <f t="shared" si="75"/>
        <v>0.56435326174066358</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40</v>
      </c>
      <c r="B1187" s="3">
        <v>46197</v>
      </c>
      <c r="C1187" s="4">
        <f>YEAR(SalesDataTable[[#This Row],[Order Date]])</f>
        <v>2026</v>
      </c>
      <c r="D1187" s="11" t="str">
        <f>"Q"&amp;ROUNDUP(MONTH(SalesDataTable[[#This Row],[Order Date]])/3,0)</f>
        <v>Q2</v>
      </c>
      <c r="E1187" s="4">
        <f>MONTH(SalesDataTable[[#This Row],[Order Date]])</f>
        <v>6</v>
      </c>
      <c r="F1187" s="4" t="str">
        <f>TEXT(SalesDataTable[[#This Row],[Order Date]],"MMM")</f>
        <v>Jun</v>
      </c>
      <c r="G1187" s="4" t="s">
        <v>20</v>
      </c>
      <c r="H1187" s="4" t="s">
        <v>31</v>
      </c>
      <c r="I1187" s="4" t="s">
        <v>19</v>
      </c>
      <c r="J1187" s="4" t="s">
        <v>13</v>
      </c>
      <c r="K1187" s="4" t="s">
        <v>14</v>
      </c>
      <c r="L1187" s="4" t="s">
        <v>48</v>
      </c>
      <c r="M1187" s="9">
        <v>1</v>
      </c>
      <c r="N1187" s="6">
        <v>167.23</v>
      </c>
      <c r="O1187" s="7">
        <v>0.05</v>
      </c>
      <c r="P1187" s="6">
        <v>85.14</v>
      </c>
      <c r="Q1187" s="6">
        <f t="shared" si="72"/>
        <v>158.86849999999998</v>
      </c>
      <c r="R1187" s="6">
        <f t="shared" si="73"/>
        <v>85.14</v>
      </c>
      <c r="S1187" s="6">
        <f t="shared" si="74"/>
        <v>73.728499999999983</v>
      </c>
      <c r="T1187" s="8">
        <f t="shared" si="75"/>
        <v>0.46408507665144438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110</v>
      </c>
      <c r="B1188" s="3">
        <v>46197</v>
      </c>
      <c r="C1188" s="4">
        <f>YEAR(SalesDataTable[[#This Row],[Order Date]])</f>
        <v>2026</v>
      </c>
      <c r="D1188" s="11" t="str">
        <f>"Q"&amp;ROUNDUP(MONTH(SalesDataTable[[#This Row],[Order Date]])/3,0)</f>
        <v>Q2</v>
      </c>
      <c r="E1188" s="4">
        <f>MONTH(SalesDataTable[[#This Row],[Order Date]])</f>
        <v>6</v>
      </c>
      <c r="F1188" s="4" t="str">
        <f>TEXT(SalesDataTable[[#This Row],[Order Date]],"MMM")</f>
        <v>Jun</v>
      </c>
      <c r="G1188" s="4" t="s">
        <v>6</v>
      </c>
      <c r="H1188" s="4" t="s">
        <v>43</v>
      </c>
      <c r="I1188" s="4" t="s">
        <v>19</v>
      </c>
      <c r="J1188" s="4" t="s">
        <v>16</v>
      </c>
      <c r="K1188" s="4" t="s">
        <v>9</v>
      </c>
      <c r="L1188" s="4" t="s">
        <v>46</v>
      </c>
      <c r="M1188" s="9">
        <v>2</v>
      </c>
      <c r="N1188" s="6">
        <v>72.97</v>
      </c>
      <c r="O1188" s="7">
        <v>0</v>
      </c>
      <c r="P1188" s="6">
        <v>31.57</v>
      </c>
      <c r="Q1188" s="6">
        <f t="shared" si="72"/>
        <v>145.94</v>
      </c>
      <c r="R1188" s="6">
        <f t="shared" si="73"/>
        <v>63.14</v>
      </c>
      <c r="S1188" s="6">
        <f t="shared" si="74"/>
        <v>82.8</v>
      </c>
      <c r="T1188" s="8">
        <f t="shared" si="75"/>
        <v>0.56735644785528294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1169</v>
      </c>
      <c r="B1189" s="3">
        <v>46197</v>
      </c>
      <c r="C1189" s="4">
        <f>YEAR(SalesDataTable[[#This Row],[Order Date]])</f>
        <v>2026</v>
      </c>
      <c r="D1189" s="11" t="str">
        <f>"Q"&amp;ROUNDUP(MONTH(SalesDataTable[[#This Row],[Order Date]])/3,0)</f>
        <v>Q2</v>
      </c>
      <c r="E1189" s="4">
        <f>MONTH(SalesDataTable[[#This Row],[Order Date]])</f>
        <v>6</v>
      </c>
      <c r="F1189" s="4" t="str">
        <f>TEXT(SalesDataTable[[#This Row],[Order Date]],"MMM")</f>
        <v>Jun</v>
      </c>
      <c r="G1189" s="4" t="s">
        <v>6</v>
      </c>
      <c r="H1189" s="4" t="s">
        <v>41</v>
      </c>
      <c r="I1189" s="4" t="s">
        <v>19</v>
      </c>
      <c r="J1189" s="4" t="s">
        <v>13</v>
      </c>
      <c r="K1189" s="4" t="s">
        <v>4</v>
      </c>
      <c r="L1189" s="4" t="s">
        <v>5</v>
      </c>
      <c r="M1189" s="9">
        <v>3</v>
      </c>
      <c r="N1189" s="6">
        <v>82.91</v>
      </c>
      <c r="O1189" s="7">
        <v>0</v>
      </c>
      <c r="P1189" s="6">
        <v>42.29</v>
      </c>
      <c r="Q1189" s="6">
        <f t="shared" si="72"/>
        <v>248.73</v>
      </c>
      <c r="R1189" s="6">
        <f t="shared" si="73"/>
        <v>126.87</v>
      </c>
      <c r="S1189" s="6">
        <f t="shared" si="74"/>
        <v>121.85999999999999</v>
      </c>
      <c r="T1189" s="8">
        <f t="shared" si="75"/>
        <v>0.4899288384995778</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2211</v>
      </c>
      <c r="B1190" s="3">
        <v>46197</v>
      </c>
      <c r="C1190" s="4">
        <f>YEAR(SalesDataTable[[#This Row],[Order Date]])</f>
        <v>2026</v>
      </c>
      <c r="D1190" s="11" t="str">
        <f>"Q"&amp;ROUNDUP(MONTH(SalesDataTable[[#This Row],[Order Date]])/3,0)</f>
        <v>Q2</v>
      </c>
      <c r="E1190" s="4">
        <f>MONTH(SalesDataTable[[#This Row],[Order Date]])</f>
        <v>6</v>
      </c>
      <c r="F1190" s="4" t="str">
        <f>TEXT(SalesDataTable[[#This Row],[Order Date]],"MMM")</f>
        <v>Jun</v>
      </c>
      <c r="G1190" s="4" t="s">
        <v>11</v>
      </c>
      <c r="H1190" s="4" t="s">
        <v>39</v>
      </c>
      <c r="I1190" s="4" t="s">
        <v>28</v>
      </c>
      <c r="J1190" s="4" t="s">
        <v>13</v>
      </c>
      <c r="K1190" s="4" t="s">
        <v>34</v>
      </c>
      <c r="L1190" s="4" t="s">
        <v>35</v>
      </c>
      <c r="M1190" s="9">
        <v>2</v>
      </c>
      <c r="N1190" s="6">
        <v>41.25</v>
      </c>
      <c r="O1190" s="7">
        <v>0</v>
      </c>
      <c r="P1190" s="6">
        <v>14.72</v>
      </c>
      <c r="Q1190" s="6">
        <f t="shared" si="72"/>
        <v>82.5</v>
      </c>
      <c r="R1190" s="6">
        <f t="shared" si="73"/>
        <v>29.44</v>
      </c>
      <c r="S1190" s="6">
        <f t="shared" si="74"/>
        <v>53.06</v>
      </c>
      <c r="T1190" s="8">
        <f t="shared" si="75"/>
        <v>0.64315151515151514</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3494</v>
      </c>
      <c r="B1191" s="3">
        <v>46197</v>
      </c>
      <c r="C1191" s="4">
        <f>YEAR(SalesDataTable[[#This Row],[Order Date]])</f>
        <v>2026</v>
      </c>
      <c r="D1191" s="11" t="str">
        <f>"Q"&amp;ROUNDUP(MONTH(SalesDataTable[[#This Row],[Order Date]])/3,0)</f>
        <v>Q2</v>
      </c>
      <c r="E1191" s="4">
        <f>MONTH(SalesDataTable[[#This Row],[Order Date]])</f>
        <v>6</v>
      </c>
      <c r="F1191" s="4" t="str">
        <f>TEXT(SalesDataTable[[#This Row],[Order Date]],"MMM")</f>
        <v>Jun</v>
      </c>
      <c r="G1191" s="4" t="s">
        <v>20</v>
      </c>
      <c r="H1191" s="4" t="s">
        <v>33</v>
      </c>
      <c r="I1191" s="4" t="s">
        <v>8</v>
      </c>
      <c r="J1191" s="4" t="s">
        <v>16</v>
      </c>
      <c r="K1191" s="4" t="s">
        <v>23</v>
      </c>
      <c r="L1191" s="4" t="s">
        <v>29</v>
      </c>
      <c r="M1191" s="9">
        <v>6</v>
      </c>
      <c r="N1191" s="6">
        <v>194.79</v>
      </c>
      <c r="O1191" s="7">
        <v>0.15</v>
      </c>
      <c r="P1191" s="6">
        <v>106.78</v>
      </c>
      <c r="Q1191" s="6">
        <f t="shared" si="72"/>
        <v>993.42899999999997</v>
      </c>
      <c r="R1191" s="6">
        <f t="shared" si="73"/>
        <v>640.68000000000006</v>
      </c>
      <c r="S1191" s="6">
        <f t="shared" si="74"/>
        <v>352.74899999999991</v>
      </c>
      <c r="T1191" s="8">
        <f t="shared" si="75"/>
        <v>0.3550822454347517</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3586</v>
      </c>
      <c r="B1192" s="3">
        <v>46197</v>
      </c>
      <c r="C1192" s="4">
        <f>YEAR(SalesDataTable[[#This Row],[Order Date]])</f>
        <v>2026</v>
      </c>
      <c r="D1192" s="11" t="str">
        <f>"Q"&amp;ROUNDUP(MONTH(SalesDataTable[[#This Row],[Order Date]])/3,0)</f>
        <v>Q2</v>
      </c>
      <c r="E1192" s="4">
        <f>MONTH(SalesDataTable[[#This Row],[Order Date]])</f>
        <v>6</v>
      </c>
      <c r="F1192" s="4" t="str">
        <f>TEXT(SalesDataTable[[#This Row],[Order Date]],"MMM")</f>
        <v>Jun</v>
      </c>
      <c r="G1192" s="4" t="s">
        <v>0</v>
      </c>
      <c r="H1192" s="4" t="s">
        <v>50</v>
      </c>
      <c r="I1192" s="4" t="s">
        <v>8</v>
      </c>
      <c r="J1192" s="4" t="s">
        <v>16</v>
      </c>
      <c r="K1192" s="4" t="s">
        <v>23</v>
      </c>
      <c r="L1192" s="4" t="s">
        <v>29</v>
      </c>
      <c r="M1192" s="9">
        <v>6</v>
      </c>
      <c r="N1192" s="6">
        <v>193.13</v>
      </c>
      <c r="O1192" s="7">
        <v>0.15</v>
      </c>
      <c r="P1192" s="6">
        <v>106.49</v>
      </c>
      <c r="Q1192" s="6">
        <f t="shared" si="72"/>
        <v>984.96299999999997</v>
      </c>
      <c r="R1192" s="6">
        <f t="shared" si="73"/>
        <v>638.93999999999994</v>
      </c>
      <c r="S1192" s="6">
        <f t="shared" si="74"/>
        <v>346.02300000000002</v>
      </c>
      <c r="T1192" s="8">
        <f t="shared" si="75"/>
        <v>0.35130558203709178</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3660</v>
      </c>
      <c r="B1193" s="3">
        <v>46197</v>
      </c>
      <c r="C1193" s="4">
        <f>YEAR(SalesDataTable[[#This Row],[Order Date]])</f>
        <v>2026</v>
      </c>
      <c r="D1193" s="11" t="str">
        <f>"Q"&amp;ROUNDUP(MONTH(SalesDataTable[[#This Row],[Order Date]])/3,0)</f>
        <v>Q2</v>
      </c>
      <c r="E1193" s="4">
        <f>MONTH(SalesDataTable[[#This Row],[Order Date]])</f>
        <v>6</v>
      </c>
      <c r="F1193" s="4" t="str">
        <f>TEXT(SalesDataTable[[#This Row],[Order Date]],"MMM")</f>
        <v>Jun</v>
      </c>
      <c r="G1193" s="4" t="s">
        <v>11</v>
      </c>
      <c r="H1193" s="4" t="s">
        <v>18</v>
      </c>
      <c r="I1193" s="4" t="s">
        <v>2</v>
      </c>
      <c r="J1193" s="4" t="s">
        <v>13</v>
      </c>
      <c r="K1193" s="4" t="s">
        <v>4</v>
      </c>
      <c r="L1193" s="4" t="s">
        <v>5</v>
      </c>
      <c r="M1193" s="9">
        <v>1</v>
      </c>
      <c r="N1193" s="6">
        <v>82.7</v>
      </c>
      <c r="O1193" s="7">
        <v>0.05</v>
      </c>
      <c r="P1193" s="6">
        <v>42.16</v>
      </c>
      <c r="Q1193" s="6">
        <f t="shared" si="72"/>
        <v>78.564999999999998</v>
      </c>
      <c r="R1193" s="6">
        <f t="shared" si="73"/>
        <v>42.16</v>
      </c>
      <c r="S1193" s="6">
        <f t="shared" si="74"/>
        <v>36.405000000000001</v>
      </c>
      <c r="T1193" s="8">
        <f t="shared" si="75"/>
        <v>0.46337427607713361</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4307</v>
      </c>
      <c r="B1194" s="3">
        <v>46197</v>
      </c>
      <c r="C1194" s="4">
        <f>YEAR(SalesDataTable[[#This Row],[Order Date]])</f>
        <v>2026</v>
      </c>
      <c r="D1194" s="11" t="str">
        <f>"Q"&amp;ROUNDUP(MONTH(SalesDataTable[[#This Row],[Order Date]])/3,0)</f>
        <v>Q2</v>
      </c>
      <c r="E1194" s="4">
        <f>MONTH(SalesDataTable[[#This Row],[Order Date]])</f>
        <v>6</v>
      </c>
      <c r="F1194" s="4" t="str">
        <f>TEXT(SalesDataTable[[#This Row],[Order Date]],"MMM")</f>
        <v>Jun</v>
      </c>
      <c r="G1194" s="4" t="s">
        <v>20</v>
      </c>
      <c r="H1194" s="4" t="s">
        <v>33</v>
      </c>
      <c r="I1194" s="4" t="s">
        <v>2</v>
      </c>
      <c r="J1194" s="4" t="s">
        <v>16</v>
      </c>
      <c r="K1194" s="4" t="s">
        <v>4</v>
      </c>
      <c r="L1194" s="4" t="s">
        <v>26</v>
      </c>
      <c r="M1194" s="9">
        <v>1</v>
      </c>
      <c r="N1194" s="6">
        <v>40.33</v>
      </c>
      <c r="O1194" s="7">
        <v>0</v>
      </c>
      <c r="P1194" s="6">
        <v>16.48</v>
      </c>
      <c r="Q1194" s="6">
        <f t="shared" si="72"/>
        <v>40.33</v>
      </c>
      <c r="R1194" s="6">
        <f t="shared" si="73"/>
        <v>16.48</v>
      </c>
      <c r="S1194" s="6">
        <f t="shared" si="74"/>
        <v>23.849999999999998</v>
      </c>
      <c r="T1194" s="8">
        <f t="shared" si="75"/>
        <v>0.59137118770146291</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5133</v>
      </c>
      <c r="B1195" s="3">
        <v>46197</v>
      </c>
      <c r="C1195" s="4">
        <f>YEAR(SalesDataTable[[#This Row],[Order Date]])</f>
        <v>2026</v>
      </c>
      <c r="D1195" s="11" t="str">
        <f>"Q"&amp;ROUNDUP(MONTH(SalesDataTable[[#This Row],[Order Date]])/3,0)</f>
        <v>Q2</v>
      </c>
      <c r="E1195" s="4">
        <f>MONTH(SalesDataTable[[#This Row],[Order Date]])</f>
        <v>6</v>
      </c>
      <c r="F1195" s="4" t="str">
        <f>TEXT(SalesDataTable[[#This Row],[Order Date]],"MMM")</f>
        <v>Jun</v>
      </c>
      <c r="G1195" s="4" t="s">
        <v>0</v>
      </c>
      <c r="H1195" s="4" t="s">
        <v>1</v>
      </c>
      <c r="I1195" s="4" t="s">
        <v>2</v>
      </c>
      <c r="J1195" s="4" t="s">
        <v>16</v>
      </c>
      <c r="K1195" s="4" t="s">
        <v>23</v>
      </c>
      <c r="L1195" s="4" t="s">
        <v>40</v>
      </c>
      <c r="M1195" s="9">
        <v>1</v>
      </c>
      <c r="N1195" s="6">
        <v>81.99</v>
      </c>
      <c r="O1195" s="7">
        <v>0.15</v>
      </c>
      <c r="P1195" s="6">
        <v>40.29</v>
      </c>
      <c r="Q1195" s="6">
        <f t="shared" si="72"/>
        <v>69.691499999999991</v>
      </c>
      <c r="R1195" s="6">
        <f t="shared" si="73"/>
        <v>40.29</v>
      </c>
      <c r="S1195" s="6">
        <f t="shared" si="74"/>
        <v>29.401499999999992</v>
      </c>
      <c r="T1195" s="8">
        <f t="shared" si="75"/>
        <v>0.4218807171606293</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472</v>
      </c>
      <c r="B1196" s="3">
        <v>46198</v>
      </c>
      <c r="C1196" s="4">
        <f>YEAR(SalesDataTable[[#This Row],[Order Date]])</f>
        <v>2026</v>
      </c>
      <c r="D1196" s="11" t="str">
        <f>"Q"&amp;ROUNDUP(MONTH(SalesDataTable[[#This Row],[Order Date]])/3,0)</f>
        <v>Q2</v>
      </c>
      <c r="E1196" s="4">
        <f>MONTH(SalesDataTable[[#This Row],[Order Date]])</f>
        <v>6</v>
      </c>
      <c r="F1196" s="4" t="str">
        <f>TEXT(SalesDataTable[[#This Row],[Order Date]],"MMM")</f>
        <v>Jun</v>
      </c>
      <c r="G1196" s="4" t="s">
        <v>6</v>
      </c>
      <c r="H1196" s="4" t="s">
        <v>27</v>
      </c>
      <c r="I1196" s="4" t="s">
        <v>19</v>
      </c>
      <c r="J1196" s="4" t="s">
        <v>16</v>
      </c>
      <c r="K1196" s="4" t="s">
        <v>14</v>
      </c>
      <c r="L1196" s="4" t="s">
        <v>32</v>
      </c>
      <c r="M1196" s="9">
        <v>3</v>
      </c>
      <c r="N1196" s="6">
        <v>46.29</v>
      </c>
      <c r="O1196" s="7">
        <v>0</v>
      </c>
      <c r="P1196" s="6">
        <v>18.309999999999999</v>
      </c>
      <c r="Q1196" s="6">
        <f t="shared" si="72"/>
        <v>138.87</v>
      </c>
      <c r="R1196" s="6">
        <f t="shared" si="73"/>
        <v>54.929999999999993</v>
      </c>
      <c r="S1196" s="6">
        <f t="shared" si="74"/>
        <v>83.940000000000012</v>
      </c>
      <c r="T1196" s="8">
        <f t="shared" si="75"/>
        <v>0.60445020522791104</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689</v>
      </c>
      <c r="B1197" s="3">
        <v>46198</v>
      </c>
      <c r="C1197" s="4">
        <f>YEAR(SalesDataTable[[#This Row],[Order Date]])</f>
        <v>2026</v>
      </c>
      <c r="D1197" s="11" t="str">
        <f>"Q"&amp;ROUNDUP(MONTH(SalesDataTable[[#This Row],[Order Date]])/3,0)</f>
        <v>Q2</v>
      </c>
      <c r="E1197" s="4">
        <f>MONTH(SalesDataTable[[#This Row],[Order Date]])</f>
        <v>6</v>
      </c>
      <c r="F1197" s="4" t="str">
        <f>TEXT(SalesDataTable[[#This Row],[Order Date]],"MMM")</f>
        <v>Jun</v>
      </c>
      <c r="G1197" s="4" t="s">
        <v>20</v>
      </c>
      <c r="H1197" s="4" t="s">
        <v>31</v>
      </c>
      <c r="I1197" s="4" t="s">
        <v>2</v>
      </c>
      <c r="J1197" s="4" t="s">
        <v>13</v>
      </c>
      <c r="K1197" s="4" t="s">
        <v>4</v>
      </c>
      <c r="L1197" s="4" t="s">
        <v>26</v>
      </c>
      <c r="M1197" s="9">
        <v>1</v>
      </c>
      <c r="N1197" s="6">
        <v>39.729999999999997</v>
      </c>
      <c r="O1197" s="7">
        <v>0</v>
      </c>
      <c r="P1197" s="6">
        <v>16.55</v>
      </c>
      <c r="Q1197" s="6">
        <f t="shared" si="72"/>
        <v>39.729999999999997</v>
      </c>
      <c r="R1197" s="6">
        <f t="shared" si="73"/>
        <v>16.55</v>
      </c>
      <c r="S1197" s="6">
        <f t="shared" si="74"/>
        <v>23.179999999999996</v>
      </c>
      <c r="T1197" s="8">
        <f t="shared" si="75"/>
        <v>0.58343820790334755</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864</v>
      </c>
      <c r="B1198" s="3">
        <v>46198</v>
      </c>
      <c r="C1198" s="4">
        <f>YEAR(SalesDataTable[[#This Row],[Order Date]])</f>
        <v>2026</v>
      </c>
      <c r="D1198" s="11" t="str">
        <f>"Q"&amp;ROUNDUP(MONTH(SalesDataTable[[#This Row],[Order Date]])/3,0)</f>
        <v>Q2</v>
      </c>
      <c r="E1198" s="4">
        <f>MONTH(SalesDataTable[[#This Row],[Order Date]])</f>
        <v>6</v>
      </c>
      <c r="F1198" s="4" t="str">
        <f>TEXT(SalesDataTable[[#This Row],[Order Date]],"MMM")</f>
        <v>Jun</v>
      </c>
      <c r="G1198" s="4" t="s">
        <v>20</v>
      </c>
      <c r="H1198" s="4" t="s">
        <v>33</v>
      </c>
      <c r="I1198" s="4" t="s">
        <v>2</v>
      </c>
      <c r="J1198" s="4" t="s">
        <v>13</v>
      </c>
      <c r="K1198" s="4" t="s">
        <v>14</v>
      </c>
      <c r="L1198" s="4" t="s">
        <v>44</v>
      </c>
      <c r="M1198" s="9">
        <v>4</v>
      </c>
      <c r="N1198" s="6">
        <v>131.02000000000001</v>
      </c>
      <c r="O1198" s="7">
        <v>0.05</v>
      </c>
      <c r="P1198" s="6">
        <v>67.42</v>
      </c>
      <c r="Q1198" s="6">
        <f t="shared" si="72"/>
        <v>497.87600000000003</v>
      </c>
      <c r="R1198" s="6">
        <f t="shared" si="73"/>
        <v>269.68</v>
      </c>
      <c r="S1198" s="6">
        <f t="shared" si="74"/>
        <v>228.19600000000003</v>
      </c>
      <c r="T1198" s="8">
        <f t="shared" si="75"/>
        <v>0.45833902417469413</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1163</v>
      </c>
      <c r="B1199" s="3">
        <v>46198</v>
      </c>
      <c r="C1199" s="4">
        <f>YEAR(SalesDataTable[[#This Row],[Order Date]])</f>
        <v>2026</v>
      </c>
      <c r="D1199" s="11" t="str">
        <f>"Q"&amp;ROUNDUP(MONTH(SalesDataTable[[#This Row],[Order Date]])/3,0)</f>
        <v>Q2</v>
      </c>
      <c r="E1199" s="4">
        <f>MONTH(SalesDataTable[[#This Row],[Order Date]])</f>
        <v>6</v>
      </c>
      <c r="F1199" s="4" t="str">
        <f>TEXT(SalesDataTable[[#This Row],[Order Date]],"MMM")</f>
        <v>Jun</v>
      </c>
      <c r="G1199" s="4" t="s">
        <v>6</v>
      </c>
      <c r="H1199" s="4" t="s">
        <v>43</v>
      </c>
      <c r="I1199" s="4" t="s">
        <v>2</v>
      </c>
      <c r="J1199" s="4" t="s">
        <v>13</v>
      </c>
      <c r="K1199" s="4" t="s">
        <v>14</v>
      </c>
      <c r="L1199" s="4" t="s">
        <v>32</v>
      </c>
      <c r="M1199" s="9">
        <v>2</v>
      </c>
      <c r="N1199" s="6">
        <v>46.69</v>
      </c>
      <c r="O1199" s="7">
        <v>0.05</v>
      </c>
      <c r="P1199" s="6">
        <v>18.23</v>
      </c>
      <c r="Q1199" s="6">
        <f t="shared" si="72"/>
        <v>88.710999999999999</v>
      </c>
      <c r="R1199" s="6">
        <f t="shared" si="73"/>
        <v>36.46</v>
      </c>
      <c r="S1199" s="6">
        <f t="shared" si="74"/>
        <v>52.250999999999998</v>
      </c>
      <c r="T1199" s="8">
        <f t="shared" si="75"/>
        <v>0.58900249123558523</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1323</v>
      </c>
      <c r="B1200" s="3">
        <v>46198</v>
      </c>
      <c r="C1200" s="4">
        <f>YEAR(SalesDataTable[[#This Row],[Order Date]])</f>
        <v>2026</v>
      </c>
      <c r="D1200" s="11" t="str">
        <f>"Q"&amp;ROUNDUP(MONTH(SalesDataTable[[#This Row],[Order Date]])/3,0)</f>
        <v>Q2</v>
      </c>
      <c r="E1200" s="4">
        <f>MONTH(SalesDataTable[[#This Row],[Order Date]])</f>
        <v>6</v>
      </c>
      <c r="F1200" s="4" t="str">
        <f>TEXT(SalesDataTable[[#This Row],[Order Date]],"MMM")</f>
        <v>Jun</v>
      </c>
      <c r="G1200" s="4" t="s">
        <v>6</v>
      </c>
      <c r="H1200" s="4" t="s">
        <v>43</v>
      </c>
      <c r="I1200" s="4" t="s">
        <v>2</v>
      </c>
      <c r="J1200" s="4" t="s">
        <v>3</v>
      </c>
      <c r="K1200" s="4" t="s">
        <v>34</v>
      </c>
      <c r="L1200" s="4" t="s">
        <v>35</v>
      </c>
      <c r="M1200" s="9">
        <v>2</v>
      </c>
      <c r="N1200" s="6">
        <v>39.57</v>
      </c>
      <c r="O1200" s="7">
        <v>0.1</v>
      </c>
      <c r="P1200" s="6">
        <v>14.64</v>
      </c>
      <c r="Q1200" s="6">
        <f t="shared" si="72"/>
        <v>71.225999999999999</v>
      </c>
      <c r="R1200" s="6">
        <f t="shared" si="73"/>
        <v>29.28</v>
      </c>
      <c r="S1200" s="6">
        <f t="shared" si="74"/>
        <v>41.945999999999998</v>
      </c>
      <c r="T1200" s="8">
        <f t="shared" si="75"/>
        <v>0.58891416055934631</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2098</v>
      </c>
      <c r="B1201" s="3">
        <v>46198</v>
      </c>
      <c r="C1201" s="4">
        <f>YEAR(SalesDataTable[[#This Row],[Order Date]])</f>
        <v>2026</v>
      </c>
      <c r="D1201" s="11" t="str">
        <f>"Q"&amp;ROUNDUP(MONTH(SalesDataTable[[#This Row],[Order Date]])/3,0)</f>
        <v>Q2</v>
      </c>
      <c r="E1201" s="4">
        <f>MONTH(SalesDataTable[[#This Row],[Order Date]])</f>
        <v>6</v>
      </c>
      <c r="F1201" s="4" t="str">
        <f>TEXT(SalesDataTable[[#This Row],[Order Date]],"MMM")</f>
        <v>Jun</v>
      </c>
      <c r="G1201" s="4" t="s">
        <v>11</v>
      </c>
      <c r="H1201" s="4" t="s">
        <v>12</v>
      </c>
      <c r="I1201" s="4" t="s">
        <v>2</v>
      </c>
      <c r="J1201" s="4" t="s">
        <v>3</v>
      </c>
      <c r="K1201" s="4" t="s">
        <v>9</v>
      </c>
      <c r="L1201" s="4" t="s">
        <v>17</v>
      </c>
      <c r="M1201" s="9">
        <v>1</v>
      </c>
      <c r="N1201" s="6">
        <v>146.46</v>
      </c>
      <c r="O1201" s="7">
        <v>0.15</v>
      </c>
      <c r="P1201" s="6">
        <v>80.760000000000005</v>
      </c>
      <c r="Q1201" s="6">
        <f t="shared" si="72"/>
        <v>124.491</v>
      </c>
      <c r="R1201" s="6">
        <f t="shared" si="73"/>
        <v>80.760000000000005</v>
      </c>
      <c r="S1201" s="6">
        <f t="shared" si="74"/>
        <v>43.730999999999995</v>
      </c>
      <c r="T1201" s="8">
        <f t="shared" si="75"/>
        <v>0.35127840566787955</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2190</v>
      </c>
      <c r="B1202" s="3">
        <v>46198</v>
      </c>
      <c r="C1202" s="4">
        <f>YEAR(SalesDataTable[[#This Row],[Order Date]])</f>
        <v>2026</v>
      </c>
      <c r="D1202" s="11" t="str">
        <f>"Q"&amp;ROUNDUP(MONTH(SalesDataTable[[#This Row],[Order Date]])/3,0)</f>
        <v>Q2</v>
      </c>
      <c r="E1202" s="4">
        <f>MONTH(SalesDataTable[[#This Row],[Order Date]])</f>
        <v>6</v>
      </c>
      <c r="F1202" s="4" t="str">
        <f>TEXT(SalesDataTable[[#This Row],[Order Date]],"MMM")</f>
        <v>Jun</v>
      </c>
      <c r="G1202" s="4" t="s">
        <v>6</v>
      </c>
      <c r="H1202" s="4" t="s">
        <v>27</v>
      </c>
      <c r="I1202" s="4" t="s">
        <v>19</v>
      </c>
      <c r="J1202" s="4" t="s">
        <v>16</v>
      </c>
      <c r="K1202" s="4" t="s">
        <v>4</v>
      </c>
      <c r="L1202" s="4" t="s">
        <v>22</v>
      </c>
      <c r="M1202" s="9">
        <v>5</v>
      </c>
      <c r="N1202" s="6">
        <v>50.78</v>
      </c>
      <c r="O1202" s="7">
        <v>0</v>
      </c>
      <c r="P1202" s="6">
        <v>22.68</v>
      </c>
      <c r="Q1202" s="6">
        <f t="shared" si="72"/>
        <v>253.9</v>
      </c>
      <c r="R1202" s="6">
        <f t="shared" si="73"/>
        <v>113.4</v>
      </c>
      <c r="S1202" s="6">
        <f t="shared" si="74"/>
        <v>140.5</v>
      </c>
      <c r="T1202" s="8">
        <f t="shared" si="75"/>
        <v>0.55336746750689247</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2664</v>
      </c>
      <c r="B1203" s="3">
        <v>46198</v>
      </c>
      <c r="C1203" s="4">
        <f>YEAR(SalesDataTable[[#This Row],[Order Date]])</f>
        <v>2026</v>
      </c>
      <c r="D1203" s="11" t="str">
        <f>"Q"&amp;ROUNDUP(MONTH(SalesDataTable[[#This Row],[Order Date]])/3,0)</f>
        <v>Q2</v>
      </c>
      <c r="E1203" s="4">
        <f>MONTH(SalesDataTable[[#This Row],[Order Date]])</f>
        <v>6</v>
      </c>
      <c r="F1203" s="4" t="str">
        <f>TEXT(SalesDataTable[[#This Row],[Order Date]],"MMM")</f>
        <v>Jun</v>
      </c>
      <c r="G1203" s="4" t="s">
        <v>11</v>
      </c>
      <c r="H1203" s="4" t="s">
        <v>39</v>
      </c>
      <c r="I1203" s="4" t="s">
        <v>28</v>
      </c>
      <c r="J1203" s="4" t="s">
        <v>3</v>
      </c>
      <c r="K1203" s="4" t="s">
        <v>14</v>
      </c>
      <c r="L1203" s="4" t="s">
        <v>32</v>
      </c>
      <c r="M1203" s="9">
        <v>3</v>
      </c>
      <c r="N1203" s="6">
        <v>47.61</v>
      </c>
      <c r="O1203" s="7">
        <v>0</v>
      </c>
      <c r="P1203" s="6">
        <v>18.21</v>
      </c>
      <c r="Q1203" s="6">
        <f t="shared" si="72"/>
        <v>142.82999999999998</v>
      </c>
      <c r="R1203" s="6">
        <f t="shared" si="73"/>
        <v>54.63</v>
      </c>
      <c r="S1203" s="6">
        <f t="shared" si="74"/>
        <v>88.199999999999989</v>
      </c>
      <c r="T1203" s="8">
        <f t="shared" si="75"/>
        <v>0.61751732829237549</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2992</v>
      </c>
      <c r="B1204" s="3">
        <v>46198</v>
      </c>
      <c r="C1204" s="4">
        <f>YEAR(SalesDataTable[[#This Row],[Order Date]])</f>
        <v>2026</v>
      </c>
      <c r="D1204" s="11" t="str">
        <f>"Q"&amp;ROUNDUP(MONTH(SalesDataTable[[#This Row],[Order Date]])/3,0)</f>
        <v>Q2</v>
      </c>
      <c r="E1204" s="4">
        <f>MONTH(SalesDataTable[[#This Row],[Order Date]])</f>
        <v>6</v>
      </c>
      <c r="F1204" s="4" t="str">
        <f>TEXT(SalesDataTable[[#This Row],[Order Date]],"MMM")</f>
        <v>Jun</v>
      </c>
      <c r="G1204" s="4" t="s">
        <v>11</v>
      </c>
      <c r="H1204" s="4" t="s">
        <v>52</v>
      </c>
      <c r="I1204" s="4" t="s">
        <v>2</v>
      </c>
      <c r="J1204" s="4" t="s">
        <v>13</v>
      </c>
      <c r="K1204" s="4" t="s">
        <v>4</v>
      </c>
      <c r="L1204" s="4" t="s">
        <v>22</v>
      </c>
      <c r="M1204" s="9">
        <v>1</v>
      </c>
      <c r="N1204" s="6">
        <v>50.75</v>
      </c>
      <c r="O1204" s="7">
        <v>0.1</v>
      </c>
      <c r="P1204" s="6">
        <v>22.94</v>
      </c>
      <c r="Q1204" s="6">
        <f t="shared" si="72"/>
        <v>45.675000000000004</v>
      </c>
      <c r="R1204" s="6">
        <f t="shared" si="73"/>
        <v>22.94</v>
      </c>
      <c r="S1204" s="6">
        <f t="shared" si="74"/>
        <v>22.735000000000003</v>
      </c>
      <c r="T1204" s="8">
        <f t="shared" si="75"/>
        <v>0.49775588396278053</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3120</v>
      </c>
      <c r="B1205" s="3">
        <v>46198</v>
      </c>
      <c r="C1205" s="4">
        <f>YEAR(SalesDataTable[[#This Row],[Order Date]])</f>
        <v>2026</v>
      </c>
      <c r="D1205" s="11" t="str">
        <f>"Q"&amp;ROUNDUP(MONTH(SalesDataTable[[#This Row],[Order Date]])/3,0)</f>
        <v>Q2</v>
      </c>
      <c r="E1205" s="4">
        <f>MONTH(SalesDataTable[[#This Row],[Order Date]])</f>
        <v>6</v>
      </c>
      <c r="F1205" s="4" t="str">
        <f>TEXT(SalesDataTable[[#This Row],[Order Date]],"MMM")</f>
        <v>Jun</v>
      </c>
      <c r="G1205" s="4" t="s">
        <v>11</v>
      </c>
      <c r="H1205" s="4" t="s">
        <v>25</v>
      </c>
      <c r="I1205" s="4" t="s">
        <v>28</v>
      </c>
      <c r="J1205" s="4" t="s">
        <v>3</v>
      </c>
      <c r="K1205" s="4" t="s">
        <v>34</v>
      </c>
      <c r="L1205" s="4" t="s">
        <v>45</v>
      </c>
      <c r="M1205" s="9">
        <v>1</v>
      </c>
      <c r="N1205" s="6">
        <v>50.33</v>
      </c>
      <c r="O1205" s="7">
        <v>0</v>
      </c>
      <c r="P1205" s="6">
        <v>21.66</v>
      </c>
      <c r="Q1205" s="6">
        <f t="shared" si="72"/>
        <v>50.33</v>
      </c>
      <c r="R1205" s="6">
        <f t="shared" si="73"/>
        <v>21.66</v>
      </c>
      <c r="S1205" s="6">
        <f t="shared" si="74"/>
        <v>28.669999999999998</v>
      </c>
      <c r="T1205" s="8">
        <f t="shared" si="75"/>
        <v>0.56964037353467112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189</v>
      </c>
      <c r="B1206" s="3">
        <v>46199</v>
      </c>
      <c r="C1206" s="4">
        <f>YEAR(SalesDataTable[[#This Row],[Order Date]])</f>
        <v>2026</v>
      </c>
      <c r="D1206" s="11" t="str">
        <f>"Q"&amp;ROUNDUP(MONTH(SalesDataTable[[#This Row],[Order Date]])/3,0)</f>
        <v>Q2</v>
      </c>
      <c r="E1206" s="4">
        <f>MONTH(SalesDataTable[[#This Row],[Order Date]])</f>
        <v>6</v>
      </c>
      <c r="F1206" s="4" t="str">
        <f>TEXT(SalesDataTable[[#This Row],[Order Date]],"MMM")</f>
        <v>Jun</v>
      </c>
      <c r="G1206" s="4" t="s">
        <v>11</v>
      </c>
      <c r="H1206" s="4" t="s">
        <v>39</v>
      </c>
      <c r="I1206" s="4" t="s">
        <v>2</v>
      </c>
      <c r="J1206" s="4" t="s">
        <v>16</v>
      </c>
      <c r="K1206" s="4" t="s">
        <v>14</v>
      </c>
      <c r="L1206" s="4" t="s">
        <v>32</v>
      </c>
      <c r="M1206" s="9">
        <v>1</v>
      </c>
      <c r="N1206" s="6">
        <v>47.5</v>
      </c>
      <c r="O1206" s="7">
        <v>0.1</v>
      </c>
      <c r="P1206" s="6">
        <v>18.8</v>
      </c>
      <c r="Q1206" s="6">
        <f t="shared" si="72"/>
        <v>42.75</v>
      </c>
      <c r="R1206" s="6">
        <f t="shared" si="73"/>
        <v>18.8</v>
      </c>
      <c r="S1206" s="6">
        <f t="shared" si="74"/>
        <v>23.95</v>
      </c>
      <c r="T1206" s="8">
        <f t="shared" si="75"/>
        <v>0.56023391812865497</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927</v>
      </c>
      <c r="B1207" s="3">
        <v>46199</v>
      </c>
      <c r="C1207" s="4">
        <f>YEAR(SalesDataTable[[#This Row],[Order Date]])</f>
        <v>2026</v>
      </c>
      <c r="D1207" s="11" t="str">
        <f>"Q"&amp;ROUNDUP(MONTH(SalesDataTable[[#This Row],[Order Date]])/3,0)</f>
        <v>Q2</v>
      </c>
      <c r="E1207" s="4">
        <f>MONTH(SalesDataTable[[#This Row],[Order Date]])</f>
        <v>6</v>
      </c>
      <c r="F1207" s="4" t="str">
        <f>TEXT(SalesDataTable[[#This Row],[Order Date]],"MMM")</f>
        <v>Jun</v>
      </c>
      <c r="G1207" s="4" t="s">
        <v>11</v>
      </c>
      <c r="H1207" s="4" t="s">
        <v>39</v>
      </c>
      <c r="I1207" s="4" t="s">
        <v>28</v>
      </c>
      <c r="J1207" s="4" t="s">
        <v>3</v>
      </c>
      <c r="K1207" s="4" t="s">
        <v>14</v>
      </c>
      <c r="L1207" s="4" t="s">
        <v>44</v>
      </c>
      <c r="M1207" s="9">
        <v>2</v>
      </c>
      <c r="N1207" s="6">
        <v>130.33000000000001</v>
      </c>
      <c r="O1207" s="7">
        <v>0.1</v>
      </c>
      <c r="P1207" s="6">
        <v>67.319999999999993</v>
      </c>
      <c r="Q1207" s="6">
        <f t="shared" si="72"/>
        <v>234.59400000000002</v>
      </c>
      <c r="R1207" s="6">
        <f t="shared" si="73"/>
        <v>134.63999999999999</v>
      </c>
      <c r="S1207" s="6">
        <f t="shared" si="74"/>
        <v>99.954000000000036</v>
      </c>
      <c r="T1207" s="8">
        <f t="shared" si="75"/>
        <v>0.42607227806337772</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1388</v>
      </c>
      <c r="B1208" s="3">
        <v>46199</v>
      </c>
      <c r="C1208" s="4">
        <f>YEAR(SalesDataTable[[#This Row],[Order Date]])</f>
        <v>2026</v>
      </c>
      <c r="D1208" s="11"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9</v>
      </c>
      <c r="L1208" s="4" t="s">
        <v>37</v>
      </c>
      <c r="M1208" s="9">
        <v>3</v>
      </c>
      <c r="N1208" s="6">
        <v>156.76</v>
      </c>
      <c r="O1208" s="7">
        <v>0.05</v>
      </c>
      <c r="P1208" s="6">
        <v>78.63</v>
      </c>
      <c r="Q1208" s="6">
        <f t="shared" si="72"/>
        <v>446.76599999999996</v>
      </c>
      <c r="R1208" s="6">
        <f t="shared" si="73"/>
        <v>235.89</v>
      </c>
      <c r="S1208" s="6">
        <f t="shared" si="74"/>
        <v>210.87599999999998</v>
      </c>
      <c r="T1208" s="8">
        <f t="shared" si="75"/>
        <v>0.47200547937846654</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3932</v>
      </c>
      <c r="B1209" s="3">
        <v>46199</v>
      </c>
      <c r="C1209" s="4">
        <f>YEAR(SalesDataTable[[#This Row],[Order Date]])</f>
        <v>2026</v>
      </c>
      <c r="D1209" s="11" t="str">
        <f>"Q"&amp;ROUNDUP(MONTH(SalesDataTable[[#This Row],[Order Date]])/3,0)</f>
        <v>Q2</v>
      </c>
      <c r="E1209" s="4">
        <f>MONTH(SalesDataTable[[#This Row],[Order Date]])</f>
        <v>6</v>
      </c>
      <c r="F1209" s="4" t="str">
        <f>TEXT(SalesDataTable[[#This Row],[Order Date]],"MMM")</f>
        <v>Jun</v>
      </c>
      <c r="G1209" s="4" t="s">
        <v>11</v>
      </c>
      <c r="H1209" s="4" t="s">
        <v>39</v>
      </c>
      <c r="I1209" s="4" t="s">
        <v>2</v>
      </c>
      <c r="J1209" s="4" t="s">
        <v>13</v>
      </c>
      <c r="K1209" s="4" t="s">
        <v>34</v>
      </c>
      <c r="L1209" s="4" t="s">
        <v>42</v>
      </c>
      <c r="M1209" s="9">
        <v>4</v>
      </c>
      <c r="N1209" s="6">
        <v>35.770000000000003</v>
      </c>
      <c r="O1209" s="7">
        <v>0</v>
      </c>
      <c r="P1209" s="6">
        <v>13.75</v>
      </c>
      <c r="Q1209" s="6">
        <f t="shared" si="72"/>
        <v>143.08000000000001</v>
      </c>
      <c r="R1209" s="6">
        <f t="shared" si="73"/>
        <v>55</v>
      </c>
      <c r="S1209" s="6">
        <f t="shared" si="74"/>
        <v>88.080000000000013</v>
      </c>
      <c r="T1209" s="8">
        <f t="shared" si="75"/>
        <v>0.61559966452334358</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4008</v>
      </c>
      <c r="B1210" s="3">
        <v>46199</v>
      </c>
      <c r="C1210" s="4">
        <f>YEAR(SalesDataTable[[#This Row],[Order Date]])</f>
        <v>2026</v>
      </c>
      <c r="D1210" s="11" t="str">
        <f>"Q"&amp;ROUNDUP(MONTH(SalesDataTable[[#This Row],[Order Date]])/3,0)</f>
        <v>Q2</v>
      </c>
      <c r="E1210" s="4">
        <f>MONTH(SalesDataTable[[#This Row],[Order Date]])</f>
        <v>6</v>
      </c>
      <c r="F1210" s="4" t="str">
        <f>TEXT(SalesDataTable[[#This Row],[Order Date]],"MMM")</f>
        <v>Jun</v>
      </c>
      <c r="G1210" s="4" t="s">
        <v>6</v>
      </c>
      <c r="H1210" s="4" t="s">
        <v>49</v>
      </c>
      <c r="I1210" s="4" t="s">
        <v>2</v>
      </c>
      <c r="J1210" s="4" t="s">
        <v>3</v>
      </c>
      <c r="K1210" s="4" t="s">
        <v>4</v>
      </c>
      <c r="L1210" s="4" t="s">
        <v>30</v>
      </c>
      <c r="M1210" s="9">
        <v>2</v>
      </c>
      <c r="N1210" s="6">
        <v>102.49</v>
      </c>
      <c r="O1210" s="7">
        <v>0</v>
      </c>
      <c r="P1210" s="6">
        <v>50.07</v>
      </c>
      <c r="Q1210" s="6">
        <f t="shared" si="72"/>
        <v>204.98</v>
      </c>
      <c r="R1210" s="6">
        <f t="shared" si="73"/>
        <v>100.14</v>
      </c>
      <c r="S1210" s="6">
        <f t="shared" si="74"/>
        <v>104.83999999999999</v>
      </c>
      <c r="T1210" s="8">
        <f t="shared" si="75"/>
        <v>0.51146453312518292</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4701</v>
      </c>
      <c r="B1211" s="3">
        <v>46199</v>
      </c>
      <c r="C1211" s="4">
        <f>YEAR(SalesDataTable[[#This Row],[Order Date]])</f>
        <v>2026</v>
      </c>
      <c r="D1211" s="11" t="str">
        <f>"Q"&amp;ROUNDUP(MONTH(SalesDataTable[[#This Row],[Order Date]])/3,0)</f>
        <v>Q2</v>
      </c>
      <c r="E1211" s="4">
        <f>MONTH(SalesDataTable[[#This Row],[Order Date]])</f>
        <v>6</v>
      </c>
      <c r="F1211" s="4" t="str">
        <f>TEXT(SalesDataTable[[#This Row],[Order Date]],"MMM")</f>
        <v>Jun</v>
      </c>
      <c r="G1211" s="4" t="s">
        <v>0</v>
      </c>
      <c r="H1211" s="4" t="s">
        <v>1</v>
      </c>
      <c r="I1211" s="4" t="s">
        <v>8</v>
      </c>
      <c r="J1211" s="4" t="s">
        <v>16</v>
      </c>
      <c r="K1211" s="4" t="s">
        <v>4</v>
      </c>
      <c r="L1211" s="4" t="s">
        <v>5</v>
      </c>
      <c r="M1211" s="9">
        <v>8</v>
      </c>
      <c r="N1211" s="6">
        <v>82.47</v>
      </c>
      <c r="O1211" s="7">
        <v>0.15</v>
      </c>
      <c r="P1211" s="6">
        <v>42.58</v>
      </c>
      <c r="Q1211" s="6">
        <f t="shared" si="72"/>
        <v>560.79599999999994</v>
      </c>
      <c r="R1211" s="6">
        <f t="shared" si="73"/>
        <v>340.64</v>
      </c>
      <c r="S1211" s="6">
        <f t="shared" si="74"/>
        <v>220.15599999999995</v>
      </c>
      <c r="T1211" s="8">
        <f t="shared" si="75"/>
        <v>0.39257769313618496</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4805</v>
      </c>
      <c r="B1212" s="3">
        <v>46199</v>
      </c>
      <c r="C1212" s="4">
        <f>YEAR(SalesDataTable[[#This Row],[Order Date]])</f>
        <v>2026</v>
      </c>
      <c r="D1212" s="11" t="str">
        <f>"Q"&amp;ROUNDUP(MONTH(SalesDataTable[[#This Row],[Order Date]])/3,0)</f>
        <v>Q2</v>
      </c>
      <c r="E1212" s="4">
        <f>MONTH(SalesDataTable[[#This Row],[Order Date]])</f>
        <v>6</v>
      </c>
      <c r="F1212" s="4" t="str">
        <f>TEXT(SalesDataTable[[#This Row],[Order Date]],"MMM")</f>
        <v>Jun</v>
      </c>
      <c r="G1212" s="4" t="s">
        <v>11</v>
      </c>
      <c r="H1212" s="4" t="s">
        <v>39</v>
      </c>
      <c r="I1212" s="4" t="s">
        <v>2</v>
      </c>
      <c r="J1212" s="4" t="s">
        <v>3</v>
      </c>
      <c r="K1212" s="4" t="s">
        <v>23</v>
      </c>
      <c r="L1212" s="4" t="s">
        <v>51</v>
      </c>
      <c r="M1212" s="9">
        <v>1</v>
      </c>
      <c r="N1212" s="6">
        <v>121.44</v>
      </c>
      <c r="O1212" s="7">
        <v>0</v>
      </c>
      <c r="P1212" s="6">
        <v>62.34</v>
      </c>
      <c r="Q1212" s="6">
        <f t="shared" si="72"/>
        <v>121.44</v>
      </c>
      <c r="R1212" s="6">
        <f t="shared" si="73"/>
        <v>62.34</v>
      </c>
      <c r="S1212" s="6">
        <f t="shared" si="74"/>
        <v>59.099999999999994</v>
      </c>
      <c r="T1212" s="8">
        <f t="shared" si="75"/>
        <v>0.48666007905138337</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912</v>
      </c>
      <c r="B1213" s="3">
        <v>46200</v>
      </c>
      <c r="C1213" s="4">
        <f>YEAR(SalesDataTable[[#This Row],[Order Date]])</f>
        <v>2026</v>
      </c>
      <c r="D1213" s="11" t="str">
        <f>"Q"&amp;ROUNDUP(MONTH(SalesDataTable[[#This Row],[Order Date]])/3,0)</f>
        <v>Q2</v>
      </c>
      <c r="E1213" s="4">
        <f>MONTH(SalesDataTable[[#This Row],[Order Date]])</f>
        <v>6</v>
      </c>
      <c r="F1213" s="4" t="str">
        <f>TEXT(SalesDataTable[[#This Row],[Order Date]],"MMM")</f>
        <v>Jun</v>
      </c>
      <c r="G1213" s="4" t="s">
        <v>0</v>
      </c>
      <c r="H1213" s="4" t="s">
        <v>1</v>
      </c>
      <c r="I1213" s="4" t="s">
        <v>28</v>
      </c>
      <c r="J1213" s="4" t="s">
        <v>13</v>
      </c>
      <c r="K1213" s="4" t="s">
        <v>14</v>
      </c>
      <c r="L1213" s="4" t="s">
        <v>32</v>
      </c>
      <c r="M1213" s="9">
        <v>4</v>
      </c>
      <c r="N1213" s="6">
        <v>46.44</v>
      </c>
      <c r="O1213" s="7">
        <v>0.05</v>
      </c>
      <c r="P1213" s="6">
        <v>18.2</v>
      </c>
      <c r="Q1213" s="6">
        <f t="shared" si="72"/>
        <v>176.47199999999998</v>
      </c>
      <c r="R1213" s="6">
        <f t="shared" si="73"/>
        <v>72.8</v>
      </c>
      <c r="S1213" s="6">
        <f t="shared" si="74"/>
        <v>103.67199999999998</v>
      </c>
      <c r="T1213" s="8">
        <f t="shared" si="75"/>
        <v>0.58746996690693143</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1837</v>
      </c>
      <c r="B1214" s="3">
        <v>46200</v>
      </c>
      <c r="C1214" s="4">
        <f>YEAR(SalesDataTable[[#This Row],[Order Date]])</f>
        <v>2026</v>
      </c>
      <c r="D1214" s="11" t="str">
        <f>"Q"&amp;ROUNDUP(MONTH(SalesDataTable[[#This Row],[Order Date]])/3,0)</f>
        <v>Q2</v>
      </c>
      <c r="E1214" s="4">
        <f>MONTH(SalesDataTable[[#This Row],[Order Date]])</f>
        <v>6</v>
      </c>
      <c r="F1214" s="4" t="str">
        <f>TEXT(SalesDataTable[[#This Row],[Order Date]],"MMM")</f>
        <v>Jun</v>
      </c>
      <c r="G1214" s="4" t="s">
        <v>0</v>
      </c>
      <c r="H1214" s="4" t="s">
        <v>1</v>
      </c>
      <c r="I1214" s="4" t="s">
        <v>28</v>
      </c>
      <c r="J1214" s="4" t="s">
        <v>16</v>
      </c>
      <c r="K1214" s="4" t="s">
        <v>23</v>
      </c>
      <c r="L1214" s="4" t="s">
        <v>29</v>
      </c>
      <c r="M1214" s="9">
        <v>2</v>
      </c>
      <c r="N1214" s="6">
        <v>194.13</v>
      </c>
      <c r="O1214" s="7">
        <v>0.1</v>
      </c>
      <c r="P1214" s="6">
        <v>106.51</v>
      </c>
      <c r="Q1214" s="6">
        <f t="shared" si="72"/>
        <v>349.43400000000003</v>
      </c>
      <c r="R1214" s="6">
        <f t="shared" si="73"/>
        <v>213.02</v>
      </c>
      <c r="S1214" s="6">
        <f t="shared" si="74"/>
        <v>136.41400000000002</v>
      </c>
      <c r="T1214" s="8">
        <f t="shared" si="75"/>
        <v>0.39038559499075648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2216</v>
      </c>
      <c r="B1215" s="3">
        <v>46200</v>
      </c>
      <c r="C1215" s="4">
        <f>YEAR(SalesDataTable[[#This Row],[Order Date]])</f>
        <v>2026</v>
      </c>
      <c r="D1215" s="11" t="str">
        <f>"Q"&amp;ROUNDUP(MONTH(SalesDataTable[[#This Row],[Order Date]])/3,0)</f>
        <v>Q2</v>
      </c>
      <c r="E1215" s="4">
        <f>MONTH(SalesDataTable[[#This Row],[Order Date]])</f>
        <v>6</v>
      </c>
      <c r="F1215" s="4" t="str">
        <f>TEXT(SalesDataTable[[#This Row],[Order Date]],"MMM")</f>
        <v>Jun</v>
      </c>
      <c r="G1215" s="4" t="s">
        <v>0</v>
      </c>
      <c r="H1215" s="4" t="s">
        <v>36</v>
      </c>
      <c r="I1215" s="4" t="s">
        <v>2</v>
      </c>
      <c r="J1215" s="4" t="s">
        <v>16</v>
      </c>
      <c r="K1215" s="4" t="s">
        <v>4</v>
      </c>
      <c r="L1215" s="4" t="s">
        <v>5</v>
      </c>
      <c r="M1215" s="9">
        <v>4</v>
      </c>
      <c r="N1215" s="6">
        <v>81.86</v>
      </c>
      <c r="O1215" s="7">
        <v>0.05</v>
      </c>
      <c r="P1215" s="6">
        <v>42.22</v>
      </c>
      <c r="Q1215" s="6">
        <f t="shared" si="72"/>
        <v>311.06799999999998</v>
      </c>
      <c r="R1215" s="6">
        <f t="shared" si="73"/>
        <v>168.88</v>
      </c>
      <c r="S1215" s="6">
        <f t="shared" si="74"/>
        <v>142.18799999999999</v>
      </c>
      <c r="T1215" s="8">
        <f t="shared" si="75"/>
        <v>0.45709619761595532</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2451</v>
      </c>
      <c r="B1216" s="3">
        <v>46200</v>
      </c>
      <c r="C1216" s="4">
        <f>YEAR(SalesDataTable[[#This Row],[Order Date]])</f>
        <v>2026</v>
      </c>
      <c r="D1216" s="11" t="str">
        <f>"Q"&amp;ROUNDUP(MONTH(SalesDataTable[[#This Row],[Order Date]])/3,0)</f>
        <v>Q2</v>
      </c>
      <c r="E1216" s="4">
        <f>MONTH(SalesDataTable[[#This Row],[Order Date]])</f>
        <v>6</v>
      </c>
      <c r="F1216" s="4" t="str">
        <f>TEXT(SalesDataTable[[#This Row],[Order Date]],"MMM")</f>
        <v>Jun</v>
      </c>
      <c r="G1216" s="4" t="s">
        <v>0</v>
      </c>
      <c r="H1216" s="4" t="s">
        <v>36</v>
      </c>
      <c r="I1216" s="4" t="s">
        <v>8</v>
      </c>
      <c r="J1216" s="4" t="s">
        <v>16</v>
      </c>
      <c r="K1216" s="4" t="s">
        <v>14</v>
      </c>
      <c r="L1216" s="4" t="s">
        <v>48</v>
      </c>
      <c r="M1216" s="9">
        <v>4</v>
      </c>
      <c r="N1216" s="6">
        <v>162.61000000000001</v>
      </c>
      <c r="O1216" s="7">
        <v>0.05</v>
      </c>
      <c r="P1216" s="6">
        <v>88.64</v>
      </c>
      <c r="Q1216" s="6">
        <f t="shared" si="72"/>
        <v>617.91800000000001</v>
      </c>
      <c r="R1216" s="6">
        <f t="shared" si="73"/>
        <v>354.56</v>
      </c>
      <c r="S1216" s="6">
        <f t="shared" si="74"/>
        <v>263.358</v>
      </c>
      <c r="T1216" s="8">
        <f t="shared" si="75"/>
        <v>0.4262021821665658</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2874</v>
      </c>
      <c r="B1217" s="3">
        <v>46200</v>
      </c>
      <c r="C1217" s="4">
        <f>YEAR(SalesDataTable[[#This Row],[Order Date]])</f>
        <v>2026</v>
      </c>
      <c r="D1217" s="11" t="str">
        <f>"Q"&amp;ROUNDUP(MONTH(SalesDataTable[[#This Row],[Order Date]])/3,0)</f>
        <v>Q2</v>
      </c>
      <c r="E1217" s="4">
        <f>MONTH(SalesDataTable[[#This Row],[Order Date]])</f>
        <v>6</v>
      </c>
      <c r="F1217" s="4" t="str">
        <f>TEXT(SalesDataTable[[#This Row],[Order Date]],"MMM")</f>
        <v>Jun</v>
      </c>
      <c r="G1217" s="4" t="s">
        <v>6</v>
      </c>
      <c r="H1217" s="4" t="s">
        <v>43</v>
      </c>
      <c r="I1217" s="4" t="s">
        <v>19</v>
      </c>
      <c r="J1217" s="4" t="s">
        <v>13</v>
      </c>
      <c r="K1217" s="4" t="s">
        <v>4</v>
      </c>
      <c r="L1217" s="4" t="s">
        <v>26</v>
      </c>
      <c r="M1217" s="9">
        <v>1</v>
      </c>
      <c r="N1217" s="6">
        <v>40.26</v>
      </c>
      <c r="O1217" s="7">
        <v>0</v>
      </c>
      <c r="P1217" s="6">
        <v>16.62</v>
      </c>
      <c r="Q1217" s="6">
        <f t="shared" si="72"/>
        <v>40.26</v>
      </c>
      <c r="R1217" s="6">
        <f t="shared" si="73"/>
        <v>16.62</v>
      </c>
      <c r="S1217" s="6">
        <f t="shared" si="74"/>
        <v>23.639999999999997</v>
      </c>
      <c r="T1217" s="8">
        <f t="shared" si="75"/>
        <v>0.58718330849478384</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2885</v>
      </c>
      <c r="B1218" s="3">
        <v>46200</v>
      </c>
      <c r="C1218" s="4">
        <f>YEAR(SalesDataTable[[#This Row],[Order Date]])</f>
        <v>2026</v>
      </c>
      <c r="D1218" s="11" t="str">
        <f>"Q"&amp;ROUNDUP(MONTH(SalesDataTable[[#This Row],[Order Date]])/3,0)</f>
        <v>Q2</v>
      </c>
      <c r="E1218" s="4">
        <f>MONTH(SalesDataTable[[#This Row],[Order Date]])</f>
        <v>6</v>
      </c>
      <c r="F1218" s="4" t="str">
        <f>TEXT(SalesDataTable[[#This Row],[Order Date]],"MMM")</f>
        <v>Jun</v>
      </c>
      <c r="G1218" s="4" t="s">
        <v>0</v>
      </c>
      <c r="H1218" s="4" t="s">
        <v>1</v>
      </c>
      <c r="I1218" s="4" t="s">
        <v>2</v>
      </c>
      <c r="J1218" s="4" t="s">
        <v>16</v>
      </c>
      <c r="K1218" s="4" t="s">
        <v>14</v>
      </c>
      <c r="L1218" s="4" t="s">
        <v>32</v>
      </c>
      <c r="M1218" s="9">
        <v>1</v>
      </c>
      <c r="N1218" s="6">
        <v>47.23</v>
      </c>
      <c r="O1218" s="7">
        <v>0.1</v>
      </c>
      <c r="P1218" s="6">
        <v>17.829999999999998</v>
      </c>
      <c r="Q1218" s="6">
        <f t="shared" si="72"/>
        <v>42.506999999999998</v>
      </c>
      <c r="R1218" s="6">
        <f t="shared" si="73"/>
        <v>17.829999999999998</v>
      </c>
      <c r="S1218" s="6">
        <f t="shared" si="74"/>
        <v>24.677</v>
      </c>
      <c r="T1218" s="8">
        <f t="shared" si="75"/>
        <v>0.58053967581810062</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3014</v>
      </c>
      <c r="B1219" s="3">
        <v>46200</v>
      </c>
      <c r="C1219" s="4">
        <f>YEAR(SalesDataTable[[#This Row],[Order Date]])</f>
        <v>2026</v>
      </c>
      <c r="D1219" s="11" t="str">
        <f>"Q"&amp;ROUNDUP(MONTH(SalesDataTable[[#This Row],[Order Date]])/3,0)</f>
        <v>Q2</v>
      </c>
      <c r="E1219" s="4">
        <f>MONTH(SalesDataTable[[#This Row],[Order Date]])</f>
        <v>6</v>
      </c>
      <c r="F1219" s="4" t="str">
        <f>TEXT(SalesDataTable[[#This Row],[Order Date]],"MMM")</f>
        <v>Jun</v>
      </c>
      <c r="G1219" s="4" t="s">
        <v>11</v>
      </c>
      <c r="H1219" s="4" t="s">
        <v>39</v>
      </c>
      <c r="I1219" s="4" t="s">
        <v>2</v>
      </c>
      <c r="J1219" s="4" t="s">
        <v>13</v>
      </c>
      <c r="K1219" s="4" t="s">
        <v>34</v>
      </c>
      <c r="L1219" s="4" t="s">
        <v>45</v>
      </c>
      <c r="M1219" s="9">
        <v>1</v>
      </c>
      <c r="N1219" s="6">
        <v>50.13</v>
      </c>
      <c r="O1219" s="7">
        <v>0.15</v>
      </c>
      <c r="P1219" s="6">
        <v>22.22</v>
      </c>
      <c r="Q1219" s="6">
        <f t="shared" si="72"/>
        <v>42.610500000000002</v>
      </c>
      <c r="R1219" s="6">
        <f t="shared" si="73"/>
        <v>22.22</v>
      </c>
      <c r="S1219" s="6">
        <f t="shared" si="74"/>
        <v>20.390500000000003</v>
      </c>
      <c r="T1219" s="8">
        <f t="shared" si="75"/>
        <v>0.47853228664296366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3273</v>
      </c>
      <c r="B1220" s="3">
        <v>46200</v>
      </c>
      <c r="C1220" s="4">
        <f>YEAR(SalesDataTable[[#This Row],[Order Date]])</f>
        <v>2026</v>
      </c>
      <c r="D1220" s="11" t="str">
        <f>"Q"&amp;ROUNDUP(MONTH(SalesDataTable[[#This Row],[Order Date]])/3,0)</f>
        <v>Q2</v>
      </c>
      <c r="E1220" s="4">
        <f>MONTH(SalesDataTable[[#This Row],[Order Date]])</f>
        <v>6</v>
      </c>
      <c r="F1220" s="4" t="str">
        <f>TEXT(SalesDataTable[[#This Row],[Order Date]],"MMM")</f>
        <v>Jun</v>
      </c>
      <c r="G1220" s="4" t="s">
        <v>11</v>
      </c>
      <c r="H1220" s="4" t="s">
        <v>18</v>
      </c>
      <c r="I1220" s="4" t="s">
        <v>2</v>
      </c>
      <c r="J1220" s="4" t="s">
        <v>16</v>
      </c>
      <c r="K1220" s="4" t="s">
        <v>23</v>
      </c>
      <c r="L1220" s="4" t="s">
        <v>24</v>
      </c>
      <c r="M1220" s="9">
        <v>2</v>
      </c>
      <c r="N1220" s="6">
        <v>345.82</v>
      </c>
      <c r="O1220" s="7">
        <v>0.05</v>
      </c>
      <c r="P1220" s="6">
        <v>196.24</v>
      </c>
      <c r="Q1220" s="6">
        <f t="shared" ref="Q1220:Q1283" si="76">M1220*N1220*(1-O1220)</f>
        <v>657.05799999999999</v>
      </c>
      <c r="R1220" s="6">
        <f t="shared" ref="R1220:R1283" si="77">M1220*P1220</f>
        <v>392.48</v>
      </c>
      <c r="S1220" s="6">
        <f t="shared" ref="S1220:S1283" si="78">Q1220-R1220</f>
        <v>264.57799999999997</v>
      </c>
      <c r="T1220" s="8">
        <f t="shared" ref="T1220:T1283" si="79">IFERROR(S1220/Q1220,0)</f>
        <v>0.40267069269379563</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5041</v>
      </c>
      <c r="B1221" s="3">
        <v>46200</v>
      </c>
      <c r="C1221" s="4">
        <f>YEAR(SalesDataTable[[#This Row],[Order Date]])</f>
        <v>2026</v>
      </c>
      <c r="D1221" s="11" t="str">
        <f>"Q"&amp;ROUNDUP(MONTH(SalesDataTable[[#This Row],[Order Date]])/3,0)</f>
        <v>Q2</v>
      </c>
      <c r="E1221" s="4">
        <f>MONTH(SalesDataTable[[#This Row],[Order Date]])</f>
        <v>6</v>
      </c>
      <c r="F1221" s="4" t="str">
        <f>TEXT(SalesDataTable[[#This Row],[Order Date]],"MMM")</f>
        <v>Jun</v>
      </c>
      <c r="G1221" s="4" t="s">
        <v>0</v>
      </c>
      <c r="H1221" s="4" t="s">
        <v>50</v>
      </c>
      <c r="I1221" s="4" t="s">
        <v>19</v>
      </c>
      <c r="J1221" s="4" t="s">
        <v>13</v>
      </c>
      <c r="K1221" s="4" t="s">
        <v>23</v>
      </c>
      <c r="L1221" s="4" t="s">
        <v>51</v>
      </c>
      <c r="M1221" s="9">
        <v>1</v>
      </c>
      <c r="N1221" s="6">
        <v>126.12</v>
      </c>
      <c r="O1221" s="7">
        <v>0</v>
      </c>
      <c r="P1221" s="6">
        <v>62.18</v>
      </c>
      <c r="Q1221" s="6">
        <f t="shared" si="76"/>
        <v>126.12</v>
      </c>
      <c r="R1221" s="6">
        <f t="shared" si="77"/>
        <v>62.18</v>
      </c>
      <c r="S1221" s="6">
        <f t="shared" si="78"/>
        <v>63.940000000000005</v>
      </c>
      <c r="T1221" s="8">
        <f t="shared" si="79"/>
        <v>0.50697748176339996</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312</v>
      </c>
      <c r="B1222" s="3">
        <v>46201</v>
      </c>
      <c r="C1222" s="4">
        <f>YEAR(SalesDataTable[[#This Row],[Order Date]])</f>
        <v>2026</v>
      </c>
      <c r="D1222" s="11" t="str">
        <f>"Q"&amp;ROUNDUP(MONTH(SalesDataTable[[#This Row],[Order Date]])/3,0)</f>
        <v>Q2</v>
      </c>
      <c r="E1222" s="4">
        <f>MONTH(SalesDataTable[[#This Row],[Order Date]])</f>
        <v>6</v>
      </c>
      <c r="F1222" s="4" t="str">
        <f>TEXT(SalesDataTable[[#This Row],[Order Date]],"MMM")</f>
        <v>Jun</v>
      </c>
      <c r="G1222" s="4" t="s">
        <v>20</v>
      </c>
      <c r="H1222" s="4" t="s">
        <v>31</v>
      </c>
      <c r="I1222" s="4" t="s">
        <v>28</v>
      </c>
      <c r="J1222" s="4" t="s">
        <v>3</v>
      </c>
      <c r="K1222" s="4" t="s">
        <v>34</v>
      </c>
      <c r="L1222" s="4" t="s">
        <v>42</v>
      </c>
      <c r="M1222" s="9">
        <v>1</v>
      </c>
      <c r="N1222" s="6">
        <v>36</v>
      </c>
      <c r="O1222" s="7">
        <v>0</v>
      </c>
      <c r="P1222" s="6">
        <v>13.95</v>
      </c>
      <c r="Q1222" s="6">
        <f t="shared" si="76"/>
        <v>36</v>
      </c>
      <c r="R1222" s="6">
        <f t="shared" si="77"/>
        <v>13.95</v>
      </c>
      <c r="S1222" s="6">
        <f t="shared" si="78"/>
        <v>22.05</v>
      </c>
      <c r="T1222" s="8">
        <f t="shared" si="79"/>
        <v>0.61250000000000004</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647</v>
      </c>
      <c r="B1223" s="3">
        <v>46201</v>
      </c>
      <c r="C1223" s="4">
        <f>YEAR(SalesDataTable[[#This Row],[Order Date]])</f>
        <v>2026</v>
      </c>
      <c r="D1223" s="11" t="str">
        <f>"Q"&amp;ROUNDUP(MONTH(SalesDataTable[[#This Row],[Order Date]])/3,0)</f>
        <v>Q2</v>
      </c>
      <c r="E1223" s="4">
        <f>MONTH(SalesDataTable[[#This Row],[Order Date]])</f>
        <v>6</v>
      </c>
      <c r="F1223" s="4" t="str">
        <f>TEXT(SalesDataTable[[#This Row],[Order Date]],"MMM")</f>
        <v>Jun</v>
      </c>
      <c r="G1223" s="4" t="s">
        <v>0</v>
      </c>
      <c r="H1223" s="4" t="s">
        <v>1</v>
      </c>
      <c r="I1223" s="4" t="s">
        <v>2</v>
      </c>
      <c r="J1223" s="4" t="s">
        <v>3</v>
      </c>
      <c r="K1223" s="4" t="s">
        <v>14</v>
      </c>
      <c r="L1223" s="4" t="s">
        <v>48</v>
      </c>
      <c r="M1223" s="9">
        <v>1</v>
      </c>
      <c r="N1223" s="6">
        <v>162.25</v>
      </c>
      <c r="O1223" s="7">
        <v>0.05</v>
      </c>
      <c r="P1223" s="6">
        <v>89.28</v>
      </c>
      <c r="Q1223" s="6">
        <f t="shared" si="76"/>
        <v>154.13749999999999</v>
      </c>
      <c r="R1223" s="6">
        <f t="shared" si="77"/>
        <v>89.28</v>
      </c>
      <c r="S1223" s="6">
        <f t="shared" si="78"/>
        <v>64.857499999999987</v>
      </c>
      <c r="T1223" s="8">
        <f t="shared" si="79"/>
        <v>0.42077690373854509</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708</v>
      </c>
      <c r="B1224" s="3">
        <v>46201</v>
      </c>
      <c r="C1224" s="4">
        <f>YEAR(SalesDataTable[[#This Row],[Order Date]])</f>
        <v>2026</v>
      </c>
      <c r="D1224" s="11" t="str">
        <f>"Q"&amp;ROUNDUP(MONTH(SalesDataTable[[#This Row],[Order Date]])/3,0)</f>
        <v>Q2</v>
      </c>
      <c r="E1224" s="4">
        <f>MONTH(SalesDataTable[[#This Row],[Order Date]])</f>
        <v>6</v>
      </c>
      <c r="F1224" s="4" t="str">
        <f>TEXT(SalesDataTable[[#This Row],[Order Date]],"MMM")</f>
        <v>Jun</v>
      </c>
      <c r="G1224" s="4" t="s">
        <v>6</v>
      </c>
      <c r="H1224" s="4" t="s">
        <v>41</v>
      </c>
      <c r="I1224" s="4" t="s">
        <v>2</v>
      </c>
      <c r="J1224" s="4" t="s">
        <v>3</v>
      </c>
      <c r="K1224" s="4" t="s">
        <v>9</v>
      </c>
      <c r="L1224" s="4" t="s">
        <v>37</v>
      </c>
      <c r="M1224" s="9">
        <v>1</v>
      </c>
      <c r="N1224" s="6">
        <v>150.44</v>
      </c>
      <c r="O1224" s="7">
        <v>0</v>
      </c>
      <c r="P1224" s="6">
        <v>80.5</v>
      </c>
      <c r="Q1224" s="6">
        <f t="shared" si="76"/>
        <v>150.44</v>
      </c>
      <c r="R1224" s="6">
        <f t="shared" si="77"/>
        <v>80.5</v>
      </c>
      <c r="S1224" s="6">
        <f t="shared" si="78"/>
        <v>69.94</v>
      </c>
      <c r="T1224" s="8">
        <f t="shared" si="79"/>
        <v>0.46490295134272797</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886</v>
      </c>
      <c r="B1225" s="3">
        <v>46201</v>
      </c>
      <c r="C1225" s="4">
        <f>YEAR(SalesDataTable[[#This Row],[Order Date]])</f>
        <v>2026</v>
      </c>
      <c r="D1225" s="11" t="str">
        <f>"Q"&amp;ROUNDUP(MONTH(SalesDataTable[[#This Row],[Order Date]])/3,0)</f>
        <v>Q2</v>
      </c>
      <c r="E1225" s="4">
        <f>MONTH(SalesDataTable[[#This Row],[Order Date]])</f>
        <v>6</v>
      </c>
      <c r="F1225" s="4" t="str">
        <f>TEXT(SalesDataTable[[#This Row],[Order Date]],"MMM")</f>
        <v>Jun</v>
      </c>
      <c r="G1225" s="4" t="s">
        <v>0</v>
      </c>
      <c r="H1225" s="4" t="s">
        <v>1</v>
      </c>
      <c r="I1225" s="4" t="s">
        <v>19</v>
      </c>
      <c r="J1225" s="4" t="s">
        <v>16</v>
      </c>
      <c r="K1225" s="4" t="s">
        <v>23</v>
      </c>
      <c r="L1225" s="4" t="s">
        <v>51</v>
      </c>
      <c r="M1225" s="9">
        <v>2</v>
      </c>
      <c r="N1225" s="6">
        <v>126.17</v>
      </c>
      <c r="O1225" s="7">
        <v>0.05</v>
      </c>
      <c r="P1225" s="6">
        <v>61.13</v>
      </c>
      <c r="Q1225" s="6">
        <f t="shared" si="76"/>
        <v>239.72299999999998</v>
      </c>
      <c r="R1225" s="6">
        <f t="shared" si="77"/>
        <v>122.26</v>
      </c>
      <c r="S1225" s="6">
        <f t="shared" si="78"/>
        <v>117.46299999999998</v>
      </c>
      <c r="T1225" s="8">
        <f t="shared" si="79"/>
        <v>0.48999470221881081</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944</v>
      </c>
      <c r="B1226" s="3">
        <v>46201</v>
      </c>
      <c r="C1226" s="4">
        <f>YEAR(SalesDataTable[[#This Row],[Order Date]])</f>
        <v>2026</v>
      </c>
      <c r="D1226" s="11" t="str">
        <f>"Q"&amp;ROUNDUP(MONTH(SalesDataTable[[#This Row],[Order Date]])/3,0)</f>
        <v>Q2</v>
      </c>
      <c r="E1226" s="4">
        <f>MONTH(SalesDataTable[[#This Row],[Order Date]])</f>
        <v>6</v>
      </c>
      <c r="F1226" s="4" t="str">
        <f>TEXT(SalesDataTable[[#This Row],[Order Date]],"MMM")</f>
        <v>Jun</v>
      </c>
      <c r="G1226" s="4" t="s">
        <v>20</v>
      </c>
      <c r="H1226" s="4" t="s">
        <v>31</v>
      </c>
      <c r="I1226" s="4" t="s">
        <v>28</v>
      </c>
      <c r="J1226" s="4" t="s">
        <v>3</v>
      </c>
      <c r="K1226" s="4" t="s">
        <v>23</v>
      </c>
      <c r="L1226" s="4" t="s">
        <v>40</v>
      </c>
      <c r="M1226" s="9">
        <v>2</v>
      </c>
      <c r="N1226" s="6">
        <v>83.72</v>
      </c>
      <c r="O1226" s="7">
        <v>0</v>
      </c>
      <c r="P1226" s="6">
        <v>38.96</v>
      </c>
      <c r="Q1226" s="6">
        <f t="shared" si="76"/>
        <v>167.44</v>
      </c>
      <c r="R1226" s="6">
        <f t="shared" si="77"/>
        <v>77.92</v>
      </c>
      <c r="S1226" s="6">
        <f t="shared" si="78"/>
        <v>89.52</v>
      </c>
      <c r="T1226" s="8">
        <f t="shared" si="79"/>
        <v>0.53463927376970855</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1050</v>
      </c>
      <c r="B1227" s="3">
        <v>46201</v>
      </c>
      <c r="C1227" s="4">
        <f>YEAR(SalesDataTable[[#This Row],[Order Date]])</f>
        <v>2026</v>
      </c>
      <c r="D1227" s="11" t="str">
        <f>"Q"&amp;ROUNDUP(MONTH(SalesDataTable[[#This Row],[Order Date]])/3,0)</f>
        <v>Q2</v>
      </c>
      <c r="E1227" s="4">
        <f>MONTH(SalesDataTable[[#This Row],[Order Date]])</f>
        <v>6</v>
      </c>
      <c r="F1227" s="4" t="str">
        <f>TEXT(SalesDataTable[[#This Row],[Order Date]],"MMM")</f>
        <v>Jun</v>
      </c>
      <c r="G1227" s="4" t="s">
        <v>20</v>
      </c>
      <c r="H1227" s="4" t="s">
        <v>33</v>
      </c>
      <c r="I1227" s="4" t="s">
        <v>28</v>
      </c>
      <c r="J1227" s="4" t="s">
        <v>13</v>
      </c>
      <c r="K1227" s="4" t="s">
        <v>9</v>
      </c>
      <c r="L1227" s="4" t="s">
        <v>46</v>
      </c>
      <c r="M1227" s="9">
        <v>1</v>
      </c>
      <c r="N1227" s="6">
        <v>70.58</v>
      </c>
      <c r="O1227" s="7">
        <v>0</v>
      </c>
      <c r="P1227" s="6">
        <v>32.78</v>
      </c>
      <c r="Q1227" s="6">
        <f t="shared" si="76"/>
        <v>70.58</v>
      </c>
      <c r="R1227" s="6">
        <f t="shared" si="77"/>
        <v>32.78</v>
      </c>
      <c r="S1227" s="6">
        <f t="shared" si="78"/>
        <v>37.799999999999997</v>
      </c>
      <c r="T1227" s="8">
        <f t="shared" si="79"/>
        <v>0.53556248228960046</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1677</v>
      </c>
      <c r="B1228" s="3">
        <v>46201</v>
      </c>
      <c r="C1228" s="4">
        <f>YEAR(SalesDataTable[[#This Row],[Order Date]])</f>
        <v>2026</v>
      </c>
      <c r="D1228" s="11" t="str">
        <f>"Q"&amp;ROUNDUP(MONTH(SalesDataTable[[#This Row],[Order Date]])/3,0)</f>
        <v>Q2</v>
      </c>
      <c r="E1228" s="4">
        <f>MONTH(SalesDataTable[[#This Row],[Order Date]])</f>
        <v>6</v>
      </c>
      <c r="F1228" s="4" t="str">
        <f>TEXT(SalesDataTable[[#This Row],[Order Date]],"MMM")</f>
        <v>Jun</v>
      </c>
      <c r="G1228" s="4" t="s">
        <v>20</v>
      </c>
      <c r="H1228" s="4" t="s">
        <v>47</v>
      </c>
      <c r="I1228" s="4" t="s">
        <v>8</v>
      </c>
      <c r="J1228" s="4" t="s">
        <v>16</v>
      </c>
      <c r="K1228" s="4" t="s">
        <v>23</v>
      </c>
      <c r="L1228" s="4" t="s">
        <v>40</v>
      </c>
      <c r="M1228" s="9">
        <v>5</v>
      </c>
      <c r="N1228" s="6">
        <v>81.96</v>
      </c>
      <c r="O1228" s="7">
        <v>0.05</v>
      </c>
      <c r="P1228" s="6">
        <v>39.130000000000003</v>
      </c>
      <c r="Q1228" s="6">
        <f t="shared" si="76"/>
        <v>389.30999999999995</v>
      </c>
      <c r="R1228" s="6">
        <f t="shared" si="77"/>
        <v>195.65</v>
      </c>
      <c r="S1228" s="6">
        <f t="shared" si="78"/>
        <v>193.65999999999994</v>
      </c>
      <c r="T1228" s="8">
        <f t="shared" si="79"/>
        <v>0.497444196141892</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2109</v>
      </c>
      <c r="B1229" s="3">
        <v>46201</v>
      </c>
      <c r="C1229" s="4">
        <f>YEAR(SalesDataTable[[#This Row],[Order Date]])</f>
        <v>2026</v>
      </c>
      <c r="D1229" s="11" t="str">
        <f>"Q"&amp;ROUNDUP(MONTH(SalesDataTable[[#This Row],[Order Date]])/3,0)</f>
        <v>Q2</v>
      </c>
      <c r="E1229" s="4">
        <f>MONTH(SalesDataTable[[#This Row],[Order Date]])</f>
        <v>6</v>
      </c>
      <c r="F1229" s="4" t="str">
        <f>TEXT(SalesDataTable[[#This Row],[Order Date]],"MMM")</f>
        <v>Jun</v>
      </c>
      <c r="G1229" s="4" t="s">
        <v>6</v>
      </c>
      <c r="H1229" s="4" t="s">
        <v>49</v>
      </c>
      <c r="I1229" s="4" t="s">
        <v>2</v>
      </c>
      <c r="J1229" s="4" t="s">
        <v>13</v>
      </c>
      <c r="K1229" s="4" t="s">
        <v>4</v>
      </c>
      <c r="L1229" s="4" t="s">
        <v>26</v>
      </c>
      <c r="M1229" s="9">
        <v>1</v>
      </c>
      <c r="N1229" s="6">
        <v>40.67</v>
      </c>
      <c r="O1229" s="7">
        <v>0</v>
      </c>
      <c r="P1229" s="6">
        <v>16.5</v>
      </c>
      <c r="Q1229" s="6">
        <f t="shared" si="76"/>
        <v>40.67</v>
      </c>
      <c r="R1229" s="6">
        <f t="shared" si="77"/>
        <v>16.5</v>
      </c>
      <c r="S1229" s="6">
        <f t="shared" si="78"/>
        <v>24.17</v>
      </c>
      <c r="T1229" s="8">
        <f t="shared" si="79"/>
        <v>0.59429554954511932</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3688</v>
      </c>
      <c r="B1230" s="3">
        <v>46201</v>
      </c>
      <c r="C1230" s="4">
        <f>YEAR(SalesDataTable[[#This Row],[Order Date]])</f>
        <v>2026</v>
      </c>
      <c r="D1230" s="11" t="str">
        <f>"Q"&amp;ROUNDUP(MONTH(SalesDataTable[[#This Row],[Order Date]])/3,0)</f>
        <v>Q2</v>
      </c>
      <c r="E1230" s="4">
        <f>MONTH(SalesDataTable[[#This Row],[Order Date]])</f>
        <v>6</v>
      </c>
      <c r="F1230" s="4" t="str">
        <f>TEXT(SalesDataTable[[#This Row],[Order Date]],"MMM")</f>
        <v>Jun</v>
      </c>
      <c r="G1230" s="4" t="s">
        <v>11</v>
      </c>
      <c r="H1230" s="4" t="s">
        <v>52</v>
      </c>
      <c r="I1230" s="4" t="s">
        <v>19</v>
      </c>
      <c r="J1230" s="4" t="s">
        <v>13</v>
      </c>
      <c r="K1230" s="4" t="s">
        <v>34</v>
      </c>
      <c r="L1230" s="4" t="s">
        <v>35</v>
      </c>
      <c r="M1230" s="9">
        <v>1</v>
      </c>
      <c r="N1230" s="6">
        <v>40.94</v>
      </c>
      <c r="O1230" s="7">
        <v>0</v>
      </c>
      <c r="P1230" s="6">
        <v>14.47</v>
      </c>
      <c r="Q1230" s="6">
        <f t="shared" si="76"/>
        <v>40.94</v>
      </c>
      <c r="R1230" s="6">
        <f t="shared" si="77"/>
        <v>14.47</v>
      </c>
      <c r="S1230" s="6">
        <f t="shared" si="78"/>
        <v>26.47</v>
      </c>
      <c r="T1230" s="8">
        <f t="shared" si="79"/>
        <v>0.64655593551538837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521</v>
      </c>
      <c r="B1231" s="3">
        <v>46202</v>
      </c>
      <c r="C1231" s="4">
        <f>YEAR(SalesDataTable[[#This Row],[Order Date]])</f>
        <v>2026</v>
      </c>
      <c r="D1231" s="11" t="str">
        <f>"Q"&amp;ROUNDUP(MONTH(SalesDataTable[[#This Row],[Order Date]])/3,0)</f>
        <v>Q2</v>
      </c>
      <c r="E1231" s="4">
        <f>MONTH(SalesDataTable[[#This Row],[Order Date]])</f>
        <v>6</v>
      </c>
      <c r="F1231" s="4" t="str">
        <f>TEXT(SalesDataTable[[#This Row],[Order Date]],"MMM")</f>
        <v>Jun</v>
      </c>
      <c r="G1231" s="4" t="s">
        <v>20</v>
      </c>
      <c r="H1231" s="4" t="s">
        <v>33</v>
      </c>
      <c r="I1231" s="4" t="s">
        <v>8</v>
      </c>
      <c r="J1231" s="4" t="s">
        <v>16</v>
      </c>
      <c r="K1231" s="4" t="s">
        <v>4</v>
      </c>
      <c r="L1231" s="4" t="s">
        <v>30</v>
      </c>
      <c r="M1231" s="9">
        <v>3</v>
      </c>
      <c r="N1231" s="6">
        <v>100.89</v>
      </c>
      <c r="O1231" s="7">
        <v>0.05</v>
      </c>
      <c r="P1231" s="6">
        <v>49.08</v>
      </c>
      <c r="Q1231" s="6">
        <f t="shared" si="76"/>
        <v>287.53649999999999</v>
      </c>
      <c r="R1231" s="6">
        <f t="shared" si="77"/>
        <v>147.24</v>
      </c>
      <c r="S1231" s="6">
        <f t="shared" si="78"/>
        <v>140.29649999999998</v>
      </c>
      <c r="T1231" s="8">
        <f t="shared" si="79"/>
        <v>0.48792588071427451</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557</v>
      </c>
      <c r="B1232" s="3">
        <v>46202</v>
      </c>
      <c r="C1232" s="4">
        <f>YEAR(SalesDataTable[[#This Row],[Order Date]])</f>
        <v>2026</v>
      </c>
      <c r="D1232" s="11" t="str">
        <f>"Q"&amp;ROUNDUP(MONTH(SalesDataTable[[#This Row],[Order Date]])/3,0)</f>
        <v>Q2</v>
      </c>
      <c r="E1232" s="4">
        <f>MONTH(SalesDataTable[[#This Row],[Order Date]])</f>
        <v>6</v>
      </c>
      <c r="F1232" s="4" t="str">
        <f>TEXT(SalesDataTable[[#This Row],[Order Date]],"MMM")</f>
        <v>Jun</v>
      </c>
      <c r="G1232" s="4" t="s">
        <v>6</v>
      </c>
      <c r="H1232" s="4" t="s">
        <v>43</v>
      </c>
      <c r="I1232" s="4" t="s">
        <v>8</v>
      </c>
      <c r="J1232" s="4" t="s">
        <v>16</v>
      </c>
      <c r="K1232" s="4" t="s">
        <v>4</v>
      </c>
      <c r="L1232" s="4" t="s">
        <v>26</v>
      </c>
      <c r="M1232" s="9">
        <v>3</v>
      </c>
      <c r="N1232" s="6">
        <v>39.78</v>
      </c>
      <c r="O1232" s="7">
        <v>0.15</v>
      </c>
      <c r="P1232" s="6">
        <v>16.850000000000001</v>
      </c>
      <c r="Q1232" s="6">
        <f t="shared" si="76"/>
        <v>101.43900000000001</v>
      </c>
      <c r="R1232" s="6">
        <f t="shared" si="77"/>
        <v>50.550000000000004</v>
      </c>
      <c r="S1232" s="6">
        <f t="shared" si="78"/>
        <v>50.889000000000003</v>
      </c>
      <c r="T1232" s="8">
        <f t="shared" si="79"/>
        <v>0.50167095495815217</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929</v>
      </c>
      <c r="B1233" s="3">
        <v>46202</v>
      </c>
      <c r="C1233" s="4">
        <f>YEAR(SalesDataTable[[#This Row],[Order Date]])</f>
        <v>2026</v>
      </c>
      <c r="D1233" s="11" t="str">
        <f>"Q"&amp;ROUNDUP(MONTH(SalesDataTable[[#This Row],[Order Date]])/3,0)</f>
        <v>Q2</v>
      </c>
      <c r="E1233" s="4">
        <f>MONTH(SalesDataTable[[#This Row],[Order Date]])</f>
        <v>6</v>
      </c>
      <c r="F1233" s="4" t="str">
        <f>TEXT(SalesDataTable[[#This Row],[Order Date]],"MMM")</f>
        <v>Jun</v>
      </c>
      <c r="G1233" s="4" t="s">
        <v>0</v>
      </c>
      <c r="H1233" s="4" t="s">
        <v>1</v>
      </c>
      <c r="I1233" s="4" t="s">
        <v>2</v>
      </c>
      <c r="J1233" s="4" t="s">
        <v>3</v>
      </c>
      <c r="K1233" s="4" t="s">
        <v>34</v>
      </c>
      <c r="L1233" s="4" t="s">
        <v>35</v>
      </c>
      <c r="M1233" s="9">
        <v>1</v>
      </c>
      <c r="N1233" s="6">
        <v>40.299999999999997</v>
      </c>
      <c r="O1233" s="7">
        <v>0.05</v>
      </c>
      <c r="P1233" s="6">
        <v>14.79</v>
      </c>
      <c r="Q1233" s="6">
        <f t="shared" si="76"/>
        <v>38.284999999999997</v>
      </c>
      <c r="R1233" s="6">
        <f t="shared" si="77"/>
        <v>14.79</v>
      </c>
      <c r="S1233" s="6">
        <f t="shared" si="78"/>
        <v>23.494999999999997</v>
      </c>
      <c r="T1233" s="8">
        <f t="shared" si="79"/>
        <v>0.61368682251534545</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1089</v>
      </c>
      <c r="B1234" s="3">
        <v>46202</v>
      </c>
      <c r="C1234" s="4">
        <f>YEAR(SalesDataTable[[#This Row],[Order Date]])</f>
        <v>2026</v>
      </c>
      <c r="D1234" s="11" t="str">
        <f>"Q"&amp;ROUNDUP(MONTH(SalesDataTable[[#This Row],[Order Date]])/3,0)</f>
        <v>Q2</v>
      </c>
      <c r="E1234" s="4">
        <f>MONTH(SalesDataTable[[#This Row],[Order Date]])</f>
        <v>6</v>
      </c>
      <c r="F1234" s="4" t="str">
        <f>TEXT(SalesDataTable[[#This Row],[Order Date]],"MMM")</f>
        <v>Jun</v>
      </c>
      <c r="G1234" s="4" t="s">
        <v>6</v>
      </c>
      <c r="H1234" s="4" t="s">
        <v>41</v>
      </c>
      <c r="I1234" s="4" t="s">
        <v>19</v>
      </c>
      <c r="J1234" s="4" t="s">
        <v>3</v>
      </c>
      <c r="K1234" s="4" t="s">
        <v>9</v>
      </c>
      <c r="L1234" s="4" t="s">
        <v>10</v>
      </c>
      <c r="M1234" s="9">
        <v>1</v>
      </c>
      <c r="N1234" s="6">
        <v>90.91</v>
      </c>
      <c r="O1234" s="7">
        <v>0.05</v>
      </c>
      <c r="P1234" s="6">
        <v>45.9</v>
      </c>
      <c r="Q1234" s="6">
        <f t="shared" si="76"/>
        <v>86.364499999999992</v>
      </c>
      <c r="R1234" s="6">
        <f t="shared" si="77"/>
        <v>45.9</v>
      </c>
      <c r="S1234" s="6">
        <f t="shared" si="78"/>
        <v>40.464499999999994</v>
      </c>
      <c r="T1234" s="8">
        <f t="shared" si="79"/>
        <v>0.46853163047316893</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1655</v>
      </c>
      <c r="B1235" s="3">
        <v>46202</v>
      </c>
      <c r="C1235" s="4">
        <f>YEAR(SalesDataTable[[#This Row],[Order Date]])</f>
        <v>2026</v>
      </c>
      <c r="D1235" s="11" t="str">
        <f>"Q"&amp;ROUNDUP(MONTH(SalesDataTable[[#This Row],[Order Date]])/3,0)</f>
        <v>Q2</v>
      </c>
      <c r="E1235" s="4">
        <f>MONTH(SalesDataTable[[#This Row],[Order Date]])</f>
        <v>6</v>
      </c>
      <c r="F1235" s="4" t="str">
        <f>TEXT(SalesDataTable[[#This Row],[Order Date]],"MMM")</f>
        <v>Jun</v>
      </c>
      <c r="G1235" s="4" t="s">
        <v>0</v>
      </c>
      <c r="H1235" s="4" t="s">
        <v>1</v>
      </c>
      <c r="I1235" s="4" t="s">
        <v>8</v>
      </c>
      <c r="J1235" s="4" t="s">
        <v>16</v>
      </c>
      <c r="K1235" s="4" t="s">
        <v>14</v>
      </c>
      <c r="L1235" s="4" t="s">
        <v>48</v>
      </c>
      <c r="M1235" s="9">
        <v>5</v>
      </c>
      <c r="N1235" s="6">
        <v>162.29</v>
      </c>
      <c r="O1235" s="7">
        <v>0.15</v>
      </c>
      <c r="P1235" s="6">
        <v>86.66</v>
      </c>
      <c r="Q1235" s="6">
        <f t="shared" si="76"/>
        <v>689.73249999999996</v>
      </c>
      <c r="R1235" s="6">
        <f t="shared" si="77"/>
        <v>433.29999999999995</v>
      </c>
      <c r="S1235" s="6">
        <f t="shared" si="78"/>
        <v>256.4325</v>
      </c>
      <c r="T1235" s="8">
        <f t="shared" si="79"/>
        <v>0.37178543855770174</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1897</v>
      </c>
      <c r="B1236" s="3">
        <v>46202</v>
      </c>
      <c r="C1236" s="4">
        <f>YEAR(SalesDataTable[[#This Row],[Order Date]])</f>
        <v>2026</v>
      </c>
      <c r="D1236" s="11" t="str">
        <f>"Q"&amp;ROUNDUP(MONTH(SalesDataTable[[#This Row],[Order Date]])/3,0)</f>
        <v>Q2</v>
      </c>
      <c r="E1236" s="4">
        <f>MONTH(SalesDataTable[[#This Row],[Order Date]])</f>
        <v>6</v>
      </c>
      <c r="F1236" s="4" t="str">
        <f>TEXT(SalesDataTable[[#This Row],[Order Date]],"MMM")</f>
        <v>Jun</v>
      </c>
      <c r="G1236" s="4" t="s">
        <v>6</v>
      </c>
      <c r="H1236" s="4" t="s">
        <v>41</v>
      </c>
      <c r="I1236" s="4" t="s">
        <v>2</v>
      </c>
      <c r="J1236" s="4" t="s">
        <v>16</v>
      </c>
      <c r="K1236" s="4" t="s">
        <v>4</v>
      </c>
      <c r="L1236" s="4" t="s">
        <v>22</v>
      </c>
      <c r="M1236" s="9">
        <v>2</v>
      </c>
      <c r="N1236" s="6">
        <v>51.03</v>
      </c>
      <c r="O1236" s="7">
        <v>0</v>
      </c>
      <c r="P1236" s="6">
        <v>22.59</v>
      </c>
      <c r="Q1236" s="6">
        <f t="shared" si="76"/>
        <v>102.06</v>
      </c>
      <c r="R1236" s="6">
        <f t="shared" si="77"/>
        <v>45.18</v>
      </c>
      <c r="S1236" s="6">
        <f t="shared" si="78"/>
        <v>56.88</v>
      </c>
      <c r="T1236" s="8">
        <f t="shared" si="79"/>
        <v>0.55731922398589062</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2417</v>
      </c>
      <c r="B1237" s="3">
        <v>46202</v>
      </c>
      <c r="C1237" s="4">
        <f>YEAR(SalesDataTable[[#This Row],[Order Date]])</f>
        <v>2026</v>
      </c>
      <c r="D1237" s="11" t="str">
        <f>"Q"&amp;ROUNDUP(MONTH(SalesDataTable[[#This Row],[Order Date]])/3,0)</f>
        <v>Q2</v>
      </c>
      <c r="E1237" s="4">
        <f>MONTH(SalesDataTable[[#This Row],[Order Date]])</f>
        <v>6</v>
      </c>
      <c r="F1237" s="4" t="str">
        <f>TEXT(SalesDataTable[[#This Row],[Order Date]],"MMM")</f>
        <v>Jun</v>
      </c>
      <c r="G1237" s="4" t="s">
        <v>6</v>
      </c>
      <c r="H1237" s="4" t="s">
        <v>43</v>
      </c>
      <c r="I1237" s="4" t="s">
        <v>2</v>
      </c>
      <c r="J1237" s="4" t="s">
        <v>16</v>
      </c>
      <c r="K1237" s="4" t="s">
        <v>34</v>
      </c>
      <c r="L1237" s="4" t="s">
        <v>45</v>
      </c>
      <c r="M1237" s="9">
        <v>1</v>
      </c>
      <c r="N1237" s="6">
        <v>50.67</v>
      </c>
      <c r="O1237" s="7">
        <v>0</v>
      </c>
      <c r="P1237" s="6">
        <v>22.18</v>
      </c>
      <c r="Q1237" s="6">
        <f t="shared" si="76"/>
        <v>50.67</v>
      </c>
      <c r="R1237" s="6">
        <f t="shared" si="77"/>
        <v>22.18</v>
      </c>
      <c r="S1237" s="6">
        <f t="shared" si="78"/>
        <v>28.490000000000002</v>
      </c>
      <c r="T1237" s="8">
        <f t="shared" si="79"/>
        <v>0.56226564041839355</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3474</v>
      </c>
      <c r="B1238" s="3">
        <v>46202</v>
      </c>
      <c r="C1238" s="4">
        <f>YEAR(SalesDataTable[[#This Row],[Order Date]])</f>
        <v>2026</v>
      </c>
      <c r="D1238" s="11" t="str">
        <f>"Q"&amp;ROUNDUP(MONTH(SalesDataTable[[#This Row],[Order Date]])/3,0)</f>
        <v>Q2</v>
      </c>
      <c r="E1238" s="4">
        <f>MONTH(SalesDataTable[[#This Row],[Order Date]])</f>
        <v>6</v>
      </c>
      <c r="F1238" s="4" t="str">
        <f>TEXT(SalesDataTable[[#This Row],[Order Date]],"MMM")</f>
        <v>Jun</v>
      </c>
      <c r="G1238" s="4" t="s">
        <v>20</v>
      </c>
      <c r="H1238" s="4" t="s">
        <v>33</v>
      </c>
      <c r="I1238" s="4" t="s">
        <v>8</v>
      </c>
      <c r="J1238" s="4" t="s">
        <v>3</v>
      </c>
      <c r="K1238" s="4" t="s">
        <v>14</v>
      </c>
      <c r="L1238" s="4" t="s">
        <v>44</v>
      </c>
      <c r="M1238" s="9">
        <v>10</v>
      </c>
      <c r="N1238" s="6">
        <v>130.62</v>
      </c>
      <c r="O1238" s="7">
        <v>0.05</v>
      </c>
      <c r="P1238" s="6">
        <v>67.05</v>
      </c>
      <c r="Q1238" s="6">
        <f t="shared" si="76"/>
        <v>1240.8899999999999</v>
      </c>
      <c r="R1238" s="6">
        <f t="shared" si="77"/>
        <v>670.5</v>
      </c>
      <c r="S1238" s="6">
        <f t="shared" si="78"/>
        <v>570.38999999999987</v>
      </c>
      <c r="T1238" s="8">
        <f t="shared" si="79"/>
        <v>0.45966201677828006</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4079</v>
      </c>
      <c r="B1239" s="3">
        <v>46202</v>
      </c>
      <c r="C1239" s="4">
        <f>YEAR(SalesDataTable[[#This Row],[Order Date]])</f>
        <v>2026</v>
      </c>
      <c r="D1239" s="11" t="str">
        <f>"Q"&amp;ROUNDUP(MONTH(SalesDataTable[[#This Row],[Order Date]])/3,0)</f>
        <v>Q2</v>
      </c>
      <c r="E1239" s="4">
        <f>MONTH(SalesDataTable[[#This Row],[Order Date]])</f>
        <v>6</v>
      </c>
      <c r="F1239" s="4" t="str">
        <f>TEXT(SalesDataTable[[#This Row],[Order Date]],"MMM")</f>
        <v>Jun</v>
      </c>
      <c r="G1239" s="4" t="s">
        <v>11</v>
      </c>
      <c r="H1239" s="4" t="s">
        <v>25</v>
      </c>
      <c r="I1239" s="4" t="s">
        <v>2</v>
      </c>
      <c r="J1239" s="4" t="s">
        <v>13</v>
      </c>
      <c r="K1239" s="4" t="s">
        <v>23</v>
      </c>
      <c r="L1239" s="4" t="s">
        <v>29</v>
      </c>
      <c r="M1239" s="9">
        <v>4</v>
      </c>
      <c r="N1239" s="6">
        <v>194.6</v>
      </c>
      <c r="O1239" s="7">
        <v>0</v>
      </c>
      <c r="P1239" s="6">
        <v>104.64</v>
      </c>
      <c r="Q1239" s="6">
        <f t="shared" si="76"/>
        <v>778.4</v>
      </c>
      <c r="R1239" s="6">
        <f t="shared" si="77"/>
        <v>418.56</v>
      </c>
      <c r="S1239" s="6">
        <f t="shared" si="78"/>
        <v>359.84</v>
      </c>
      <c r="T1239" s="8">
        <f t="shared" si="79"/>
        <v>0.46228160328879753</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45</v>
      </c>
      <c r="B1240" s="3">
        <v>46203</v>
      </c>
      <c r="C1240" s="4">
        <f>YEAR(SalesDataTable[[#This Row],[Order Date]])</f>
        <v>2026</v>
      </c>
      <c r="D1240" s="11" t="str">
        <f>"Q"&amp;ROUNDUP(MONTH(SalesDataTable[[#This Row],[Order Date]])/3,0)</f>
        <v>Q2</v>
      </c>
      <c r="E1240" s="4">
        <f>MONTH(SalesDataTable[[#This Row],[Order Date]])</f>
        <v>6</v>
      </c>
      <c r="F1240" s="4" t="str">
        <f>TEXT(SalesDataTable[[#This Row],[Order Date]],"MMM")</f>
        <v>Jun</v>
      </c>
      <c r="G1240" s="4" t="s">
        <v>11</v>
      </c>
      <c r="H1240" s="4" t="s">
        <v>12</v>
      </c>
      <c r="I1240" s="4" t="s">
        <v>19</v>
      </c>
      <c r="J1240" s="4" t="s">
        <v>13</v>
      </c>
      <c r="K1240" s="4" t="s">
        <v>9</v>
      </c>
      <c r="L1240" s="4" t="s">
        <v>10</v>
      </c>
      <c r="M1240" s="9">
        <v>1</v>
      </c>
      <c r="N1240" s="6">
        <v>94</v>
      </c>
      <c r="O1240" s="7">
        <v>0</v>
      </c>
      <c r="P1240" s="6">
        <v>45.62</v>
      </c>
      <c r="Q1240" s="6">
        <f t="shared" si="76"/>
        <v>94</v>
      </c>
      <c r="R1240" s="6">
        <f t="shared" si="77"/>
        <v>45.62</v>
      </c>
      <c r="S1240" s="6">
        <f t="shared" si="78"/>
        <v>48.38</v>
      </c>
      <c r="T1240" s="8">
        <f t="shared" si="79"/>
        <v>0.51468085106382977</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2895</v>
      </c>
      <c r="B1241" s="3">
        <v>46203</v>
      </c>
      <c r="C1241" s="4">
        <f>YEAR(SalesDataTable[[#This Row],[Order Date]])</f>
        <v>2026</v>
      </c>
      <c r="D1241" s="11" t="str">
        <f>"Q"&amp;ROUNDUP(MONTH(SalesDataTable[[#This Row],[Order Date]])/3,0)</f>
        <v>Q2</v>
      </c>
      <c r="E1241" s="4">
        <f>MONTH(SalesDataTable[[#This Row],[Order Date]])</f>
        <v>6</v>
      </c>
      <c r="F1241" s="4" t="str">
        <f>TEXT(SalesDataTable[[#This Row],[Order Date]],"MMM")</f>
        <v>Jun</v>
      </c>
      <c r="G1241" s="4" t="s">
        <v>20</v>
      </c>
      <c r="H1241" s="4" t="s">
        <v>33</v>
      </c>
      <c r="I1241" s="4" t="s">
        <v>2</v>
      </c>
      <c r="J1241" s="4" t="s">
        <v>3</v>
      </c>
      <c r="K1241" s="4" t="s">
        <v>34</v>
      </c>
      <c r="L1241" s="4" t="s">
        <v>35</v>
      </c>
      <c r="M1241" s="9">
        <v>2</v>
      </c>
      <c r="N1241" s="6">
        <v>40.46</v>
      </c>
      <c r="O1241" s="7">
        <v>0</v>
      </c>
      <c r="P1241" s="6">
        <v>15.15</v>
      </c>
      <c r="Q1241" s="6">
        <f t="shared" si="76"/>
        <v>80.92</v>
      </c>
      <c r="R1241" s="6">
        <f t="shared" si="77"/>
        <v>30.3</v>
      </c>
      <c r="S1241" s="6">
        <f t="shared" si="78"/>
        <v>50.620000000000005</v>
      </c>
      <c r="T1241" s="8">
        <f t="shared" si="79"/>
        <v>0.62555610479485912</v>
      </c>
      <c r="U1241" s="5">
        <f>YEAR(SalesDataTable[[#This Row],[Order Date]])</f>
        <v>2026</v>
      </c>
      <c r="V1241" s="8" t="str">
        <f>"Q"&amp;ROUNDUP(MONTH(SalesDataTable[[#This Row],[Order Date]])/3,0)</f>
        <v>Q2</v>
      </c>
      <c r="W1241" s="9">
        <f>MONTH(SalesDataTable[[#This Row],[Order Date]])</f>
        <v>6</v>
      </c>
      <c r="X1241" s="8" t="str">
        <f>TEXT(SalesDataTable[[#This Row],[Order Date]],"mmm")</f>
        <v>Jun</v>
      </c>
    </row>
    <row r="1242" spans="1:24" ht="15.6">
      <c r="A1242" s="2">
        <v>5158</v>
      </c>
      <c r="B1242" s="3">
        <v>46203</v>
      </c>
      <c r="C1242" s="4">
        <f>YEAR(SalesDataTable[[#This Row],[Order Date]])</f>
        <v>2026</v>
      </c>
      <c r="D1242" s="11" t="str">
        <f>"Q"&amp;ROUNDUP(MONTH(SalesDataTable[[#This Row],[Order Date]])/3,0)</f>
        <v>Q2</v>
      </c>
      <c r="E1242" s="4">
        <f>MONTH(SalesDataTable[[#This Row],[Order Date]])</f>
        <v>6</v>
      </c>
      <c r="F1242" s="4" t="str">
        <f>TEXT(SalesDataTable[[#This Row],[Order Date]],"MMM")</f>
        <v>Jun</v>
      </c>
      <c r="G1242" s="4" t="s">
        <v>6</v>
      </c>
      <c r="H1242" s="4" t="s">
        <v>27</v>
      </c>
      <c r="I1242" s="4" t="s">
        <v>19</v>
      </c>
      <c r="J1242" s="4" t="s">
        <v>13</v>
      </c>
      <c r="K1242" s="4" t="s">
        <v>9</v>
      </c>
      <c r="L1242" s="4" t="s">
        <v>37</v>
      </c>
      <c r="M1242" s="9">
        <v>1</v>
      </c>
      <c r="N1242" s="6">
        <v>156.11000000000001</v>
      </c>
      <c r="O1242" s="7">
        <v>0</v>
      </c>
      <c r="P1242" s="6">
        <v>79.52</v>
      </c>
      <c r="Q1242" s="6">
        <f t="shared" si="76"/>
        <v>156.11000000000001</v>
      </c>
      <c r="R1242" s="6">
        <f t="shared" si="77"/>
        <v>79.52</v>
      </c>
      <c r="S1242" s="6">
        <f t="shared" si="78"/>
        <v>76.590000000000018</v>
      </c>
      <c r="T1242" s="8">
        <f t="shared" si="79"/>
        <v>0.49061559157004681</v>
      </c>
      <c r="U1242" s="5">
        <f>YEAR(SalesDataTable[[#This Row],[Order Date]])</f>
        <v>2026</v>
      </c>
      <c r="V1242" s="8" t="str">
        <f>"Q"&amp;ROUNDUP(MONTH(SalesDataTable[[#This Row],[Order Date]])/3,0)</f>
        <v>Q2</v>
      </c>
      <c r="W1242" s="9">
        <f>MONTH(SalesDataTable[[#This Row],[Order Date]])</f>
        <v>6</v>
      </c>
      <c r="X1242" s="8" t="str">
        <f>TEXT(SalesDataTable[[#This Row],[Order Date]],"mmm")</f>
        <v>Jun</v>
      </c>
    </row>
    <row r="1243" spans="1:24" ht="15.6">
      <c r="A1243" s="2">
        <v>1217</v>
      </c>
      <c r="B1243" s="3">
        <v>46204</v>
      </c>
      <c r="C1243" s="4">
        <f>YEAR(SalesDataTable[[#This Row],[Order Date]])</f>
        <v>2026</v>
      </c>
      <c r="D1243" s="11" t="str">
        <f>"Q"&amp;ROUNDUP(MONTH(SalesDataTable[[#This Row],[Order Date]])/3,0)</f>
        <v>Q3</v>
      </c>
      <c r="E1243" s="4">
        <f>MONTH(SalesDataTable[[#This Row],[Order Date]])</f>
        <v>7</v>
      </c>
      <c r="F1243" s="4" t="str">
        <f>TEXT(SalesDataTable[[#This Row],[Order Date]],"MMM")</f>
        <v>Jul</v>
      </c>
      <c r="G1243" s="4" t="s">
        <v>11</v>
      </c>
      <c r="H1243" s="4" t="s">
        <v>18</v>
      </c>
      <c r="I1243" s="4" t="s">
        <v>2</v>
      </c>
      <c r="J1243" s="4" t="s">
        <v>3</v>
      </c>
      <c r="K1243" s="4" t="s">
        <v>23</v>
      </c>
      <c r="L1243" s="4" t="s">
        <v>51</v>
      </c>
      <c r="M1243" s="9">
        <v>2</v>
      </c>
      <c r="N1243" s="6">
        <v>121.78</v>
      </c>
      <c r="O1243" s="7">
        <v>0.1</v>
      </c>
      <c r="P1243" s="6">
        <v>59.62</v>
      </c>
      <c r="Q1243" s="6">
        <f t="shared" si="76"/>
        <v>219.20400000000001</v>
      </c>
      <c r="R1243" s="6">
        <f t="shared" si="77"/>
        <v>119.24</v>
      </c>
      <c r="S1243" s="6">
        <f t="shared" si="78"/>
        <v>99.964000000000013</v>
      </c>
      <c r="T1243" s="8">
        <f t="shared" si="79"/>
        <v>0.45603182423678407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2249</v>
      </c>
      <c r="B1244" s="3">
        <v>46204</v>
      </c>
      <c r="C1244" s="4">
        <f>YEAR(SalesDataTable[[#This Row],[Order Date]])</f>
        <v>2026</v>
      </c>
      <c r="D1244" s="11" t="str">
        <f>"Q"&amp;ROUNDUP(MONTH(SalesDataTable[[#This Row],[Order Date]])/3,0)</f>
        <v>Q3</v>
      </c>
      <c r="E1244" s="4">
        <f>MONTH(SalesDataTable[[#This Row],[Order Date]])</f>
        <v>7</v>
      </c>
      <c r="F1244" s="4" t="str">
        <f>TEXT(SalesDataTable[[#This Row],[Order Date]],"MMM")</f>
        <v>Jul</v>
      </c>
      <c r="G1244" s="4" t="s">
        <v>0</v>
      </c>
      <c r="H1244" s="4" t="s">
        <v>50</v>
      </c>
      <c r="I1244" s="4" t="s">
        <v>28</v>
      </c>
      <c r="J1244" s="4" t="s">
        <v>13</v>
      </c>
      <c r="K1244" s="4" t="s">
        <v>34</v>
      </c>
      <c r="L1244" s="4" t="s">
        <v>42</v>
      </c>
      <c r="M1244" s="9">
        <v>3</v>
      </c>
      <c r="N1244" s="6">
        <v>36.22</v>
      </c>
      <c r="O1244" s="7">
        <v>0.1</v>
      </c>
      <c r="P1244" s="6">
        <v>13.83</v>
      </c>
      <c r="Q1244" s="6">
        <f t="shared" si="76"/>
        <v>97.793999999999997</v>
      </c>
      <c r="R1244" s="6">
        <f t="shared" si="77"/>
        <v>41.49</v>
      </c>
      <c r="S1244" s="6">
        <f t="shared" si="78"/>
        <v>56.303999999999995</v>
      </c>
      <c r="T1244" s="8">
        <f t="shared" si="79"/>
        <v>0.57574084299650286</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2650</v>
      </c>
      <c r="B1245" s="3">
        <v>46204</v>
      </c>
      <c r="C1245" s="4">
        <f>YEAR(SalesDataTable[[#This Row],[Order Date]])</f>
        <v>2026</v>
      </c>
      <c r="D1245" s="11" t="str">
        <f>"Q"&amp;ROUNDUP(MONTH(SalesDataTable[[#This Row],[Order Date]])/3,0)</f>
        <v>Q3</v>
      </c>
      <c r="E1245" s="4">
        <f>MONTH(SalesDataTable[[#This Row],[Order Date]])</f>
        <v>7</v>
      </c>
      <c r="F1245" s="4" t="str">
        <f>TEXT(SalesDataTable[[#This Row],[Order Date]],"MMM")</f>
        <v>Jul</v>
      </c>
      <c r="G1245" s="4" t="s">
        <v>20</v>
      </c>
      <c r="H1245" s="4" t="s">
        <v>31</v>
      </c>
      <c r="I1245" s="4" t="s">
        <v>8</v>
      </c>
      <c r="J1245" s="4" t="s">
        <v>16</v>
      </c>
      <c r="K1245" s="4" t="s">
        <v>14</v>
      </c>
      <c r="L1245" s="4" t="s">
        <v>48</v>
      </c>
      <c r="M1245" s="9">
        <v>10</v>
      </c>
      <c r="N1245" s="6">
        <v>161.78</v>
      </c>
      <c r="O1245" s="7">
        <v>0.1</v>
      </c>
      <c r="P1245" s="6">
        <v>85.11</v>
      </c>
      <c r="Q1245" s="6">
        <f t="shared" si="76"/>
        <v>1456.02</v>
      </c>
      <c r="R1245" s="6">
        <f t="shared" si="77"/>
        <v>851.1</v>
      </c>
      <c r="S1245" s="6">
        <f t="shared" si="78"/>
        <v>604.91999999999996</v>
      </c>
      <c r="T1245" s="8">
        <f t="shared" si="79"/>
        <v>0.4154613260806857</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3937</v>
      </c>
      <c r="B1246" s="3">
        <v>46204</v>
      </c>
      <c r="C1246" s="4">
        <f>YEAR(SalesDataTable[[#This Row],[Order Date]])</f>
        <v>2026</v>
      </c>
      <c r="D1246" s="11" t="str">
        <f>"Q"&amp;ROUNDUP(MONTH(SalesDataTable[[#This Row],[Order Date]])/3,0)</f>
        <v>Q3</v>
      </c>
      <c r="E1246" s="4">
        <f>MONTH(SalesDataTable[[#This Row],[Order Date]])</f>
        <v>7</v>
      </c>
      <c r="F1246" s="4" t="str">
        <f>TEXT(SalesDataTable[[#This Row],[Order Date]],"MMM")</f>
        <v>Jul</v>
      </c>
      <c r="G1246" s="4" t="s">
        <v>20</v>
      </c>
      <c r="H1246" s="4" t="s">
        <v>31</v>
      </c>
      <c r="I1246" s="4" t="s">
        <v>2</v>
      </c>
      <c r="J1246" s="4" t="s">
        <v>16</v>
      </c>
      <c r="K1246" s="4" t="s">
        <v>23</v>
      </c>
      <c r="L1246" s="4" t="s">
        <v>51</v>
      </c>
      <c r="M1246" s="9">
        <v>3</v>
      </c>
      <c r="N1246" s="6">
        <v>126.23</v>
      </c>
      <c r="O1246" s="7">
        <v>0.05</v>
      </c>
      <c r="P1246" s="6">
        <v>61.81</v>
      </c>
      <c r="Q1246" s="6">
        <f t="shared" si="76"/>
        <v>359.75549999999998</v>
      </c>
      <c r="R1246" s="6">
        <f t="shared" si="77"/>
        <v>185.43</v>
      </c>
      <c r="S1246" s="6">
        <f t="shared" si="78"/>
        <v>174.32549999999998</v>
      </c>
      <c r="T1246" s="8">
        <f t="shared" si="79"/>
        <v>0.4845666014835075</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4122</v>
      </c>
      <c r="B1247" s="3">
        <v>46204</v>
      </c>
      <c r="C1247" s="4">
        <f>YEAR(SalesDataTable[[#This Row],[Order Date]])</f>
        <v>2026</v>
      </c>
      <c r="D1247" s="11" t="str">
        <f>"Q"&amp;ROUNDUP(MONTH(SalesDataTable[[#This Row],[Order Date]])/3,0)</f>
        <v>Q3</v>
      </c>
      <c r="E1247" s="4">
        <f>MONTH(SalesDataTable[[#This Row],[Order Date]])</f>
        <v>7</v>
      </c>
      <c r="F1247" s="4" t="str">
        <f>TEXT(SalesDataTable[[#This Row],[Order Date]],"MMM")</f>
        <v>Jul</v>
      </c>
      <c r="G1247" s="4" t="s">
        <v>20</v>
      </c>
      <c r="H1247" s="4" t="s">
        <v>33</v>
      </c>
      <c r="I1247" s="4" t="s">
        <v>2</v>
      </c>
      <c r="J1247" s="4" t="s">
        <v>3</v>
      </c>
      <c r="K1247" s="4" t="s">
        <v>4</v>
      </c>
      <c r="L1247" s="4" t="s">
        <v>5</v>
      </c>
      <c r="M1247" s="9">
        <v>4</v>
      </c>
      <c r="N1247" s="6">
        <v>79.97</v>
      </c>
      <c r="O1247" s="7">
        <v>0.1</v>
      </c>
      <c r="P1247" s="6">
        <v>43.36</v>
      </c>
      <c r="Q1247" s="6">
        <f t="shared" si="76"/>
        <v>287.892</v>
      </c>
      <c r="R1247" s="6">
        <f t="shared" si="77"/>
        <v>173.44</v>
      </c>
      <c r="S1247" s="6">
        <f t="shared" si="78"/>
        <v>114.452</v>
      </c>
      <c r="T1247" s="8">
        <f t="shared" si="79"/>
        <v>0.39755185972517471</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4589</v>
      </c>
      <c r="B1248" s="3">
        <v>46204</v>
      </c>
      <c r="C1248" s="4">
        <f>YEAR(SalesDataTable[[#This Row],[Order Date]])</f>
        <v>2026</v>
      </c>
      <c r="D1248" s="11" t="str">
        <f>"Q"&amp;ROUNDUP(MONTH(SalesDataTable[[#This Row],[Order Date]])/3,0)</f>
        <v>Q3</v>
      </c>
      <c r="E1248" s="4">
        <f>MONTH(SalesDataTable[[#This Row],[Order Date]])</f>
        <v>7</v>
      </c>
      <c r="F1248" s="4" t="str">
        <f>TEXT(SalesDataTable[[#This Row],[Order Date]],"MMM")</f>
        <v>Jul</v>
      </c>
      <c r="G1248" s="4" t="s">
        <v>20</v>
      </c>
      <c r="H1248" s="4" t="s">
        <v>33</v>
      </c>
      <c r="I1248" s="4" t="s">
        <v>19</v>
      </c>
      <c r="J1248" s="4" t="s">
        <v>13</v>
      </c>
      <c r="K1248" s="4" t="s">
        <v>4</v>
      </c>
      <c r="L1248" s="4" t="s">
        <v>30</v>
      </c>
      <c r="M1248" s="9">
        <v>2</v>
      </c>
      <c r="N1248" s="6">
        <v>102.37</v>
      </c>
      <c r="O1248" s="7">
        <v>0</v>
      </c>
      <c r="P1248" s="6">
        <v>50.25</v>
      </c>
      <c r="Q1248" s="6">
        <f t="shared" si="76"/>
        <v>204.74</v>
      </c>
      <c r="R1248" s="6">
        <f t="shared" si="77"/>
        <v>100.5</v>
      </c>
      <c r="S1248" s="6">
        <f t="shared" si="78"/>
        <v>104.24000000000001</v>
      </c>
      <c r="T1248" s="8">
        <f t="shared" si="79"/>
        <v>0.50913353521539517</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4873</v>
      </c>
      <c r="B1249" s="3">
        <v>46204</v>
      </c>
      <c r="C1249" s="4">
        <f>YEAR(SalesDataTable[[#This Row],[Order Date]])</f>
        <v>2026</v>
      </c>
      <c r="D1249" s="11" t="str">
        <f>"Q"&amp;ROUNDUP(MONTH(SalesDataTable[[#This Row],[Order Date]])/3,0)</f>
        <v>Q3</v>
      </c>
      <c r="E1249" s="4">
        <f>MONTH(SalesDataTable[[#This Row],[Order Date]])</f>
        <v>7</v>
      </c>
      <c r="F1249" s="4" t="str">
        <f>TEXT(SalesDataTable[[#This Row],[Order Date]],"MMM")</f>
        <v>Jul</v>
      </c>
      <c r="G1249" s="4" t="s">
        <v>20</v>
      </c>
      <c r="H1249" s="4" t="s">
        <v>47</v>
      </c>
      <c r="I1249" s="4" t="s">
        <v>2</v>
      </c>
      <c r="J1249" s="4" t="s">
        <v>13</v>
      </c>
      <c r="K1249" s="4" t="s">
        <v>4</v>
      </c>
      <c r="L1249" s="4" t="s">
        <v>30</v>
      </c>
      <c r="M1249" s="9">
        <v>1</v>
      </c>
      <c r="N1249" s="6">
        <v>102.13</v>
      </c>
      <c r="O1249" s="7">
        <v>0</v>
      </c>
      <c r="P1249" s="6">
        <v>49.17</v>
      </c>
      <c r="Q1249" s="6">
        <f t="shared" si="76"/>
        <v>102.13</v>
      </c>
      <c r="R1249" s="6">
        <f t="shared" si="77"/>
        <v>49.17</v>
      </c>
      <c r="S1249" s="6">
        <f t="shared" si="78"/>
        <v>52.959999999999994</v>
      </c>
      <c r="T1249" s="8">
        <f t="shared" si="79"/>
        <v>0.5185547831195535</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729</v>
      </c>
      <c r="B1250" s="3">
        <v>46205</v>
      </c>
      <c r="C1250" s="4">
        <f>YEAR(SalesDataTable[[#This Row],[Order Date]])</f>
        <v>2026</v>
      </c>
      <c r="D1250" s="11" t="str">
        <f>"Q"&amp;ROUNDUP(MONTH(SalesDataTable[[#This Row],[Order Date]])/3,0)</f>
        <v>Q3</v>
      </c>
      <c r="E1250" s="4">
        <f>MONTH(SalesDataTable[[#This Row],[Order Date]])</f>
        <v>7</v>
      </c>
      <c r="F1250" s="4" t="str">
        <f>TEXT(SalesDataTable[[#This Row],[Order Date]],"MMM")</f>
        <v>Jul</v>
      </c>
      <c r="G1250" s="4" t="s">
        <v>11</v>
      </c>
      <c r="H1250" s="4" t="s">
        <v>12</v>
      </c>
      <c r="I1250" s="4" t="s">
        <v>2</v>
      </c>
      <c r="J1250" s="4" t="s">
        <v>3</v>
      </c>
      <c r="K1250" s="4" t="s">
        <v>14</v>
      </c>
      <c r="L1250" s="4" t="s">
        <v>48</v>
      </c>
      <c r="M1250" s="9">
        <v>1</v>
      </c>
      <c r="N1250" s="6">
        <v>161.82</v>
      </c>
      <c r="O1250" s="7">
        <v>0</v>
      </c>
      <c r="P1250" s="6">
        <v>87.15</v>
      </c>
      <c r="Q1250" s="6">
        <f t="shared" si="76"/>
        <v>161.82</v>
      </c>
      <c r="R1250" s="6">
        <f t="shared" si="77"/>
        <v>87.15</v>
      </c>
      <c r="S1250" s="6">
        <f t="shared" si="78"/>
        <v>74.669999999999987</v>
      </c>
      <c r="T1250" s="8">
        <f t="shared" si="79"/>
        <v>0.46143863552094916</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906</v>
      </c>
      <c r="B1251" s="3">
        <v>46205</v>
      </c>
      <c r="C1251" s="4">
        <f>YEAR(SalesDataTable[[#This Row],[Order Date]])</f>
        <v>2026</v>
      </c>
      <c r="D1251" s="11" t="str">
        <f>"Q"&amp;ROUNDUP(MONTH(SalesDataTable[[#This Row],[Order Date]])/3,0)</f>
        <v>Q3</v>
      </c>
      <c r="E1251" s="4">
        <f>MONTH(SalesDataTable[[#This Row],[Order Date]])</f>
        <v>7</v>
      </c>
      <c r="F1251" s="4" t="str">
        <f>TEXT(SalesDataTable[[#This Row],[Order Date]],"MMM")</f>
        <v>Jul</v>
      </c>
      <c r="G1251" s="4" t="s">
        <v>20</v>
      </c>
      <c r="H1251" s="4" t="s">
        <v>33</v>
      </c>
      <c r="I1251" s="4" t="s">
        <v>2</v>
      </c>
      <c r="J1251" s="4" t="s">
        <v>13</v>
      </c>
      <c r="K1251" s="4" t="s">
        <v>4</v>
      </c>
      <c r="L1251" s="4" t="s">
        <v>5</v>
      </c>
      <c r="M1251" s="9">
        <v>2</v>
      </c>
      <c r="N1251" s="6">
        <v>83.29</v>
      </c>
      <c r="O1251" s="7">
        <v>0</v>
      </c>
      <c r="P1251" s="6">
        <v>42.45</v>
      </c>
      <c r="Q1251" s="6">
        <f t="shared" si="76"/>
        <v>166.58</v>
      </c>
      <c r="R1251" s="6">
        <f t="shared" si="77"/>
        <v>84.9</v>
      </c>
      <c r="S1251" s="6">
        <f t="shared" si="78"/>
        <v>81.680000000000007</v>
      </c>
      <c r="T1251" s="8">
        <f t="shared" si="79"/>
        <v>0.49033497418657701</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1531</v>
      </c>
      <c r="B1252" s="3">
        <v>46205</v>
      </c>
      <c r="C1252" s="4">
        <f>YEAR(SalesDataTable[[#This Row],[Order Date]])</f>
        <v>2026</v>
      </c>
      <c r="D1252" s="11" t="str">
        <f>"Q"&amp;ROUNDUP(MONTH(SalesDataTable[[#This Row],[Order Date]])/3,0)</f>
        <v>Q3</v>
      </c>
      <c r="E1252" s="4">
        <f>MONTH(SalesDataTable[[#This Row],[Order Date]])</f>
        <v>7</v>
      </c>
      <c r="F1252" s="4" t="str">
        <f>TEXT(SalesDataTable[[#This Row],[Order Date]],"MMM")</f>
        <v>Jul</v>
      </c>
      <c r="G1252" s="4" t="s">
        <v>11</v>
      </c>
      <c r="H1252" s="4" t="s">
        <v>52</v>
      </c>
      <c r="I1252" s="4" t="s">
        <v>2</v>
      </c>
      <c r="J1252" s="4" t="s">
        <v>13</v>
      </c>
      <c r="K1252" s="4" t="s">
        <v>14</v>
      </c>
      <c r="L1252" s="4" t="s">
        <v>44</v>
      </c>
      <c r="M1252" s="9">
        <v>2</v>
      </c>
      <c r="N1252" s="6">
        <v>136.72999999999999</v>
      </c>
      <c r="O1252" s="7">
        <v>0</v>
      </c>
      <c r="P1252" s="6">
        <v>66.03</v>
      </c>
      <c r="Q1252" s="6">
        <f t="shared" si="76"/>
        <v>273.45999999999998</v>
      </c>
      <c r="R1252" s="6">
        <f t="shared" si="77"/>
        <v>132.06</v>
      </c>
      <c r="S1252" s="6">
        <f t="shared" si="78"/>
        <v>141.39999999999998</v>
      </c>
      <c r="T1252" s="8">
        <f t="shared" si="79"/>
        <v>0.5170774519125283</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1683</v>
      </c>
      <c r="B1253" s="3">
        <v>46205</v>
      </c>
      <c r="C1253" s="4">
        <f>YEAR(SalesDataTable[[#This Row],[Order Date]])</f>
        <v>2026</v>
      </c>
      <c r="D1253" s="11" t="str">
        <f>"Q"&amp;ROUNDUP(MONTH(SalesDataTable[[#This Row],[Order Date]])/3,0)</f>
        <v>Q3</v>
      </c>
      <c r="E1253" s="4">
        <f>MONTH(SalesDataTable[[#This Row],[Order Date]])</f>
        <v>7</v>
      </c>
      <c r="F1253" s="4" t="str">
        <f>TEXT(SalesDataTable[[#This Row],[Order Date]],"MMM")</f>
        <v>Jul</v>
      </c>
      <c r="G1253" s="4" t="s">
        <v>11</v>
      </c>
      <c r="H1253" s="4" t="s">
        <v>12</v>
      </c>
      <c r="I1253" s="4" t="s">
        <v>28</v>
      </c>
      <c r="J1253" s="4" t="s">
        <v>3</v>
      </c>
      <c r="K1253" s="4" t="s">
        <v>9</v>
      </c>
      <c r="L1253" s="4" t="s">
        <v>37</v>
      </c>
      <c r="M1253" s="9">
        <v>2</v>
      </c>
      <c r="N1253" s="6">
        <v>152.44</v>
      </c>
      <c r="O1253" s="7">
        <v>0</v>
      </c>
      <c r="P1253" s="6">
        <v>81.23</v>
      </c>
      <c r="Q1253" s="6">
        <f t="shared" si="76"/>
        <v>304.88</v>
      </c>
      <c r="R1253" s="6">
        <f t="shared" si="77"/>
        <v>162.46</v>
      </c>
      <c r="S1253" s="6">
        <f t="shared" si="78"/>
        <v>142.41999999999999</v>
      </c>
      <c r="T1253" s="8">
        <f t="shared" si="79"/>
        <v>0.46713461033849379</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2363</v>
      </c>
      <c r="B1254" s="3">
        <v>46205</v>
      </c>
      <c r="C1254" s="4">
        <f>YEAR(SalesDataTable[[#This Row],[Order Date]])</f>
        <v>2026</v>
      </c>
      <c r="D1254" s="11" t="str">
        <f>"Q"&amp;ROUNDUP(MONTH(SalesDataTable[[#This Row],[Order Date]])/3,0)</f>
        <v>Q3</v>
      </c>
      <c r="E1254" s="4">
        <f>MONTH(SalesDataTable[[#This Row],[Order Date]])</f>
        <v>7</v>
      </c>
      <c r="F1254" s="4" t="str">
        <f>TEXT(SalesDataTable[[#This Row],[Order Date]],"MMM")</f>
        <v>Jul</v>
      </c>
      <c r="G1254" s="4" t="s">
        <v>20</v>
      </c>
      <c r="H1254" s="4" t="s">
        <v>31</v>
      </c>
      <c r="I1254" s="4" t="s">
        <v>2</v>
      </c>
      <c r="J1254" s="4" t="s">
        <v>13</v>
      </c>
      <c r="K1254" s="4" t="s">
        <v>9</v>
      </c>
      <c r="L1254" s="4" t="s">
        <v>46</v>
      </c>
      <c r="M1254" s="9">
        <v>2</v>
      </c>
      <c r="N1254" s="6">
        <v>71.28</v>
      </c>
      <c r="O1254" s="7">
        <v>0.1</v>
      </c>
      <c r="P1254" s="6">
        <v>32.67</v>
      </c>
      <c r="Q1254" s="6">
        <f t="shared" si="76"/>
        <v>128.304</v>
      </c>
      <c r="R1254" s="6">
        <f t="shared" si="77"/>
        <v>65.34</v>
      </c>
      <c r="S1254" s="6">
        <f t="shared" si="78"/>
        <v>62.963999999999999</v>
      </c>
      <c r="T1254" s="8">
        <f t="shared" si="79"/>
        <v>0.4907407407407407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3858</v>
      </c>
      <c r="B1255" s="3">
        <v>46205</v>
      </c>
      <c r="C1255" s="4">
        <f>YEAR(SalesDataTable[[#This Row],[Order Date]])</f>
        <v>2026</v>
      </c>
      <c r="D1255" s="11" t="str">
        <f>"Q"&amp;ROUNDUP(MONTH(SalesDataTable[[#This Row],[Order Date]])/3,0)</f>
        <v>Q3</v>
      </c>
      <c r="E1255" s="4">
        <f>MONTH(SalesDataTable[[#This Row],[Order Date]])</f>
        <v>7</v>
      </c>
      <c r="F1255" s="4" t="str">
        <f>TEXT(SalesDataTable[[#This Row],[Order Date]],"MMM")</f>
        <v>Jul</v>
      </c>
      <c r="G1255" s="4" t="s">
        <v>11</v>
      </c>
      <c r="H1255" s="4" t="s">
        <v>18</v>
      </c>
      <c r="I1255" s="4" t="s">
        <v>28</v>
      </c>
      <c r="J1255" s="4" t="s">
        <v>3</v>
      </c>
      <c r="K1255" s="4" t="s">
        <v>4</v>
      </c>
      <c r="L1255" s="4" t="s">
        <v>5</v>
      </c>
      <c r="M1255" s="9">
        <v>1</v>
      </c>
      <c r="N1255" s="6">
        <v>80.290000000000006</v>
      </c>
      <c r="O1255" s="7">
        <v>0.1</v>
      </c>
      <c r="P1255" s="6">
        <v>43.47</v>
      </c>
      <c r="Q1255" s="6">
        <f t="shared" si="76"/>
        <v>72.26100000000001</v>
      </c>
      <c r="R1255" s="6">
        <f t="shared" si="77"/>
        <v>43.47</v>
      </c>
      <c r="S1255" s="6">
        <f t="shared" si="78"/>
        <v>28.791000000000011</v>
      </c>
      <c r="T1255" s="8">
        <f t="shared" si="79"/>
        <v>0.39843068875326948</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4233</v>
      </c>
      <c r="B1256" s="3">
        <v>46205</v>
      </c>
      <c r="C1256" s="4">
        <f>YEAR(SalesDataTable[[#This Row],[Order Date]])</f>
        <v>2026</v>
      </c>
      <c r="D1256" s="11" t="str">
        <f>"Q"&amp;ROUNDUP(MONTH(SalesDataTable[[#This Row],[Order Date]])/3,0)</f>
        <v>Q3</v>
      </c>
      <c r="E1256" s="4">
        <f>MONTH(SalesDataTable[[#This Row],[Order Date]])</f>
        <v>7</v>
      </c>
      <c r="F1256" s="4" t="str">
        <f>TEXT(SalesDataTable[[#This Row],[Order Date]],"MMM")</f>
        <v>Jul</v>
      </c>
      <c r="G1256" s="4" t="s">
        <v>6</v>
      </c>
      <c r="H1256" s="4" t="s">
        <v>27</v>
      </c>
      <c r="I1256" s="4" t="s">
        <v>28</v>
      </c>
      <c r="J1256" s="4" t="s">
        <v>13</v>
      </c>
      <c r="K1256" s="4" t="s">
        <v>9</v>
      </c>
      <c r="L1256" s="4" t="s">
        <v>17</v>
      </c>
      <c r="M1256" s="9">
        <v>1</v>
      </c>
      <c r="N1256" s="6">
        <v>142.38</v>
      </c>
      <c r="O1256" s="7">
        <v>0.05</v>
      </c>
      <c r="P1256" s="6">
        <v>77.17</v>
      </c>
      <c r="Q1256" s="6">
        <f t="shared" si="76"/>
        <v>135.261</v>
      </c>
      <c r="R1256" s="6">
        <f t="shared" si="77"/>
        <v>77.17</v>
      </c>
      <c r="S1256" s="6">
        <f t="shared" si="78"/>
        <v>58.090999999999994</v>
      </c>
      <c r="T1256" s="8">
        <f t="shared" si="79"/>
        <v>0.42947338848596417</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5071</v>
      </c>
      <c r="B1257" s="3">
        <v>46205</v>
      </c>
      <c r="C1257" s="4">
        <f>YEAR(SalesDataTable[[#This Row],[Order Date]])</f>
        <v>2026</v>
      </c>
      <c r="D1257" s="11" t="str">
        <f>"Q"&amp;ROUNDUP(MONTH(SalesDataTable[[#This Row],[Order Date]])/3,0)</f>
        <v>Q3</v>
      </c>
      <c r="E1257" s="4">
        <f>MONTH(SalesDataTable[[#This Row],[Order Date]])</f>
        <v>7</v>
      </c>
      <c r="F1257" s="4" t="str">
        <f>TEXT(SalesDataTable[[#This Row],[Order Date]],"MMM")</f>
        <v>Jul</v>
      </c>
      <c r="G1257" s="4" t="s">
        <v>20</v>
      </c>
      <c r="H1257" s="4" t="s">
        <v>31</v>
      </c>
      <c r="I1257" s="4" t="s">
        <v>2</v>
      </c>
      <c r="J1257" s="4" t="s">
        <v>13</v>
      </c>
      <c r="K1257" s="4" t="s">
        <v>9</v>
      </c>
      <c r="L1257" s="4" t="s">
        <v>10</v>
      </c>
      <c r="M1257" s="9">
        <v>3</v>
      </c>
      <c r="N1257" s="6">
        <v>91.47</v>
      </c>
      <c r="O1257" s="7">
        <v>0.05</v>
      </c>
      <c r="P1257" s="6">
        <v>45.6</v>
      </c>
      <c r="Q1257" s="6">
        <f t="shared" si="76"/>
        <v>260.68949999999995</v>
      </c>
      <c r="R1257" s="6">
        <f t="shared" si="77"/>
        <v>136.80000000000001</v>
      </c>
      <c r="S1257" s="6">
        <f t="shared" si="78"/>
        <v>123.88949999999994</v>
      </c>
      <c r="T1257" s="8">
        <f t="shared" si="79"/>
        <v>0.47523778287963253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5174</v>
      </c>
      <c r="B1258" s="3">
        <v>46205</v>
      </c>
      <c r="C1258" s="4">
        <f>YEAR(SalesDataTable[[#This Row],[Order Date]])</f>
        <v>2026</v>
      </c>
      <c r="D1258" s="11" t="str">
        <f>"Q"&amp;ROUNDUP(MONTH(SalesDataTable[[#This Row],[Order Date]])/3,0)</f>
        <v>Q3</v>
      </c>
      <c r="E1258" s="4">
        <f>MONTH(SalesDataTable[[#This Row],[Order Date]])</f>
        <v>7</v>
      </c>
      <c r="F1258" s="4" t="str">
        <f>TEXT(SalesDataTable[[#This Row],[Order Date]],"MMM")</f>
        <v>Jul</v>
      </c>
      <c r="G1258" s="4" t="s">
        <v>6</v>
      </c>
      <c r="H1258" s="4" t="s">
        <v>41</v>
      </c>
      <c r="I1258" s="4" t="s">
        <v>19</v>
      </c>
      <c r="J1258" s="4" t="s">
        <v>13</v>
      </c>
      <c r="K1258" s="4" t="s">
        <v>14</v>
      </c>
      <c r="L1258" s="4" t="s">
        <v>32</v>
      </c>
      <c r="M1258" s="9">
        <v>1</v>
      </c>
      <c r="N1258" s="6">
        <v>45.92</v>
      </c>
      <c r="O1258" s="7">
        <v>0.05</v>
      </c>
      <c r="P1258" s="6">
        <v>17.91</v>
      </c>
      <c r="Q1258" s="6">
        <f t="shared" si="76"/>
        <v>43.624000000000002</v>
      </c>
      <c r="R1258" s="6">
        <f t="shared" si="77"/>
        <v>17.91</v>
      </c>
      <c r="S1258" s="6">
        <f t="shared" si="78"/>
        <v>25.714000000000002</v>
      </c>
      <c r="T1258" s="8">
        <f t="shared" si="79"/>
        <v>0.58944617641665142</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727</v>
      </c>
      <c r="B1259" s="3">
        <v>46206</v>
      </c>
      <c r="C1259" s="4">
        <f>YEAR(SalesDataTable[[#This Row],[Order Date]])</f>
        <v>2026</v>
      </c>
      <c r="D1259" s="11" t="str">
        <f>"Q"&amp;ROUNDUP(MONTH(SalesDataTable[[#This Row],[Order Date]])/3,0)</f>
        <v>Q3</v>
      </c>
      <c r="E1259" s="4">
        <f>MONTH(SalesDataTable[[#This Row],[Order Date]])</f>
        <v>7</v>
      </c>
      <c r="F1259" s="4" t="str">
        <f>TEXT(SalesDataTable[[#This Row],[Order Date]],"MMM")</f>
        <v>Jul</v>
      </c>
      <c r="G1259" s="4" t="s">
        <v>20</v>
      </c>
      <c r="H1259" s="4" t="s">
        <v>21</v>
      </c>
      <c r="I1259" s="4" t="s">
        <v>19</v>
      </c>
      <c r="J1259" s="4" t="s">
        <v>13</v>
      </c>
      <c r="K1259" s="4" t="s">
        <v>34</v>
      </c>
      <c r="L1259" s="4" t="s">
        <v>42</v>
      </c>
      <c r="M1259" s="9">
        <v>1</v>
      </c>
      <c r="N1259" s="6">
        <v>36.01</v>
      </c>
      <c r="O1259" s="7">
        <v>0</v>
      </c>
      <c r="P1259" s="6">
        <v>14.11</v>
      </c>
      <c r="Q1259" s="6">
        <f t="shared" si="76"/>
        <v>36.01</v>
      </c>
      <c r="R1259" s="6">
        <f t="shared" si="77"/>
        <v>14.11</v>
      </c>
      <c r="S1259" s="6">
        <f t="shared" si="78"/>
        <v>21.9</v>
      </c>
      <c r="T1259" s="8">
        <f t="shared" si="79"/>
        <v>0.60816439877811723</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1546</v>
      </c>
      <c r="B1260" s="3">
        <v>46206</v>
      </c>
      <c r="C1260" s="4">
        <f>YEAR(SalesDataTable[[#This Row],[Order Date]])</f>
        <v>2026</v>
      </c>
      <c r="D1260" s="11" t="str">
        <f>"Q"&amp;ROUNDUP(MONTH(SalesDataTable[[#This Row],[Order Date]])/3,0)</f>
        <v>Q3</v>
      </c>
      <c r="E1260" s="4">
        <f>MONTH(SalesDataTable[[#This Row],[Order Date]])</f>
        <v>7</v>
      </c>
      <c r="F1260" s="4" t="str">
        <f>TEXT(SalesDataTable[[#This Row],[Order Date]],"MMM")</f>
        <v>Jul</v>
      </c>
      <c r="G1260" s="4" t="s">
        <v>20</v>
      </c>
      <c r="H1260" s="4" t="s">
        <v>47</v>
      </c>
      <c r="I1260" s="4" t="s">
        <v>2</v>
      </c>
      <c r="J1260" s="4" t="s">
        <v>16</v>
      </c>
      <c r="K1260" s="4" t="s">
        <v>14</v>
      </c>
      <c r="L1260" s="4" t="s">
        <v>48</v>
      </c>
      <c r="M1260" s="9">
        <v>1</v>
      </c>
      <c r="N1260" s="6">
        <v>165.8</v>
      </c>
      <c r="O1260" s="7">
        <v>0.1</v>
      </c>
      <c r="P1260" s="6">
        <v>88.32</v>
      </c>
      <c r="Q1260" s="6">
        <f t="shared" si="76"/>
        <v>149.22000000000003</v>
      </c>
      <c r="R1260" s="6">
        <f t="shared" si="77"/>
        <v>88.32</v>
      </c>
      <c r="S1260" s="6">
        <f t="shared" si="78"/>
        <v>60.900000000000034</v>
      </c>
      <c r="T1260" s="8">
        <f t="shared" si="79"/>
        <v>0.40812223562525146</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3610</v>
      </c>
      <c r="B1261" s="3">
        <v>46206</v>
      </c>
      <c r="C1261" s="4">
        <f>YEAR(SalesDataTable[[#This Row],[Order Date]])</f>
        <v>2026</v>
      </c>
      <c r="D1261" s="11" t="str">
        <f>"Q"&amp;ROUNDUP(MONTH(SalesDataTable[[#This Row],[Order Date]])/3,0)</f>
        <v>Q3</v>
      </c>
      <c r="E1261" s="4">
        <f>MONTH(SalesDataTable[[#This Row],[Order Date]])</f>
        <v>7</v>
      </c>
      <c r="F1261" s="4" t="str">
        <f>TEXT(SalesDataTable[[#This Row],[Order Date]],"MMM")</f>
        <v>Jul</v>
      </c>
      <c r="G1261" s="4" t="s">
        <v>11</v>
      </c>
      <c r="H1261" s="4" t="s">
        <v>12</v>
      </c>
      <c r="I1261" s="4" t="s">
        <v>8</v>
      </c>
      <c r="J1261" s="4" t="s">
        <v>16</v>
      </c>
      <c r="K1261" s="4" t="s">
        <v>34</v>
      </c>
      <c r="L1261" s="4" t="s">
        <v>35</v>
      </c>
      <c r="M1261" s="9">
        <v>5</v>
      </c>
      <c r="N1261" s="6">
        <v>40.36</v>
      </c>
      <c r="O1261" s="7">
        <v>0.15</v>
      </c>
      <c r="P1261" s="6">
        <v>14.57</v>
      </c>
      <c r="Q1261" s="6">
        <f t="shared" si="76"/>
        <v>171.53</v>
      </c>
      <c r="R1261" s="6">
        <f t="shared" si="77"/>
        <v>72.849999999999994</v>
      </c>
      <c r="S1261" s="6">
        <f t="shared" si="78"/>
        <v>98.68</v>
      </c>
      <c r="T1261" s="8">
        <f t="shared" si="79"/>
        <v>0.57529295167026184</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3931</v>
      </c>
      <c r="B1262" s="3">
        <v>46206</v>
      </c>
      <c r="C1262" s="4">
        <f>YEAR(SalesDataTable[[#This Row],[Order Date]])</f>
        <v>2026</v>
      </c>
      <c r="D1262" s="11" t="str">
        <f>"Q"&amp;ROUNDUP(MONTH(SalesDataTable[[#This Row],[Order Date]])/3,0)</f>
        <v>Q3</v>
      </c>
      <c r="E1262" s="4">
        <f>MONTH(SalesDataTable[[#This Row],[Order Date]])</f>
        <v>7</v>
      </c>
      <c r="F1262" s="4" t="str">
        <f>TEXT(SalesDataTable[[#This Row],[Order Date]],"MMM")</f>
        <v>Jul</v>
      </c>
      <c r="G1262" s="4" t="s">
        <v>11</v>
      </c>
      <c r="H1262" s="4" t="s">
        <v>52</v>
      </c>
      <c r="I1262" s="4" t="s">
        <v>8</v>
      </c>
      <c r="J1262" s="4" t="s">
        <v>16</v>
      </c>
      <c r="K1262" s="4" t="s">
        <v>9</v>
      </c>
      <c r="L1262" s="4" t="s">
        <v>17</v>
      </c>
      <c r="M1262" s="9">
        <v>12</v>
      </c>
      <c r="N1262" s="6">
        <v>143.77000000000001</v>
      </c>
      <c r="O1262" s="7">
        <v>0.1</v>
      </c>
      <c r="P1262" s="6">
        <v>81.680000000000007</v>
      </c>
      <c r="Q1262" s="6">
        <f t="shared" si="76"/>
        <v>1552.7160000000003</v>
      </c>
      <c r="R1262" s="6">
        <f t="shared" si="77"/>
        <v>980.16000000000008</v>
      </c>
      <c r="S1262" s="6">
        <f t="shared" si="78"/>
        <v>572.55600000000027</v>
      </c>
      <c r="T1262" s="8">
        <f t="shared" si="79"/>
        <v>0.3687448316369511</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3942</v>
      </c>
      <c r="B1263" s="3">
        <v>46206</v>
      </c>
      <c r="C1263" s="4">
        <f>YEAR(SalesDataTable[[#This Row],[Order Date]])</f>
        <v>2026</v>
      </c>
      <c r="D1263" s="11" t="str">
        <f>"Q"&amp;ROUNDUP(MONTH(SalesDataTable[[#This Row],[Order Date]])/3,0)</f>
        <v>Q3</v>
      </c>
      <c r="E1263" s="4">
        <f>MONTH(SalesDataTable[[#This Row],[Order Date]])</f>
        <v>7</v>
      </c>
      <c r="F1263" s="4" t="str">
        <f>TEXT(SalesDataTable[[#This Row],[Order Date]],"MMM")</f>
        <v>Jul</v>
      </c>
      <c r="G1263" s="4" t="s">
        <v>6</v>
      </c>
      <c r="H1263" s="4" t="s">
        <v>43</v>
      </c>
      <c r="I1263" s="4" t="s">
        <v>2</v>
      </c>
      <c r="J1263" s="4" t="s">
        <v>13</v>
      </c>
      <c r="K1263" s="4" t="s">
        <v>9</v>
      </c>
      <c r="L1263" s="4" t="s">
        <v>46</v>
      </c>
      <c r="M1263" s="9">
        <v>2</v>
      </c>
      <c r="N1263" s="6">
        <v>70.5</v>
      </c>
      <c r="O1263" s="7">
        <v>0</v>
      </c>
      <c r="P1263" s="6">
        <v>32.51</v>
      </c>
      <c r="Q1263" s="6">
        <f t="shared" si="76"/>
        <v>141</v>
      </c>
      <c r="R1263" s="6">
        <f t="shared" si="77"/>
        <v>65.02</v>
      </c>
      <c r="S1263" s="6">
        <f t="shared" si="78"/>
        <v>75.98</v>
      </c>
      <c r="T1263" s="8">
        <f t="shared" si="79"/>
        <v>0.53886524822695037</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4165</v>
      </c>
      <c r="B1264" s="3">
        <v>46206</v>
      </c>
      <c r="C1264" s="4">
        <f>YEAR(SalesDataTable[[#This Row],[Order Date]])</f>
        <v>2026</v>
      </c>
      <c r="D1264" s="11" t="str">
        <f>"Q"&amp;ROUNDUP(MONTH(SalesDataTable[[#This Row],[Order Date]])/3,0)</f>
        <v>Q3</v>
      </c>
      <c r="E1264" s="4">
        <f>MONTH(SalesDataTable[[#This Row],[Order Date]])</f>
        <v>7</v>
      </c>
      <c r="F1264" s="4" t="str">
        <f>TEXT(SalesDataTable[[#This Row],[Order Date]],"MMM")</f>
        <v>Jul</v>
      </c>
      <c r="G1264" s="4" t="s">
        <v>6</v>
      </c>
      <c r="H1264" s="4" t="s">
        <v>49</v>
      </c>
      <c r="I1264" s="4" t="s">
        <v>2</v>
      </c>
      <c r="J1264" s="4" t="s">
        <v>13</v>
      </c>
      <c r="K1264" s="4" t="s">
        <v>9</v>
      </c>
      <c r="L1264" s="4" t="s">
        <v>37</v>
      </c>
      <c r="M1264" s="9">
        <v>2</v>
      </c>
      <c r="N1264" s="6">
        <v>152.88999999999999</v>
      </c>
      <c r="O1264" s="7">
        <v>0</v>
      </c>
      <c r="P1264" s="6">
        <v>81.34</v>
      </c>
      <c r="Q1264" s="6">
        <f t="shared" si="76"/>
        <v>305.77999999999997</v>
      </c>
      <c r="R1264" s="6">
        <f t="shared" si="77"/>
        <v>162.68</v>
      </c>
      <c r="S1264" s="6">
        <f t="shared" si="78"/>
        <v>143.09999999999997</v>
      </c>
      <c r="T1264" s="8">
        <f t="shared" si="79"/>
        <v>0.46798351756164558</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1149</v>
      </c>
      <c r="B1265" s="3">
        <v>46207</v>
      </c>
      <c r="C1265" s="4">
        <f>YEAR(SalesDataTable[[#This Row],[Order Date]])</f>
        <v>2026</v>
      </c>
      <c r="D1265" s="11" t="str">
        <f>"Q"&amp;ROUNDUP(MONTH(SalesDataTable[[#This Row],[Order Date]])/3,0)</f>
        <v>Q3</v>
      </c>
      <c r="E1265" s="4">
        <f>MONTH(SalesDataTable[[#This Row],[Order Date]])</f>
        <v>7</v>
      </c>
      <c r="F1265" s="4" t="str">
        <f>TEXT(SalesDataTable[[#This Row],[Order Date]],"MMM")</f>
        <v>Jul</v>
      </c>
      <c r="G1265" s="4" t="s">
        <v>0</v>
      </c>
      <c r="H1265" s="4" t="s">
        <v>50</v>
      </c>
      <c r="I1265" s="4" t="s">
        <v>2</v>
      </c>
      <c r="J1265" s="4" t="s">
        <v>13</v>
      </c>
      <c r="K1265" s="4" t="s">
        <v>4</v>
      </c>
      <c r="L1265" s="4" t="s">
        <v>5</v>
      </c>
      <c r="M1265" s="9">
        <v>2</v>
      </c>
      <c r="N1265" s="6">
        <v>81.900000000000006</v>
      </c>
      <c r="O1265" s="7">
        <v>0</v>
      </c>
      <c r="P1265" s="6">
        <v>42.61</v>
      </c>
      <c r="Q1265" s="6">
        <f t="shared" si="76"/>
        <v>163.80000000000001</v>
      </c>
      <c r="R1265" s="6">
        <f t="shared" si="77"/>
        <v>85.22</v>
      </c>
      <c r="S1265" s="6">
        <f t="shared" si="78"/>
        <v>78.580000000000013</v>
      </c>
      <c r="T1265" s="8">
        <f t="shared" si="79"/>
        <v>0.47973137973137975</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1310</v>
      </c>
      <c r="B1266" s="3">
        <v>46207</v>
      </c>
      <c r="C1266" s="4">
        <f>YEAR(SalesDataTable[[#This Row],[Order Date]])</f>
        <v>2026</v>
      </c>
      <c r="D1266" s="11" t="str">
        <f>"Q"&amp;ROUNDUP(MONTH(SalesDataTable[[#This Row],[Order Date]])/3,0)</f>
        <v>Q3</v>
      </c>
      <c r="E1266" s="4">
        <f>MONTH(SalesDataTable[[#This Row],[Order Date]])</f>
        <v>7</v>
      </c>
      <c r="F1266" s="4" t="str">
        <f>TEXT(SalesDataTable[[#This Row],[Order Date]],"MMM")</f>
        <v>Jul</v>
      </c>
      <c r="G1266" s="4" t="s">
        <v>11</v>
      </c>
      <c r="H1266" s="4" t="s">
        <v>39</v>
      </c>
      <c r="I1266" s="4" t="s">
        <v>19</v>
      </c>
      <c r="J1266" s="4" t="s">
        <v>13</v>
      </c>
      <c r="K1266" s="4" t="s">
        <v>4</v>
      </c>
      <c r="L1266" s="4" t="s">
        <v>30</v>
      </c>
      <c r="M1266" s="9">
        <v>1</v>
      </c>
      <c r="N1266" s="6">
        <v>103.58</v>
      </c>
      <c r="O1266" s="7">
        <v>0</v>
      </c>
      <c r="P1266" s="6">
        <v>51.94</v>
      </c>
      <c r="Q1266" s="6">
        <f t="shared" si="76"/>
        <v>103.58</v>
      </c>
      <c r="R1266" s="6">
        <f t="shared" si="77"/>
        <v>51.94</v>
      </c>
      <c r="S1266" s="6">
        <f t="shared" si="78"/>
        <v>51.64</v>
      </c>
      <c r="T1266" s="8">
        <f t="shared" si="79"/>
        <v>0.49855184398532537</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2352</v>
      </c>
      <c r="B1267" s="3">
        <v>46207</v>
      </c>
      <c r="C1267" s="4">
        <f>YEAR(SalesDataTable[[#This Row],[Order Date]])</f>
        <v>2026</v>
      </c>
      <c r="D1267" s="11" t="str">
        <f>"Q"&amp;ROUNDUP(MONTH(SalesDataTable[[#This Row],[Order Date]])/3,0)</f>
        <v>Q3</v>
      </c>
      <c r="E1267" s="4">
        <f>MONTH(SalesDataTable[[#This Row],[Order Date]])</f>
        <v>7</v>
      </c>
      <c r="F1267" s="4" t="str">
        <f>TEXT(SalesDataTable[[#This Row],[Order Date]],"MMM")</f>
        <v>Jul</v>
      </c>
      <c r="G1267" s="4" t="s">
        <v>11</v>
      </c>
      <c r="H1267" s="4" t="s">
        <v>18</v>
      </c>
      <c r="I1267" s="4" t="s">
        <v>8</v>
      </c>
      <c r="J1267" s="4" t="s">
        <v>3</v>
      </c>
      <c r="K1267" s="4" t="s">
        <v>9</v>
      </c>
      <c r="L1267" s="4" t="s">
        <v>46</v>
      </c>
      <c r="M1267" s="9">
        <v>4</v>
      </c>
      <c r="N1267" s="6">
        <v>69.7</v>
      </c>
      <c r="O1267" s="7">
        <v>0.1</v>
      </c>
      <c r="P1267" s="6">
        <v>32.799999999999997</v>
      </c>
      <c r="Q1267" s="6">
        <f t="shared" si="76"/>
        <v>250.92000000000002</v>
      </c>
      <c r="R1267" s="6">
        <f t="shared" si="77"/>
        <v>131.19999999999999</v>
      </c>
      <c r="S1267" s="6">
        <f t="shared" si="78"/>
        <v>119.72000000000003</v>
      </c>
      <c r="T1267" s="8">
        <f t="shared" si="79"/>
        <v>0.47712418300653603</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2547</v>
      </c>
      <c r="B1268" s="3">
        <v>46207</v>
      </c>
      <c r="C1268" s="4">
        <f>YEAR(SalesDataTable[[#This Row],[Order Date]])</f>
        <v>2026</v>
      </c>
      <c r="D1268" s="11" t="str">
        <f>"Q"&amp;ROUNDUP(MONTH(SalesDataTable[[#This Row],[Order Date]])/3,0)</f>
        <v>Q3</v>
      </c>
      <c r="E1268" s="4">
        <f>MONTH(SalesDataTable[[#This Row],[Order Date]])</f>
        <v>7</v>
      </c>
      <c r="F1268" s="4" t="str">
        <f>TEXT(SalesDataTable[[#This Row],[Order Date]],"MMM")</f>
        <v>Jul</v>
      </c>
      <c r="G1268" s="4" t="s">
        <v>6</v>
      </c>
      <c r="H1268" s="4" t="s">
        <v>43</v>
      </c>
      <c r="I1268" s="4" t="s">
        <v>2</v>
      </c>
      <c r="J1268" s="4" t="s">
        <v>16</v>
      </c>
      <c r="K1268" s="4" t="s">
        <v>34</v>
      </c>
      <c r="L1268" s="4" t="s">
        <v>35</v>
      </c>
      <c r="M1268" s="9">
        <v>1</v>
      </c>
      <c r="N1268" s="6">
        <v>40.549999999999997</v>
      </c>
      <c r="O1268" s="7">
        <v>0.05</v>
      </c>
      <c r="P1268" s="6">
        <v>14.44</v>
      </c>
      <c r="Q1268" s="6">
        <f t="shared" si="76"/>
        <v>38.522499999999994</v>
      </c>
      <c r="R1268" s="6">
        <f t="shared" si="77"/>
        <v>14.44</v>
      </c>
      <c r="S1268" s="6">
        <f t="shared" si="78"/>
        <v>24.082499999999996</v>
      </c>
      <c r="T1268" s="8">
        <f t="shared" si="79"/>
        <v>0.62515413070283599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2720</v>
      </c>
      <c r="B1269" s="3">
        <v>46207</v>
      </c>
      <c r="C1269" s="4">
        <f>YEAR(SalesDataTable[[#This Row],[Order Date]])</f>
        <v>2026</v>
      </c>
      <c r="D1269" s="11" t="str">
        <f>"Q"&amp;ROUNDUP(MONTH(SalesDataTable[[#This Row],[Order Date]])/3,0)</f>
        <v>Q3</v>
      </c>
      <c r="E1269" s="4">
        <f>MONTH(SalesDataTable[[#This Row],[Order Date]])</f>
        <v>7</v>
      </c>
      <c r="F1269" s="4" t="str">
        <f>TEXT(SalesDataTable[[#This Row],[Order Date]],"MMM")</f>
        <v>Jul</v>
      </c>
      <c r="G1269" s="4" t="s">
        <v>20</v>
      </c>
      <c r="H1269" s="4" t="s">
        <v>33</v>
      </c>
      <c r="I1269" s="4" t="s">
        <v>2</v>
      </c>
      <c r="J1269" s="4" t="s">
        <v>13</v>
      </c>
      <c r="K1269" s="4" t="s">
        <v>9</v>
      </c>
      <c r="L1269" s="4" t="s">
        <v>17</v>
      </c>
      <c r="M1269" s="9">
        <v>2</v>
      </c>
      <c r="N1269" s="6">
        <v>145.88999999999999</v>
      </c>
      <c r="O1269" s="7">
        <v>0</v>
      </c>
      <c r="P1269" s="6">
        <v>80.709999999999994</v>
      </c>
      <c r="Q1269" s="6">
        <f t="shared" si="76"/>
        <v>291.77999999999997</v>
      </c>
      <c r="R1269" s="6">
        <f t="shared" si="77"/>
        <v>161.41999999999999</v>
      </c>
      <c r="S1269" s="6">
        <f t="shared" si="78"/>
        <v>130.35999999999999</v>
      </c>
      <c r="T1269" s="8">
        <f t="shared" si="79"/>
        <v>0.4467749674412228</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3591</v>
      </c>
      <c r="B1270" s="3">
        <v>46207</v>
      </c>
      <c r="C1270" s="4">
        <f>YEAR(SalesDataTable[[#This Row],[Order Date]])</f>
        <v>2026</v>
      </c>
      <c r="D1270" s="11" t="str">
        <f>"Q"&amp;ROUNDUP(MONTH(SalesDataTable[[#This Row],[Order Date]])/3,0)</f>
        <v>Q3</v>
      </c>
      <c r="E1270" s="4">
        <f>MONTH(SalesDataTable[[#This Row],[Order Date]])</f>
        <v>7</v>
      </c>
      <c r="F1270" s="4" t="str">
        <f>TEXT(SalesDataTable[[#This Row],[Order Date]],"MMM")</f>
        <v>Jul</v>
      </c>
      <c r="G1270" s="4" t="s">
        <v>20</v>
      </c>
      <c r="H1270" s="4" t="s">
        <v>47</v>
      </c>
      <c r="I1270" s="4" t="s">
        <v>2</v>
      </c>
      <c r="J1270" s="4" t="s">
        <v>3</v>
      </c>
      <c r="K1270" s="4" t="s">
        <v>14</v>
      </c>
      <c r="L1270" s="4" t="s">
        <v>48</v>
      </c>
      <c r="M1270" s="9">
        <v>1</v>
      </c>
      <c r="N1270" s="6">
        <v>163.25</v>
      </c>
      <c r="O1270" s="7">
        <v>0</v>
      </c>
      <c r="P1270" s="6">
        <v>89.71</v>
      </c>
      <c r="Q1270" s="6">
        <f t="shared" si="76"/>
        <v>163.25</v>
      </c>
      <c r="R1270" s="6">
        <f t="shared" si="77"/>
        <v>89.71</v>
      </c>
      <c r="S1270" s="6">
        <f t="shared" si="78"/>
        <v>73.540000000000006</v>
      </c>
      <c r="T1270" s="8">
        <f t="shared" si="79"/>
        <v>0.45047473200612559</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3819</v>
      </c>
      <c r="B1271" s="3">
        <v>46207</v>
      </c>
      <c r="C1271" s="4">
        <f>YEAR(SalesDataTable[[#This Row],[Order Date]])</f>
        <v>2026</v>
      </c>
      <c r="D1271" s="11" t="str">
        <f>"Q"&amp;ROUNDUP(MONTH(SalesDataTable[[#This Row],[Order Date]])/3,0)</f>
        <v>Q3</v>
      </c>
      <c r="E1271" s="4">
        <f>MONTH(SalesDataTable[[#This Row],[Order Date]])</f>
        <v>7</v>
      </c>
      <c r="F1271" s="4" t="str">
        <f>TEXT(SalesDataTable[[#This Row],[Order Date]],"MMM")</f>
        <v>Jul</v>
      </c>
      <c r="G1271" s="4" t="s">
        <v>6</v>
      </c>
      <c r="H1271" s="4" t="s">
        <v>7</v>
      </c>
      <c r="I1271" s="4" t="s">
        <v>2</v>
      </c>
      <c r="J1271" s="4" t="s">
        <v>3</v>
      </c>
      <c r="K1271" s="4" t="s">
        <v>34</v>
      </c>
      <c r="L1271" s="4" t="s">
        <v>35</v>
      </c>
      <c r="M1271" s="9">
        <v>1</v>
      </c>
      <c r="N1271" s="6">
        <v>40.39</v>
      </c>
      <c r="O1271" s="7">
        <v>0.1</v>
      </c>
      <c r="P1271" s="6">
        <v>14.38</v>
      </c>
      <c r="Q1271" s="6">
        <f t="shared" si="76"/>
        <v>36.350999999999999</v>
      </c>
      <c r="R1271" s="6">
        <f t="shared" si="77"/>
        <v>14.38</v>
      </c>
      <c r="S1271" s="6">
        <f t="shared" si="78"/>
        <v>21.970999999999997</v>
      </c>
      <c r="T1271" s="8">
        <f t="shared" si="79"/>
        <v>0.60441253335534095</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4869</v>
      </c>
      <c r="B1272" s="3">
        <v>46207</v>
      </c>
      <c r="C1272" s="4">
        <f>YEAR(SalesDataTable[[#This Row],[Order Date]])</f>
        <v>2026</v>
      </c>
      <c r="D1272" s="11" t="str">
        <f>"Q"&amp;ROUNDUP(MONTH(SalesDataTable[[#This Row],[Order Date]])/3,0)</f>
        <v>Q3</v>
      </c>
      <c r="E1272" s="4">
        <f>MONTH(SalesDataTable[[#This Row],[Order Date]])</f>
        <v>7</v>
      </c>
      <c r="F1272" s="4" t="str">
        <f>TEXT(SalesDataTable[[#This Row],[Order Date]],"MMM")</f>
        <v>Jul</v>
      </c>
      <c r="G1272" s="4" t="s">
        <v>0</v>
      </c>
      <c r="H1272" s="4" t="s">
        <v>50</v>
      </c>
      <c r="I1272" s="4" t="s">
        <v>19</v>
      </c>
      <c r="J1272" s="4" t="s">
        <v>3</v>
      </c>
      <c r="K1272" s="4" t="s">
        <v>23</v>
      </c>
      <c r="L1272" s="4" t="s">
        <v>29</v>
      </c>
      <c r="M1272" s="9">
        <v>1</v>
      </c>
      <c r="N1272" s="6">
        <v>200.22</v>
      </c>
      <c r="O1272" s="7">
        <v>0</v>
      </c>
      <c r="P1272" s="6">
        <v>104.38</v>
      </c>
      <c r="Q1272" s="6">
        <f t="shared" si="76"/>
        <v>200.22</v>
      </c>
      <c r="R1272" s="6">
        <f t="shared" si="77"/>
        <v>104.38</v>
      </c>
      <c r="S1272" s="6">
        <f t="shared" si="78"/>
        <v>95.84</v>
      </c>
      <c r="T1272" s="8">
        <f t="shared" si="79"/>
        <v>0.47867345919488563</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4940</v>
      </c>
      <c r="B1273" s="3">
        <v>46207</v>
      </c>
      <c r="C1273" s="4">
        <f>YEAR(SalesDataTable[[#This Row],[Order Date]])</f>
        <v>2026</v>
      </c>
      <c r="D1273" s="11" t="str">
        <f>"Q"&amp;ROUNDUP(MONTH(SalesDataTable[[#This Row],[Order Date]])/3,0)</f>
        <v>Q3</v>
      </c>
      <c r="E1273" s="4">
        <f>MONTH(SalesDataTable[[#This Row],[Order Date]])</f>
        <v>7</v>
      </c>
      <c r="F1273" s="4" t="str">
        <f>TEXT(SalesDataTable[[#This Row],[Order Date]],"MMM")</f>
        <v>Jul</v>
      </c>
      <c r="G1273" s="4" t="s">
        <v>6</v>
      </c>
      <c r="H1273" s="4" t="s">
        <v>27</v>
      </c>
      <c r="I1273" s="4" t="s">
        <v>2</v>
      </c>
      <c r="J1273" s="4" t="s">
        <v>3</v>
      </c>
      <c r="K1273" s="4" t="s">
        <v>14</v>
      </c>
      <c r="L1273" s="4" t="s">
        <v>48</v>
      </c>
      <c r="M1273" s="9">
        <v>1</v>
      </c>
      <c r="N1273" s="6">
        <v>164.78</v>
      </c>
      <c r="O1273" s="7">
        <v>0.1</v>
      </c>
      <c r="P1273" s="6">
        <v>88.72</v>
      </c>
      <c r="Q1273" s="6">
        <f t="shared" si="76"/>
        <v>148.30199999999999</v>
      </c>
      <c r="R1273" s="6">
        <f t="shared" si="77"/>
        <v>88.72</v>
      </c>
      <c r="S1273" s="6">
        <f t="shared" si="78"/>
        <v>59.581999999999994</v>
      </c>
      <c r="T1273" s="8">
        <f t="shared" si="79"/>
        <v>0.4017612709201494</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5164</v>
      </c>
      <c r="B1274" s="3">
        <v>46207</v>
      </c>
      <c r="C1274" s="4">
        <f>YEAR(SalesDataTable[[#This Row],[Order Date]])</f>
        <v>2026</v>
      </c>
      <c r="D1274" s="11" t="str">
        <f>"Q"&amp;ROUNDUP(MONTH(SalesDataTable[[#This Row],[Order Date]])/3,0)</f>
        <v>Q3</v>
      </c>
      <c r="E1274" s="4">
        <f>MONTH(SalesDataTable[[#This Row],[Order Date]])</f>
        <v>7</v>
      </c>
      <c r="F1274" s="4" t="str">
        <f>TEXT(SalesDataTable[[#This Row],[Order Date]],"MMM")</f>
        <v>Jul</v>
      </c>
      <c r="G1274" s="4" t="s">
        <v>6</v>
      </c>
      <c r="H1274" s="4" t="s">
        <v>49</v>
      </c>
      <c r="I1274" s="4" t="s">
        <v>2</v>
      </c>
      <c r="J1274" s="4" t="s">
        <v>3</v>
      </c>
      <c r="K1274" s="4" t="s">
        <v>9</v>
      </c>
      <c r="L1274" s="4" t="s">
        <v>17</v>
      </c>
      <c r="M1274" s="9">
        <v>4</v>
      </c>
      <c r="N1274" s="6">
        <v>142.86000000000001</v>
      </c>
      <c r="O1274" s="7">
        <v>0</v>
      </c>
      <c r="P1274" s="6">
        <v>81.62</v>
      </c>
      <c r="Q1274" s="6">
        <f t="shared" si="76"/>
        <v>571.44000000000005</v>
      </c>
      <c r="R1274" s="6">
        <f t="shared" si="77"/>
        <v>326.48</v>
      </c>
      <c r="S1274" s="6">
        <f t="shared" si="78"/>
        <v>244.96000000000004</v>
      </c>
      <c r="T1274" s="8">
        <f t="shared" si="79"/>
        <v>0.42867142657146862</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659</v>
      </c>
      <c r="B1275" s="3">
        <v>46208</v>
      </c>
      <c r="C1275" s="4">
        <f>YEAR(SalesDataTable[[#This Row],[Order Date]])</f>
        <v>2026</v>
      </c>
      <c r="D1275" s="11" t="str">
        <f>"Q"&amp;ROUNDUP(MONTH(SalesDataTable[[#This Row],[Order Date]])/3,0)</f>
        <v>Q3</v>
      </c>
      <c r="E1275" s="4">
        <f>MONTH(SalesDataTable[[#This Row],[Order Date]])</f>
        <v>7</v>
      </c>
      <c r="F1275" s="4" t="str">
        <f>TEXT(SalesDataTable[[#This Row],[Order Date]],"MMM")</f>
        <v>Jul</v>
      </c>
      <c r="G1275" s="4" t="s">
        <v>20</v>
      </c>
      <c r="H1275" s="4" t="s">
        <v>47</v>
      </c>
      <c r="I1275" s="4" t="s">
        <v>28</v>
      </c>
      <c r="J1275" s="4" t="s">
        <v>16</v>
      </c>
      <c r="K1275" s="4" t="s">
        <v>4</v>
      </c>
      <c r="L1275" s="4" t="s">
        <v>26</v>
      </c>
      <c r="M1275" s="9">
        <v>1</v>
      </c>
      <c r="N1275" s="6">
        <v>41.18</v>
      </c>
      <c r="O1275" s="7">
        <v>0</v>
      </c>
      <c r="P1275" s="6">
        <v>16.25</v>
      </c>
      <c r="Q1275" s="6">
        <f t="shared" si="76"/>
        <v>41.18</v>
      </c>
      <c r="R1275" s="6">
        <f t="shared" si="77"/>
        <v>16.25</v>
      </c>
      <c r="S1275" s="6">
        <f t="shared" si="78"/>
        <v>24.93</v>
      </c>
      <c r="T1275" s="8">
        <f t="shared" si="79"/>
        <v>0.6053909664885867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969</v>
      </c>
      <c r="B1276" s="3">
        <v>46208</v>
      </c>
      <c r="C1276" s="4">
        <f>YEAR(SalesDataTable[[#This Row],[Order Date]])</f>
        <v>2026</v>
      </c>
      <c r="D1276" s="11" t="str">
        <f>"Q"&amp;ROUNDUP(MONTH(SalesDataTable[[#This Row],[Order Date]])/3,0)</f>
        <v>Q3</v>
      </c>
      <c r="E1276" s="4">
        <f>MONTH(SalesDataTable[[#This Row],[Order Date]])</f>
        <v>7</v>
      </c>
      <c r="F1276" s="4" t="str">
        <f>TEXT(SalesDataTable[[#This Row],[Order Date]],"MMM")</f>
        <v>Jul</v>
      </c>
      <c r="G1276" s="4" t="s">
        <v>6</v>
      </c>
      <c r="H1276" s="4" t="s">
        <v>41</v>
      </c>
      <c r="I1276" s="4" t="s">
        <v>8</v>
      </c>
      <c r="J1276" s="4" t="s">
        <v>16</v>
      </c>
      <c r="K1276" s="4" t="s">
        <v>34</v>
      </c>
      <c r="L1276" s="4" t="s">
        <v>42</v>
      </c>
      <c r="M1276" s="9">
        <v>12</v>
      </c>
      <c r="N1276" s="6">
        <v>35.81</v>
      </c>
      <c r="O1276" s="7">
        <v>0.15</v>
      </c>
      <c r="P1276" s="6">
        <v>14.29</v>
      </c>
      <c r="Q1276" s="6">
        <f t="shared" si="76"/>
        <v>365.262</v>
      </c>
      <c r="R1276" s="6">
        <f t="shared" si="77"/>
        <v>171.48</v>
      </c>
      <c r="S1276" s="6">
        <f t="shared" si="78"/>
        <v>193.78200000000001</v>
      </c>
      <c r="T1276" s="8">
        <f t="shared" si="79"/>
        <v>0.53052877112866936</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1096</v>
      </c>
      <c r="B1277" s="3">
        <v>46208</v>
      </c>
      <c r="C1277" s="4">
        <f>YEAR(SalesDataTable[[#This Row],[Order Date]])</f>
        <v>2026</v>
      </c>
      <c r="D1277" s="11" t="str">
        <f>"Q"&amp;ROUNDUP(MONTH(SalesDataTable[[#This Row],[Order Date]])/3,0)</f>
        <v>Q3</v>
      </c>
      <c r="E1277" s="4">
        <f>MONTH(SalesDataTable[[#This Row],[Order Date]])</f>
        <v>7</v>
      </c>
      <c r="F1277" s="4" t="str">
        <f>TEXT(SalesDataTable[[#This Row],[Order Date]],"MMM")</f>
        <v>Jul</v>
      </c>
      <c r="G1277" s="4" t="s">
        <v>6</v>
      </c>
      <c r="H1277" s="4" t="s">
        <v>49</v>
      </c>
      <c r="I1277" s="4" t="s">
        <v>19</v>
      </c>
      <c r="J1277" s="4" t="s">
        <v>13</v>
      </c>
      <c r="K1277" s="4" t="s">
        <v>23</v>
      </c>
      <c r="L1277" s="4" t="s">
        <v>24</v>
      </c>
      <c r="M1277" s="9">
        <v>3</v>
      </c>
      <c r="N1277" s="6">
        <v>345.42</v>
      </c>
      <c r="O1277" s="7">
        <v>0</v>
      </c>
      <c r="P1277" s="6">
        <v>198.69</v>
      </c>
      <c r="Q1277" s="6">
        <f t="shared" si="76"/>
        <v>1036.26</v>
      </c>
      <c r="R1277" s="6">
        <f t="shared" si="77"/>
        <v>596.06999999999994</v>
      </c>
      <c r="S1277" s="6">
        <f t="shared" si="78"/>
        <v>440.19000000000005</v>
      </c>
      <c r="T1277" s="8">
        <f t="shared" si="79"/>
        <v>0.42478721556366167</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1440</v>
      </c>
      <c r="B1278" s="3">
        <v>46208</v>
      </c>
      <c r="C1278" s="4">
        <f>YEAR(SalesDataTable[[#This Row],[Order Date]])</f>
        <v>2026</v>
      </c>
      <c r="D1278" s="11" t="str">
        <f>"Q"&amp;ROUNDUP(MONTH(SalesDataTable[[#This Row],[Order Date]])/3,0)</f>
        <v>Q3</v>
      </c>
      <c r="E1278" s="4">
        <f>MONTH(SalesDataTable[[#This Row],[Order Date]])</f>
        <v>7</v>
      </c>
      <c r="F1278" s="4" t="str">
        <f>TEXT(SalesDataTable[[#This Row],[Order Date]],"MMM")</f>
        <v>Jul</v>
      </c>
      <c r="G1278" s="4" t="s">
        <v>20</v>
      </c>
      <c r="H1278" s="4" t="s">
        <v>33</v>
      </c>
      <c r="I1278" s="4" t="s">
        <v>2</v>
      </c>
      <c r="J1278" s="4" t="s">
        <v>3</v>
      </c>
      <c r="K1278" s="4" t="s">
        <v>4</v>
      </c>
      <c r="L1278" s="4" t="s">
        <v>30</v>
      </c>
      <c r="M1278" s="9">
        <v>4</v>
      </c>
      <c r="N1278" s="6">
        <v>101.66</v>
      </c>
      <c r="O1278" s="7">
        <v>0.1</v>
      </c>
      <c r="P1278" s="6">
        <v>51.55</v>
      </c>
      <c r="Q1278" s="6">
        <f t="shared" si="76"/>
        <v>365.976</v>
      </c>
      <c r="R1278" s="6">
        <f t="shared" si="77"/>
        <v>206.2</v>
      </c>
      <c r="S1278" s="6">
        <f t="shared" si="78"/>
        <v>159.77600000000001</v>
      </c>
      <c r="T1278" s="8">
        <f t="shared" si="79"/>
        <v>0.43657507596126527</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2052</v>
      </c>
      <c r="B1279" s="3">
        <v>46208</v>
      </c>
      <c r="C1279" s="4">
        <f>YEAR(SalesDataTable[[#This Row],[Order Date]])</f>
        <v>2026</v>
      </c>
      <c r="D1279" s="11" t="str">
        <f>"Q"&amp;ROUNDUP(MONTH(SalesDataTable[[#This Row],[Order Date]])/3,0)</f>
        <v>Q3</v>
      </c>
      <c r="E1279" s="4">
        <f>MONTH(SalesDataTable[[#This Row],[Order Date]])</f>
        <v>7</v>
      </c>
      <c r="F1279" s="4" t="str">
        <f>TEXT(SalesDataTable[[#This Row],[Order Date]],"MMM")</f>
        <v>Jul</v>
      </c>
      <c r="G1279" s="4" t="s">
        <v>20</v>
      </c>
      <c r="H1279" s="4" t="s">
        <v>47</v>
      </c>
      <c r="I1279" s="4" t="s">
        <v>2</v>
      </c>
      <c r="J1279" s="4" t="s">
        <v>16</v>
      </c>
      <c r="K1279" s="4" t="s">
        <v>9</v>
      </c>
      <c r="L1279" s="4" t="s">
        <v>17</v>
      </c>
      <c r="M1279" s="9">
        <v>3</v>
      </c>
      <c r="N1279" s="6">
        <v>146.88999999999999</v>
      </c>
      <c r="O1279" s="7">
        <v>0</v>
      </c>
      <c r="P1279" s="6">
        <v>77.650000000000006</v>
      </c>
      <c r="Q1279" s="6">
        <f t="shared" si="76"/>
        <v>440.66999999999996</v>
      </c>
      <c r="R1279" s="6">
        <f t="shared" si="77"/>
        <v>232.95000000000002</v>
      </c>
      <c r="S1279" s="6">
        <f t="shared" si="78"/>
        <v>207.71999999999994</v>
      </c>
      <c r="T1279" s="8">
        <f t="shared" si="79"/>
        <v>0.47137313636054179</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2096</v>
      </c>
      <c r="B1280" s="3">
        <v>46208</v>
      </c>
      <c r="C1280" s="4">
        <f>YEAR(SalesDataTable[[#This Row],[Order Date]])</f>
        <v>2026</v>
      </c>
      <c r="D1280" s="11" t="str">
        <f>"Q"&amp;ROUNDUP(MONTH(SalesDataTable[[#This Row],[Order Date]])/3,0)</f>
        <v>Q3</v>
      </c>
      <c r="E1280" s="4">
        <f>MONTH(SalesDataTable[[#This Row],[Order Date]])</f>
        <v>7</v>
      </c>
      <c r="F1280" s="4" t="str">
        <f>TEXT(SalesDataTable[[#This Row],[Order Date]],"MMM")</f>
        <v>Jul</v>
      </c>
      <c r="G1280" s="4" t="s">
        <v>20</v>
      </c>
      <c r="H1280" s="4" t="s">
        <v>47</v>
      </c>
      <c r="I1280" s="4" t="s">
        <v>28</v>
      </c>
      <c r="J1280" s="4" t="s">
        <v>3</v>
      </c>
      <c r="K1280" s="4" t="s">
        <v>14</v>
      </c>
      <c r="L1280" s="4" t="s">
        <v>48</v>
      </c>
      <c r="M1280" s="9">
        <v>2</v>
      </c>
      <c r="N1280" s="6">
        <v>161.21</v>
      </c>
      <c r="O1280" s="7">
        <v>0</v>
      </c>
      <c r="P1280" s="6">
        <v>85.2</v>
      </c>
      <c r="Q1280" s="6">
        <f t="shared" si="76"/>
        <v>322.42</v>
      </c>
      <c r="R1280" s="6">
        <f t="shared" si="77"/>
        <v>170.4</v>
      </c>
      <c r="S1280" s="6">
        <f t="shared" si="78"/>
        <v>152.02000000000001</v>
      </c>
      <c r="T1280" s="8">
        <f t="shared" si="79"/>
        <v>0.47149680540909372</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2488</v>
      </c>
      <c r="B1281" s="3">
        <v>46208</v>
      </c>
      <c r="C1281" s="4">
        <f>YEAR(SalesDataTable[[#This Row],[Order Date]])</f>
        <v>2026</v>
      </c>
      <c r="D1281" s="11" t="str">
        <f>"Q"&amp;ROUNDUP(MONTH(SalesDataTable[[#This Row],[Order Date]])/3,0)</f>
        <v>Q3</v>
      </c>
      <c r="E1281" s="4">
        <f>MONTH(SalesDataTable[[#This Row],[Order Date]])</f>
        <v>7</v>
      </c>
      <c r="F1281" s="4" t="str">
        <f>TEXT(SalesDataTable[[#This Row],[Order Date]],"MMM")</f>
        <v>Jul</v>
      </c>
      <c r="G1281" s="4" t="s">
        <v>20</v>
      </c>
      <c r="H1281" s="4" t="s">
        <v>33</v>
      </c>
      <c r="I1281" s="4" t="s">
        <v>19</v>
      </c>
      <c r="J1281" s="4" t="s">
        <v>13</v>
      </c>
      <c r="K1281" s="4" t="s">
        <v>9</v>
      </c>
      <c r="L1281" s="4" t="s">
        <v>46</v>
      </c>
      <c r="M1281" s="9">
        <v>2</v>
      </c>
      <c r="N1281" s="6">
        <v>71.27</v>
      </c>
      <c r="O1281" s="7">
        <v>0.05</v>
      </c>
      <c r="P1281" s="6">
        <v>32.85</v>
      </c>
      <c r="Q1281" s="6">
        <f t="shared" si="76"/>
        <v>135.41299999999998</v>
      </c>
      <c r="R1281" s="6">
        <f t="shared" si="77"/>
        <v>65.7</v>
      </c>
      <c r="S1281" s="6">
        <f t="shared" si="78"/>
        <v>69.71299999999998</v>
      </c>
      <c r="T1281" s="8">
        <f t="shared" si="79"/>
        <v>0.5148176319851121</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3220</v>
      </c>
      <c r="B1282" s="3">
        <v>46208</v>
      </c>
      <c r="C1282" s="4">
        <f>YEAR(SalesDataTable[[#This Row],[Order Date]])</f>
        <v>2026</v>
      </c>
      <c r="D1282" s="11" t="str">
        <f>"Q"&amp;ROUNDUP(MONTH(SalesDataTable[[#This Row],[Order Date]])/3,0)</f>
        <v>Q3</v>
      </c>
      <c r="E1282" s="4">
        <f>MONTH(SalesDataTable[[#This Row],[Order Date]])</f>
        <v>7</v>
      </c>
      <c r="F1282" s="4" t="str">
        <f>TEXT(SalesDataTable[[#This Row],[Order Date]],"MMM")</f>
        <v>Jul</v>
      </c>
      <c r="G1282" s="4" t="s">
        <v>0</v>
      </c>
      <c r="H1282" s="4" t="s">
        <v>36</v>
      </c>
      <c r="I1282" s="4" t="s">
        <v>19</v>
      </c>
      <c r="J1282" s="4" t="s">
        <v>3</v>
      </c>
      <c r="K1282" s="4" t="s">
        <v>34</v>
      </c>
      <c r="L1282" s="4" t="s">
        <v>45</v>
      </c>
      <c r="M1282" s="9">
        <v>3</v>
      </c>
      <c r="N1282" s="6">
        <v>50.16</v>
      </c>
      <c r="O1282" s="7">
        <v>0.05</v>
      </c>
      <c r="P1282" s="6">
        <v>22.24</v>
      </c>
      <c r="Q1282" s="6">
        <f t="shared" si="76"/>
        <v>142.95599999999999</v>
      </c>
      <c r="R1282" s="6">
        <f t="shared" si="77"/>
        <v>66.72</v>
      </c>
      <c r="S1282" s="6">
        <f t="shared" si="78"/>
        <v>76.23599999999999</v>
      </c>
      <c r="T1282" s="8">
        <f t="shared" si="79"/>
        <v>0.53328296818601528</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3711</v>
      </c>
      <c r="B1283" s="3">
        <v>46208</v>
      </c>
      <c r="C1283" s="4">
        <f>YEAR(SalesDataTable[[#This Row],[Order Date]])</f>
        <v>2026</v>
      </c>
      <c r="D1283" s="11" t="str">
        <f>"Q"&amp;ROUNDUP(MONTH(SalesDataTable[[#This Row],[Order Date]])/3,0)</f>
        <v>Q3</v>
      </c>
      <c r="E1283" s="4">
        <f>MONTH(SalesDataTable[[#This Row],[Order Date]])</f>
        <v>7</v>
      </c>
      <c r="F1283" s="4" t="str">
        <f>TEXT(SalesDataTable[[#This Row],[Order Date]],"MMM")</f>
        <v>Jul</v>
      </c>
      <c r="G1283" s="4" t="s">
        <v>20</v>
      </c>
      <c r="H1283" s="4" t="s">
        <v>21</v>
      </c>
      <c r="I1283" s="4" t="s">
        <v>28</v>
      </c>
      <c r="J1283" s="4" t="s">
        <v>13</v>
      </c>
      <c r="K1283" s="4" t="s">
        <v>9</v>
      </c>
      <c r="L1283" s="4" t="s">
        <v>17</v>
      </c>
      <c r="M1283" s="9">
        <v>1</v>
      </c>
      <c r="N1283" s="6">
        <v>145.37</v>
      </c>
      <c r="O1283" s="7">
        <v>0.05</v>
      </c>
      <c r="P1283" s="6">
        <v>81.02</v>
      </c>
      <c r="Q1283" s="6">
        <f t="shared" si="76"/>
        <v>138.10149999999999</v>
      </c>
      <c r="R1283" s="6">
        <f t="shared" si="77"/>
        <v>81.02</v>
      </c>
      <c r="S1283" s="6">
        <f t="shared" si="78"/>
        <v>57.081499999999991</v>
      </c>
      <c r="T1283" s="8">
        <f t="shared" si="79"/>
        <v>0.41333005072356199</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3823</v>
      </c>
      <c r="B1284" s="3">
        <v>46208</v>
      </c>
      <c r="C1284" s="4">
        <f>YEAR(SalesDataTable[[#This Row],[Order Date]])</f>
        <v>2026</v>
      </c>
      <c r="D1284" s="11" t="str">
        <f>"Q"&amp;ROUNDUP(MONTH(SalesDataTable[[#This Row],[Order Date]])/3,0)</f>
        <v>Q3</v>
      </c>
      <c r="E1284" s="4">
        <f>MONTH(SalesDataTable[[#This Row],[Order Date]])</f>
        <v>7</v>
      </c>
      <c r="F1284" s="4" t="str">
        <f>TEXT(SalesDataTable[[#This Row],[Order Date]],"MMM")</f>
        <v>Jul</v>
      </c>
      <c r="G1284" s="4" t="s">
        <v>20</v>
      </c>
      <c r="H1284" s="4" t="s">
        <v>31</v>
      </c>
      <c r="I1284" s="4" t="s">
        <v>19</v>
      </c>
      <c r="J1284" s="4" t="s">
        <v>13</v>
      </c>
      <c r="K1284" s="4" t="s">
        <v>14</v>
      </c>
      <c r="L1284" s="4" t="s">
        <v>32</v>
      </c>
      <c r="M1284" s="9">
        <v>2</v>
      </c>
      <c r="N1284" s="6">
        <v>47.1</v>
      </c>
      <c r="O1284" s="7">
        <v>0</v>
      </c>
      <c r="P1284" s="6">
        <v>17.920000000000002</v>
      </c>
      <c r="Q1284" s="6">
        <f t="shared" ref="Q1284:Q1347" si="80">M1284*N1284*(1-O1284)</f>
        <v>94.2</v>
      </c>
      <c r="R1284" s="6">
        <f t="shared" ref="R1284:R1347" si="81">M1284*P1284</f>
        <v>35.840000000000003</v>
      </c>
      <c r="S1284" s="6">
        <f t="shared" ref="S1284:S1347" si="82">Q1284-R1284</f>
        <v>58.36</v>
      </c>
      <c r="T1284" s="8">
        <f t="shared" ref="T1284:T1347" si="83">IFERROR(S1284/Q1284,0)</f>
        <v>0.6195329087048832</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4058</v>
      </c>
      <c r="B1285" s="3">
        <v>46208</v>
      </c>
      <c r="C1285" s="4">
        <f>YEAR(SalesDataTable[[#This Row],[Order Date]])</f>
        <v>2026</v>
      </c>
      <c r="D1285" s="11" t="str">
        <f>"Q"&amp;ROUNDUP(MONTH(SalesDataTable[[#This Row],[Order Date]])/3,0)</f>
        <v>Q3</v>
      </c>
      <c r="E1285" s="4">
        <f>MONTH(SalesDataTable[[#This Row],[Order Date]])</f>
        <v>7</v>
      </c>
      <c r="F1285" s="4" t="str">
        <f>TEXT(SalesDataTable[[#This Row],[Order Date]],"MMM")</f>
        <v>Jul</v>
      </c>
      <c r="G1285" s="4" t="s">
        <v>20</v>
      </c>
      <c r="H1285" s="4" t="s">
        <v>47</v>
      </c>
      <c r="I1285" s="4" t="s">
        <v>8</v>
      </c>
      <c r="J1285" s="4" t="s">
        <v>16</v>
      </c>
      <c r="K1285" s="4" t="s">
        <v>9</v>
      </c>
      <c r="L1285" s="4" t="s">
        <v>37</v>
      </c>
      <c r="M1285" s="9">
        <v>5</v>
      </c>
      <c r="N1285" s="6">
        <v>155.09</v>
      </c>
      <c r="O1285" s="7">
        <v>0.1</v>
      </c>
      <c r="P1285" s="6">
        <v>78.52</v>
      </c>
      <c r="Q1285" s="6">
        <f t="shared" si="80"/>
        <v>697.90500000000009</v>
      </c>
      <c r="R1285" s="6">
        <f t="shared" si="81"/>
        <v>392.59999999999997</v>
      </c>
      <c r="S1285" s="6">
        <f t="shared" si="82"/>
        <v>305.30500000000012</v>
      </c>
      <c r="T1285" s="8">
        <f t="shared" si="83"/>
        <v>0.43745925305020034</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4126</v>
      </c>
      <c r="B1286" s="3">
        <v>46208</v>
      </c>
      <c r="C1286" s="4">
        <f>YEAR(SalesDataTable[[#This Row],[Order Date]])</f>
        <v>2026</v>
      </c>
      <c r="D1286" s="11" t="str">
        <f>"Q"&amp;ROUNDUP(MONTH(SalesDataTable[[#This Row],[Order Date]])/3,0)</f>
        <v>Q3</v>
      </c>
      <c r="E1286" s="4">
        <f>MONTH(SalesDataTable[[#This Row],[Order Date]])</f>
        <v>7</v>
      </c>
      <c r="F1286" s="4" t="str">
        <f>TEXT(SalesDataTable[[#This Row],[Order Date]],"MMM")</f>
        <v>Jul</v>
      </c>
      <c r="G1286" s="4" t="s">
        <v>20</v>
      </c>
      <c r="H1286" s="4" t="s">
        <v>47</v>
      </c>
      <c r="I1286" s="4" t="s">
        <v>2</v>
      </c>
      <c r="J1286" s="4" t="s">
        <v>13</v>
      </c>
      <c r="K1286" s="4" t="s">
        <v>4</v>
      </c>
      <c r="L1286" s="4" t="s">
        <v>5</v>
      </c>
      <c r="M1286" s="9">
        <v>3</v>
      </c>
      <c r="N1286" s="6">
        <v>82.89</v>
      </c>
      <c r="O1286" s="7">
        <v>0</v>
      </c>
      <c r="P1286" s="6">
        <v>42.31</v>
      </c>
      <c r="Q1286" s="6">
        <f t="shared" si="80"/>
        <v>248.67000000000002</v>
      </c>
      <c r="R1286" s="6">
        <f t="shared" si="81"/>
        <v>126.93</v>
      </c>
      <c r="S1286" s="6">
        <f t="shared" si="82"/>
        <v>121.74000000000001</v>
      </c>
      <c r="T1286" s="8">
        <f t="shared" si="83"/>
        <v>0.48956448304982508</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5080</v>
      </c>
      <c r="B1287" s="3">
        <v>46208</v>
      </c>
      <c r="C1287" s="4">
        <f>YEAR(SalesDataTable[[#This Row],[Order Date]])</f>
        <v>2026</v>
      </c>
      <c r="D1287" s="11" t="str">
        <f>"Q"&amp;ROUNDUP(MONTH(SalesDataTable[[#This Row],[Order Date]])/3,0)</f>
        <v>Q3</v>
      </c>
      <c r="E1287" s="4">
        <f>MONTH(SalesDataTable[[#This Row],[Order Date]])</f>
        <v>7</v>
      </c>
      <c r="F1287" s="4" t="str">
        <f>TEXT(SalesDataTable[[#This Row],[Order Date]],"MMM")</f>
        <v>Jul</v>
      </c>
      <c r="G1287" s="4" t="s">
        <v>11</v>
      </c>
      <c r="H1287" s="4" t="s">
        <v>18</v>
      </c>
      <c r="I1287" s="4" t="s">
        <v>19</v>
      </c>
      <c r="J1287" s="4" t="s">
        <v>13</v>
      </c>
      <c r="K1287" s="4" t="s">
        <v>4</v>
      </c>
      <c r="L1287" s="4" t="s">
        <v>5</v>
      </c>
      <c r="M1287" s="9">
        <v>2</v>
      </c>
      <c r="N1287" s="6">
        <v>80.8</v>
      </c>
      <c r="O1287" s="7">
        <v>0</v>
      </c>
      <c r="P1287" s="6">
        <v>42.21</v>
      </c>
      <c r="Q1287" s="6">
        <f t="shared" si="80"/>
        <v>161.6</v>
      </c>
      <c r="R1287" s="6">
        <f t="shared" si="81"/>
        <v>84.42</v>
      </c>
      <c r="S1287" s="6">
        <f t="shared" si="82"/>
        <v>77.179999999999993</v>
      </c>
      <c r="T1287" s="8">
        <f t="shared" si="83"/>
        <v>0.47759900990099008</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923</v>
      </c>
      <c r="B1288" s="3">
        <v>46209</v>
      </c>
      <c r="C1288" s="4">
        <f>YEAR(SalesDataTable[[#This Row],[Order Date]])</f>
        <v>2026</v>
      </c>
      <c r="D1288" s="11" t="str">
        <f>"Q"&amp;ROUNDUP(MONTH(SalesDataTable[[#This Row],[Order Date]])/3,0)</f>
        <v>Q3</v>
      </c>
      <c r="E1288" s="4">
        <f>MONTH(SalesDataTable[[#This Row],[Order Date]])</f>
        <v>7</v>
      </c>
      <c r="F1288" s="4" t="str">
        <f>TEXT(SalesDataTable[[#This Row],[Order Date]],"MMM")</f>
        <v>Jul</v>
      </c>
      <c r="G1288" s="4" t="s">
        <v>11</v>
      </c>
      <c r="H1288" s="4" t="s">
        <v>25</v>
      </c>
      <c r="I1288" s="4" t="s">
        <v>2</v>
      </c>
      <c r="J1288" s="4" t="s">
        <v>13</v>
      </c>
      <c r="K1288" s="4" t="s">
        <v>34</v>
      </c>
      <c r="L1288" s="4" t="s">
        <v>35</v>
      </c>
      <c r="M1288" s="9">
        <v>2</v>
      </c>
      <c r="N1288" s="6">
        <v>39.54</v>
      </c>
      <c r="O1288" s="7">
        <v>0.05</v>
      </c>
      <c r="P1288" s="6">
        <v>14.68</v>
      </c>
      <c r="Q1288" s="6">
        <f t="shared" si="80"/>
        <v>75.125999999999991</v>
      </c>
      <c r="R1288" s="6">
        <f t="shared" si="81"/>
        <v>29.36</v>
      </c>
      <c r="S1288" s="6">
        <f t="shared" si="82"/>
        <v>45.765999999999991</v>
      </c>
      <c r="T1288" s="8">
        <f t="shared" si="83"/>
        <v>0.60918989431089099</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1549</v>
      </c>
      <c r="B1289" s="3">
        <v>46209</v>
      </c>
      <c r="C1289" s="4">
        <f>YEAR(SalesDataTable[[#This Row],[Order Date]])</f>
        <v>2026</v>
      </c>
      <c r="D1289" s="11" t="str">
        <f>"Q"&amp;ROUNDUP(MONTH(SalesDataTable[[#This Row],[Order Date]])/3,0)</f>
        <v>Q3</v>
      </c>
      <c r="E1289" s="4">
        <f>MONTH(SalesDataTable[[#This Row],[Order Date]])</f>
        <v>7</v>
      </c>
      <c r="F1289" s="4" t="str">
        <f>TEXT(SalesDataTable[[#This Row],[Order Date]],"MMM")</f>
        <v>Jul</v>
      </c>
      <c r="G1289" s="4" t="s">
        <v>11</v>
      </c>
      <c r="H1289" s="4" t="s">
        <v>12</v>
      </c>
      <c r="I1289" s="4" t="s">
        <v>2</v>
      </c>
      <c r="J1289" s="4" t="s">
        <v>13</v>
      </c>
      <c r="K1289" s="4" t="s">
        <v>34</v>
      </c>
      <c r="L1289" s="4" t="s">
        <v>38</v>
      </c>
      <c r="M1289" s="9">
        <v>2</v>
      </c>
      <c r="N1289" s="6">
        <v>121.35</v>
      </c>
      <c r="O1289" s="7">
        <v>0</v>
      </c>
      <c r="P1289" s="6">
        <v>71.06</v>
      </c>
      <c r="Q1289" s="6">
        <f t="shared" si="80"/>
        <v>242.7</v>
      </c>
      <c r="R1289" s="6">
        <f t="shared" si="81"/>
        <v>142.12</v>
      </c>
      <c r="S1289" s="6">
        <f t="shared" si="82"/>
        <v>100.57999999999998</v>
      </c>
      <c r="T1289" s="8">
        <f t="shared" si="83"/>
        <v>0.41442109600329619</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1839</v>
      </c>
      <c r="B1290" s="3">
        <v>46209</v>
      </c>
      <c r="C1290" s="4">
        <f>YEAR(SalesDataTable[[#This Row],[Order Date]])</f>
        <v>2026</v>
      </c>
      <c r="D1290" s="11" t="str">
        <f>"Q"&amp;ROUNDUP(MONTH(SalesDataTable[[#This Row],[Order Date]])/3,0)</f>
        <v>Q3</v>
      </c>
      <c r="E1290" s="4">
        <f>MONTH(SalesDataTable[[#This Row],[Order Date]])</f>
        <v>7</v>
      </c>
      <c r="F1290" s="4" t="str">
        <f>TEXT(SalesDataTable[[#This Row],[Order Date]],"MMM")</f>
        <v>Jul</v>
      </c>
      <c r="G1290" s="4" t="s">
        <v>20</v>
      </c>
      <c r="H1290" s="4" t="s">
        <v>33</v>
      </c>
      <c r="I1290" s="4" t="s">
        <v>19</v>
      </c>
      <c r="J1290" s="4" t="s">
        <v>3</v>
      </c>
      <c r="K1290" s="4" t="s">
        <v>34</v>
      </c>
      <c r="L1290" s="4" t="s">
        <v>35</v>
      </c>
      <c r="M1290" s="9">
        <v>1</v>
      </c>
      <c r="N1290" s="6">
        <v>41.37</v>
      </c>
      <c r="O1290" s="7">
        <v>0</v>
      </c>
      <c r="P1290" s="6">
        <v>15.12</v>
      </c>
      <c r="Q1290" s="6">
        <f t="shared" si="80"/>
        <v>41.37</v>
      </c>
      <c r="R1290" s="6">
        <f t="shared" si="81"/>
        <v>15.12</v>
      </c>
      <c r="S1290" s="6">
        <f t="shared" si="82"/>
        <v>26.25</v>
      </c>
      <c r="T1290" s="8">
        <f t="shared" si="83"/>
        <v>0.63451776649746194</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2053</v>
      </c>
      <c r="B1291" s="3">
        <v>46209</v>
      </c>
      <c r="C1291" s="4">
        <f>YEAR(SalesDataTable[[#This Row],[Order Date]])</f>
        <v>2026</v>
      </c>
      <c r="D1291" s="11" t="str">
        <f>"Q"&amp;ROUNDUP(MONTH(SalesDataTable[[#This Row],[Order Date]])/3,0)</f>
        <v>Q3</v>
      </c>
      <c r="E1291" s="4">
        <f>MONTH(SalesDataTable[[#This Row],[Order Date]])</f>
        <v>7</v>
      </c>
      <c r="F1291" s="4" t="str">
        <f>TEXT(SalesDataTable[[#This Row],[Order Date]],"MMM")</f>
        <v>Jul</v>
      </c>
      <c r="G1291" s="4" t="s">
        <v>6</v>
      </c>
      <c r="H1291" s="4" t="s">
        <v>43</v>
      </c>
      <c r="I1291" s="4" t="s">
        <v>2</v>
      </c>
      <c r="J1291" s="4" t="s">
        <v>13</v>
      </c>
      <c r="K1291" s="4" t="s">
        <v>4</v>
      </c>
      <c r="L1291" s="4" t="s">
        <v>5</v>
      </c>
      <c r="M1291" s="9">
        <v>5</v>
      </c>
      <c r="N1291" s="6">
        <v>81.63</v>
      </c>
      <c r="O1291" s="7">
        <v>0.05</v>
      </c>
      <c r="P1291" s="6">
        <v>42.36</v>
      </c>
      <c r="Q1291" s="6">
        <f t="shared" si="80"/>
        <v>387.74249999999995</v>
      </c>
      <c r="R1291" s="6">
        <f t="shared" si="81"/>
        <v>211.8</v>
      </c>
      <c r="S1291" s="6">
        <f t="shared" si="82"/>
        <v>175.94249999999994</v>
      </c>
      <c r="T1291" s="8">
        <f t="shared" si="83"/>
        <v>0.45376119460724568</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2342</v>
      </c>
      <c r="B1292" s="3">
        <v>46209</v>
      </c>
      <c r="C1292" s="4">
        <f>YEAR(SalesDataTable[[#This Row],[Order Date]])</f>
        <v>2026</v>
      </c>
      <c r="D1292" s="11" t="str">
        <f>"Q"&amp;ROUNDUP(MONTH(SalesDataTable[[#This Row],[Order Date]])/3,0)</f>
        <v>Q3</v>
      </c>
      <c r="E1292" s="4">
        <f>MONTH(SalesDataTable[[#This Row],[Order Date]])</f>
        <v>7</v>
      </c>
      <c r="F1292" s="4" t="str">
        <f>TEXT(SalesDataTable[[#This Row],[Order Date]],"MMM")</f>
        <v>Jul</v>
      </c>
      <c r="G1292" s="4" t="s">
        <v>6</v>
      </c>
      <c r="H1292" s="4" t="s">
        <v>7</v>
      </c>
      <c r="I1292" s="4" t="s">
        <v>2</v>
      </c>
      <c r="J1292" s="4" t="s">
        <v>3</v>
      </c>
      <c r="K1292" s="4" t="s">
        <v>34</v>
      </c>
      <c r="L1292" s="4" t="s">
        <v>42</v>
      </c>
      <c r="M1292" s="9">
        <v>1</v>
      </c>
      <c r="N1292" s="6">
        <v>36.19</v>
      </c>
      <c r="O1292" s="7">
        <v>0</v>
      </c>
      <c r="P1292" s="6">
        <v>13.91</v>
      </c>
      <c r="Q1292" s="6">
        <f t="shared" si="80"/>
        <v>36.19</v>
      </c>
      <c r="R1292" s="6">
        <f t="shared" si="81"/>
        <v>13.91</v>
      </c>
      <c r="S1292" s="6">
        <f t="shared" si="82"/>
        <v>22.279999999999998</v>
      </c>
      <c r="T1292" s="8">
        <f t="shared" si="83"/>
        <v>0.61563967946946663</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2465</v>
      </c>
      <c r="B1293" s="3">
        <v>46209</v>
      </c>
      <c r="C1293" s="4">
        <f>YEAR(SalesDataTable[[#This Row],[Order Date]])</f>
        <v>2026</v>
      </c>
      <c r="D1293" s="11" t="str">
        <f>"Q"&amp;ROUNDUP(MONTH(SalesDataTable[[#This Row],[Order Date]])/3,0)</f>
        <v>Q3</v>
      </c>
      <c r="E1293" s="4">
        <f>MONTH(SalesDataTable[[#This Row],[Order Date]])</f>
        <v>7</v>
      </c>
      <c r="F1293" s="4" t="str">
        <f>TEXT(SalesDataTable[[#This Row],[Order Date]],"MMM")</f>
        <v>Jul</v>
      </c>
      <c r="G1293" s="4" t="s">
        <v>6</v>
      </c>
      <c r="H1293" s="4" t="s">
        <v>7</v>
      </c>
      <c r="I1293" s="4" t="s">
        <v>28</v>
      </c>
      <c r="J1293" s="4" t="s">
        <v>13</v>
      </c>
      <c r="K1293" s="4" t="s">
        <v>9</v>
      </c>
      <c r="L1293" s="4" t="s">
        <v>17</v>
      </c>
      <c r="M1293" s="9">
        <v>1</v>
      </c>
      <c r="N1293" s="6">
        <v>142.04</v>
      </c>
      <c r="O1293" s="7">
        <v>0</v>
      </c>
      <c r="P1293" s="6">
        <v>81.67</v>
      </c>
      <c r="Q1293" s="6">
        <f t="shared" si="80"/>
        <v>142.04</v>
      </c>
      <c r="R1293" s="6">
        <f t="shared" si="81"/>
        <v>81.67</v>
      </c>
      <c r="S1293" s="6">
        <f t="shared" si="82"/>
        <v>60.36999999999999</v>
      </c>
      <c r="T1293" s="8">
        <f t="shared" si="83"/>
        <v>0.4250211208110391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3990</v>
      </c>
      <c r="B1294" s="3">
        <v>46209</v>
      </c>
      <c r="C1294" s="4">
        <f>YEAR(SalesDataTable[[#This Row],[Order Date]])</f>
        <v>2026</v>
      </c>
      <c r="D1294" s="11" t="str">
        <f>"Q"&amp;ROUNDUP(MONTH(SalesDataTable[[#This Row],[Order Date]])/3,0)</f>
        <v>Q3</v>
      </c>
      <c r="E1294" s="4">
        <f>MONTH(SalesDataTable[[#This Row],[Order Date]])</f>
        <v>7</v>
      </c>
      <c r="F1294" s="4" t="str">
        <f>TEXT(SalesDataTable[[#This Row],[Order Date]],"MMM")</f>
        <v>Jul</v>
      </c>
      <c r="G1294" s="4" t="s">
        <v>11</v>
      </c>
      <c r="H1294" s="4" t="s">
        <v>25</v>
      </c>
      <c r="I1294" s="4" t="s">
        <v>2</v>
      </c>
      <c r="J1294" s="4" t="s">
        <v>16</v>
      </c>
      <c r="K1294" s="4" t="s">
        <v>14</v>
      </c>
      <c r="L1294" s="4" t="s">
        <v>44</v>
      </c>
      <c r="M1294" s="9">
        <v>1</v>
      </c>
      <c r="N1294" s="6">
        <v>133.66999999999999</v>
      </c>
      <c r="O1294" s="7">
        <v>0</v>
      </c>
      <c r="P1294" s="6">
        <v>68.25</v>
      </c>
      <c r="Q1294" s="6">
        <f t="shared" si="80"/>
        <v>133.66999999999999</v>
      </c>
      <c r="R1294" s="6">
        <f t="shared" si="81"/>
        <v>68.25</v>
      </c>
      <c r="S1294" s="6">
        <f t="shared" si="82"/>
        <v>65.419999999999987</v>
      </c>
      <c r="T1294" s="8">
        <f t="shared" si="83"/>
        <v>0.48941422907159415</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4370</v>
      </c>
      <c r="B1295" s="3">
        <v>46209</v>
      </c>
      <c r="C1295" s="4">
        <f>YEAR(SalesDataTable[[#This Row],[Order Date]])</f>
        <v>2026</v>
      </c>
      <c r="D1295" s="11" t="str">
        <f>"Q"&amp;ROUNDUP(MONTH(SalesDataTable[[#This Row],[Order Date]])/3,0)</f>
        <v>Q3</v>
      </c>
      <c r="E1295" s="4">
        <f>MONTH(SalesDataTable[[#This Row],[Order Date]])</f>
        <v>7</v>
      </c>
      <c r="F1295" s="4" t="str">
        <f>TEXT(SalesDataTable[[#This Row],[Order Date]],"MMM")</f>
        <v>Jul</v>
      </c>
      <c r="G1295" s="4" t="s">
        <v>11</v>
      </c>
      <c r="H1295" s="4" t="s">
        <v>39</v>
      </c>
      <c r="I1295" s="4" t="s">
        <v>2</v>
      </c>
      <c r="J1295" s="4" t="s">
        <v>13</v>
      </c>
      <c r="K1295" s="4" t="s">
        <v>14</v>
      </c>
      <c r="L1295" s="4" t="s">
        <v>48</v>
      </c>
      <c r="M1295" s="9">
        <v>6</v>
      </c>
      <c r="N1295" s="6">
        <v>166.6</v>
      </c>
      <c r="O1295" s="7">
        <v>0</v>
      </c>
      <c r="P1295" s="6">
        <v>88.14</v>
      </c>
      <c r="Q1295" s="6">
        <f t="shared" si="80"/>
        <v>999.59999999999991</v>
      </c>
      <c r="R1295" s="6">
        <f t="shared" si="81"/>
        <v>528.84</v>
      </c>
      <c r="S1295" s="6">
        <f t="shared" si="82"/>
        <v>470.75999999999988</v>
      </c>
      <c r="T1295" s="8">
        <f t="shared" si="83"/>
        <v>0.47094837935174061</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4856</v>
      </c>
      <c r="B1296" s="3">
        <v>46209</v>
      </c>
      <c r="C1296" s="4">
        <f>YEAR(SalesDataTable[[#This Row],[Order Date]])</f>
        <v>2026</v>
      </c>
      <c r="D1296" s="11" t="str">
        <f>"Q"&amp;ROUNDUP(MONTH(SalesDataTable[[#This Row],[Order Date]])/3,0)</f>
        <v>Q3</v>
      </c>
      <c r="E1296" s="4">
        <f>MONTH(SalesDataTable[[#This Row],[Order Date]])</f>
        <v>7</v>
      </c>
      <c r="F1296" s="4" t="str">
        <f>TEXT(SalesDataTable[[#This Row],[Order Date]],"MMM")</f>
        <v>Jul</v>
      </c>
      <c r="G1296" s="4" t="s">
        <v>6</v>
      </c>
      <c r="H1296" s="4" t="s">
        <v>43</v>
      </c>
      <c r="I1296" s="4" t="s">
        <v>2</v>
      </c>
      <c r="J1296" s="4" t="s">
        <v>3</v>
      </c>
      <c r="K1296" s="4" t="s">
        <v>4</v>
      </c>
      <c r="L1296" s="4" t="s">
        <v>30</v>
      </c>
      <c r="M1296" s="9">
        <v>2</v>
      </c>
      <c r="N1296" s="6">
        <v>99.93</v>
      </c>
      <c r="O1296" s="7">
        <v>0.1</v>
      </c>
      <c r="P1296" s="6">
        <v>51.96</v>
      </c>
      <c r="Q1296" s="6">
        <f t="shared" si="80"/>
        <v>179.87400000000002</v>
      </c>
      <c r="R1296" s="6">
        <f t="shared" si="81"/>
        <v>103.92</v>
      </c>
      <c r="S1296" s="6">
        <f t="shared" si="82"/>
        <v>75.954000000000022</v>
      </c>
      <c r="T1296" s="8">
        <f t="shared" si="83"/>
        <v>0.422262250241836</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337</v>
      </c>
      <c r="B1297" s="3">
        <v>46210</v>
      </c>
      <c r="C1297" s="4">
        <f>YEAR(SalesDataTable[[#This Row],[Order Date]])</f>
        <v>2026</v>
      </c>
      <c r="D1297" s="11" t="str">
        <f>"Q"&amp;ROUNDUP(MONTH(SalesDataTable[[#This Row],[Order Date]])/3,0)</f>
        <v>Q3</v>
      </c>
      <c r="E1297" s="4">
        <f>MONTH(SalesDataTable[[#This Row],[Order Date]])</f>
        <v>7</v>
      </c>
      <c r="F1297" s="4" t="str">
        <f>TEXT(SalesDataTable[[#This Row],[Order Date]],"MMM")</f>
        <v>Jul</v>
      </c>
      <c r="G1297" s="4" t="s">
        <v>0</v>
      </c>
      <c r="H1297" s="4" t="s">
        <v>50</v>
      </c>
      <c r="I1297" s="4" t="s">
        <v>19</v>
      </c>
      <c r="J1297" s="4" t="s">
        <v>3</v>
      </c>
      <c r="K1297" s="4" t="s">
        <v>4</v>
      </c>
      <c r="L1297" s="4" t="s">
        <v>30</v>
      </c>
      <c r="M1297" s="9">
        <v>6</v>
      </c>
      <c r="N1297" s="6">
        <v>100.56</v>
      </c>
      <c r="O1297" s="7">
        <v>0</v>
      </c>
      <c r="P1297" s="6">
        <v>49.47</v>
      </c>
      <c r="Q1297" s="6">
        <f t="shared" si="80"/>
        <v>603.36</v>
      </c>
      <c r="R1297" s="6">
        <f t="shared" si="81"/>
        <v>296.82</v>
      </c>
      <c r="S1297" s="6">
        <f t="shared" si="82"/>
        <v>306.54000000000002</v>
      </c>
      <c r="T1297" s="8">
        <f t="shared" si="83"/>
        <v>0.508054892601432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1001</v>
      </c>
      <c r="B1298" s="3">
        <v>46210</v>
      </c>
      <c r="C1298" s="4">
        <f>YEAR(SalesDataTable[[#This Row],[Order Date]])</f>
        <v>2026</v>
      </c>
      <c r="D1298" s="11" t="str">
        <f>"Q"&amp;ROUNDUP(MONTH(SalesDataTable[[#This Row],[Order Date]])/3,0)</f>
        <v>Q3</v>
      </c>
      <c r="E1298" s="4">
        <f>MONTH(SalesDataTable[[#This Row],[Order Date]])</f>
        <v>7</v>
      </c>
      <c r="F1298" s="4" t="str">
        <f>TEXT(SalesDataTable[[#This Row],[Order Date]],"MMM")</f>
        <v>Jul</v>
      </c>
      <c r="G1298" s="4" t="s">
        <v>0</v>
      </c>
      <c r="H1298" s="4" t="s">
        <v>36</v>
      </c>
      <c r="I1298" s="4" t="s">
        <v>2</v>
      </c>
      <c r="J1298" s="4" t="s">
        <v>3</v>
      </c>
      <c r="K1298" s="4" t="s">
        <v>23</v>
      </c>
      <c r="L1298" s="4" t="s">
        <v>29</v>
      </c>
      <c r="M1298" s="9">
        <v>1</v>
      </c>
      <c r="N1298" s="6">
        <v>200.48</v>
      </c>
      <c r="O1298" s="7">
        <v>0.05</v>
      </c>
      <c r="P1298" s="6">
        <v>104.11</v>
      </c>
      <c r="Q1298" s="6">
        <f t="shared" si="80"/>
        <v>190.45599999999999</v>
      </c>
      <c r="R1298" s="6">
        <f t="shared" si="81"/>
        <v>104.11</v>
      </c>
      <c r="S1298" s="6">
        <f t="shared" si="82"/>
        <v>86.345999999999989</v>
      </c>
      <c r="T1298" s="8">
        <f t="shared" si="83"/>
        <v>0.45336455664300412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2424</v>
      </c>
      <c r="B1299" s="3">
        <v>46210</v>
      </c>
      <c r="C1299" s="4">
        <f>YEAR(SalesDataTable[[#This Row],[Order Date]])</f>
        <v>2026</v>
      </c>
      <c r="D1299" s="11" t="str">
        <f>"Q"&amp;ROUNDUP(MONTH(SalesDataTable[[#This Row],[Order Date]])/3,0)</f>
        <v>Q3</v>
      </c>
      <c r="E1299" s="4">
        <f>MONTH(SalesDataTable[[#This Row],[Order Date]])</f>
        <v>7</v>
      </c>
      <c r="F1299" s="4" t="str">
        <f>TEXT(SalesDataTable[[#This Row],[Order Date]],"MMM")</f>
        <v>Jul</v>
      </c>
      <c r="G1299" s="4" t="s">
        <v>20</v>
      </c>
      <c r="H1299" s="4" t="s">
        <v>33</v>
      </c>
      <c r="I1299" s="4" t="s">
        <v>2</v>
      </c>
      <c r="J1299" s="4" t="s">
        <v>13</v>
      </c>
      <c r="K1299" s="4" t="s">
        <v>4</v>
      </c>
      <c r="L1299" s="4" t="s">
        <v>22</v>
      </c>
      <c r="M1299" s="9">
        <v>1</v>
      </c>
      <c r="N1299" s="6">
        <v>51.06</v>
      </c>
      <c r="O1299" s="7">
        <v>0.15</v>
      </c>
      <c r="P1299" s="6">
        <v>22.56</v>
      </c>
      <c r="Q1299" s="6">
        <f t="shared" si="80"/>
        <v>43.401000000000003</v>
      </c>
      <c r="R1299" s="6">
        <f t="shared" si="81"/>
        <v>22.56</v>
      </c>
      <c r="S1299" s="6">
        <f t="shared" si="82"/>
        <v>20.841000000000005</v>
      </c>
      <c r="T1299" s="8">
        <f t="shared" si="83"/>
        <v>0.48019630884081022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2751</v>
      </c>
      <c r="B1300" s="3">
        <v>46210</v>
      </c>
      <c r="C1300" s="4">
        <f>YEAR(SalesDataTable[[#This Row],[Order Date]])</f>
        <v>2026</v>
      </c>
      <c r="D1300" s="11" t="str">
        <f>"Q"&amp;ROUNDUP(MONTH(SalesDataTable[[#This Row],[Order Date]])/3,0)</f>
        <v>Q3</v>
      </c>
      <c r="E1300" s="4">
        <f>MONTH(SalesDataTable[[#This Row],[Order Date]])</f>
        <v>7</v>
      </c>
      <c r="F1300" s="4" t="str">
        <f>TEXT(SalesDataTable[[#This Row],[Order Date]],"MMM")</f>
        <v>Jul</v>
      </c>
      <c r="G1300" s="4" t="s">
        <v>0</v>
      </c>
      <c r="H1300" s="4" t="s">
        <v>50</v>
      </c>
      <c r="I1300" s="4" t="s">
        <v>19</v>
      </c>
      <c r="J1300" s="4" t="s">
        <v>13</v>
      </c>
      <c r="K1300" s="4" t="s">
        <v>34</v>
      </c>
      <c r="L1300" s="4" t="s">
        <v>38</v>
      </c>
      <c r="M1300" s="9">
        <v>2</v>
      </c>
      <c r="N1300" s="6">
        <v>125.9</v>
      </c>
      <c r="O1300" s="7">
        <v>0.15</v>
      </c>
      <c r="P1300" s="6">
        <v>70.27</v>
      </c>
      <c r="Q1300" s="6">
        <f t="shared" si="80"/>
        <v>214.03</v>
      </c>
      <c r="R1300" s="6">
        <f t="shared" si="81"/>
        <v>140.54</v>
      </c>
      <c r="S1300" s="6">
        <f t="shared" si="82"/>
        <v>73.490000000000009</v>
      </c>
      <c r="T1300" s="8">
        <f t="shared" si="83"/>
        <v>0.34336307994206422</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375</v>
      </c>
      <c r="B1301" s="3">
        <v>46211</v>
      </c>
      <c r="C1301" s="4">
        <f>YEAR(SalesDataTable[[#This Row],[Order Date]])</f>
        <v>2026</v>
      </c>
      <c r="D1301" s="11" t="str">
        <f>"Q"&amp;ROUNDUP(MONTH(SalesDataTable[[#This Row],[Order Date]])/3,0)</f>
        <v>Q3</v>
      </c>
      <c r="E1301" s="4">
        <f>MONTH(SalesDataTable[[#This Row],[Order Date]])</f>
        <v>7</v>
      </c>
      <c r="F1301" s="4" t="str">
        <f>TEXT(SalesDataTable[[#This Row],[Order Date]],"MMM")</f>
        <v>Jul</v>
      </c>
      <c r="G1301" s="4" t="s">
        <v>6</v>
      </c>
      <c r="H1301" s="4" t="s">
        <v>43</v>
      </c>
      <c r="I1301" s="4" t="s">
        <v>19</v>
      </c>
      <c r="J1301" s="4" t="s">
        <v>3</v>
      </c>
      <c r="K1301" s="4" t="s">
        <v>23</v>
      </c>
      <c r="L1301" s="4" t="s">
        <v>29</v>
      </c>
      <c r="M1301" s="9">
        <v>2</v>
      </c>
      <c r="N1301" s="6">
        <v>192.24</v>
      </c>
      <c r="O1301" s="7">
        <v>0.05</v>
      </c>
      <c r="P1301" s="6">
        <v>103.65</v>
      </c>
      <c r="Q1301" s="6">
        <f t="shared" si="80"/>
        <v>365.25599999999997</v>
      </c>
      <c r="R1301" s="6">
        <f t="shared" si="81"/>
        <v>207.3</v>
      </c>
      <c r="S1301" s="6">
        <f t="shared" si="82"/>
        <v>157.95599999999996</v>
      </c>
      <c r="T1301" s="8">
        <f t="shared" si="83"/>
        <v>0.43245285498390162</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650</v>
      </c>
      <c r="B1302" s="3">
        <v>46211</v>
      </c>
      <c r="C1302" s="4">
        <f>YEAR(SalesDataTable[[#This Row],[Order Date]])</f>
        <v>2026</v>
      </c>
      <c r="D1302" s="11" t="str">
        <f>"Q"&amp;ROUNDUP(MONTH(SalesDataTable[[#This Row],[Order Date]])/3,0)</f>
        <v>Q3</v>
      </c>
      <c r="E1302" s="4">
        <f>MONTH(SalesDataTable[[#This Row],[Order Date]])</f>
        <v>7</v>
      </c>
      <c r="F1302" s="4" t="str">
        <f>TEXT(SalesDataTable[[#This Row],[Order Date]],"MMM")</f>
        <v>Jul</v>
      </c>
      <c r="G1302" s="4" t="s">
        <v>0</v>
      </c>
      <c r="H1302" s="4" t="s">
        <v>1</v>
      </c>
      <c r="I1302" s="4" t="s">
        <v>2</v>
      </c>
      <c r="J1302" s="4" t="s">
        <v>16</v>
      </c>
      <c r="K1302" s="4" t="s">
        <v>34</v>
      </c>
      <c r="L1302" s="4" t="s">
        <v>35</v>
      </c>
      <c r="M1302" s="9">
        <v>2</v>
      </c>
      <c r="N1302" s="6">
        <v>40.79</v>
      </c>
      <c r="O1302" s="7">
        <v>0</v>
      </c>
      <c r="P1302" s="6">
        <v>14.61</v>
      </c>
      <c r="Q1302" s="6">
        <f t="shared" si="80"/>
        <v>81.58</v>
      </c>
      <c r="R1302" s="6">
        <f t="shared" si="81"/>
        <v>29.22</v>
      </c>
      <c r="S1302" s="6">
        <f t="shared" si="82"/>
        <v>52.36</v>
      </c>
      <c r="T1302" s="8">
        <f t="shared" si="83"/>
        <v>0.64182397646481981</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941</v>
      </c>
      <c r="B1303" s="3">
        <v>46211</v>
      </c>
      <c r="C1303" s="4">
        <f>YEAR(SalesDataTable[[#This Row],[Order Date]])</f>
        <v>2026</v>
      </c>
      <c r="D1303" s="11" t="str">
        <f>"Q"&amp;ROUNDUP(MONTH(SalesDataTable[[#This Row],[Order Date]])/3,0)</f>
        <v>Q3</v>
      </c>
      <c r="E1303" s="4">
        <f>MONTH(SalesDataTable[[#This Row],[Order Date]])</f>
        <v>7</v>
      </c>
      <c r="F1303" s="4" t="str">
        <f>TEXT(SalesDataTable[[#This Row],[Order Date]],"MMM")</f>
        <v>Jul</v>
      </c>
      <c r="G1303" s="4" t="s">
        <v>0</v>
      </c>
      <c r="H1303" s="4" t="s">
        <v>36</v>
      </c>
      <c r="I1303" s="4" t="s">
        <v>19</v>
      </c>
      <c r="J1303" s="4" t="s">
        <v>13</v>
      </c>
      <c r="K1303" s="4" t="s">
        <v>23</v>
      </c>
      <c r="L1303" s="4" t="s">
        <v>51</v>
      </c>
      <c r="M1303" s="9">
        <v>2</v>
      </c>
      <c r="N1303" s="6">
        <v>125.73</v>
      </c>
      <c r="O1303" s="7">
        <v>0.15</v>
      </c>
      <c r="P1303" s="6">
        <v>61.75</v>
      </c>
      <c r="Q1303" s="6">
        <f t="shared" si="80"/>
        <v>213.74100000000001</v>
      </c>
      <c r="R1303" s="6">
        <f t="shared" si="81"/>
        <v>123.5</v>
      </c>
      <c r="S1303" s="6">
        <f t="shared" si="82"/>
        <v>90.241000000000014</v>
      </c>
      <c r="T1303" s="8">
        <f t="shared" si="83"/>
        <v>0.42219789371248384</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2719</v>
      </c>
      <c r="B1304" s="3">
        <v>46211</v>
      </c>
      <c r="C1304" s="4">
        <f>YEAR(SalesDataTable[[#This Row],[Order Date]])</f>
        <v>2026</v>
      </c>
      <c r="D1304" s="11" t="str">
        <f>"Q"&amp;ROUNDUP(MONTH(SalesDataTable[[#This Row],[Order Date]])/3,0)</f>
        <v>Q3</v>
      </c>
      <c r="E1304" s="4">
        <f>MONTH(SalesDataTable[[#This Row],[Order Date]])</f>
        <v>7</v>
      </c>
      <c r="F1304" s="4" t="str">
        <f>TEXT(SalesDataTable[[#This Row],[Order Date]],"MMM")</f>
        <v>Jul</v>
      </c>
      <c r="G1304" s="4" t="s">
        <v>0</v>
      </c>
      <c r="H1304" s="4" t="s">
        <v>50</v>
      </c>
      <c r="I1304" s="4" t="s">
        <v>2</v>
      </c>
      <c r="J1304" s="4" t="s">
        <v>16</v>
      </c>
      <c r="K1304" s="4" t="s">
        <v>14</v>
      </c>
      <c r="L1304" s="4" t="s">
        <v>48</v>
      </c>
      <c r="M1304" s="9">
        <v>1</v>
      </c>
      <c r="N1304" s="6">
        <v>164.92</v>
      </c>
      <c r="O1304" s="7">
        <v>0</v>
      </c>
      <c r="P1304" s="6">
        <v>89.47</v>
      </c>
      <c r="Q1304" s="6">
        <f t="shared" si="80"/>
        <v>164.92</v>
      </c>
      <c r="R1304" s="6">
        <f t="shared" si="81"/>
        <v>89.47</v>
      </c>
      <c r="S1304" s="6">
        <f t="shared" si="82"/>
        <v>75.449999999999989</v>
      </c>
      <c r="T1304" s="8">
        <f t="shared" si="83"/>
        <v>0.45749454280863444</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3833</v>
      </c>
      <c r="B1305" s="3">
        <v>46211</v>
      </c>
      <c r="C1305" s="4">
        <f>YEAR(SalesDataTable[[#This Row],[Order Date]])</f>
        <v>2026</v>
      </c>
      <c r="D1305" s="11" t="str">
        <f>"Q"&amp;ROUNDUP(MONTH(SalesDataTable[[#This Row],[Order Date]])/3,0)</f>
        <v>Q3</v>
      </c>
      <c r="E1305" s="4">
        <f>MONTH(SalesDataTable[[#This Row],[Order Date]])</f>
        <v>7</v>
      </c>
      <c r="F1305" s="4" t="str">
        <f>TEXT(SalesDataTable[[#This Row],[Order Date]],"MMM")</f>
        <v>Jul</v>
      </c>
      <c r="G1305" s="4" t="s">
        <v>6</v>
      </c>
      <c r="H1305" s="4" t="s">
        <v>27</v>
      </c>
      <c r="I1305" s="4" t="s">
        <v>19</v>
      </c>
      <c r="J1305" s="4" t="s">
        <v>13</v>
      </c>
      <c r="K1305" s="4" t="s">
        <v>4</v>
      </c>
      <c r="L1305" s="4" t="s">
        <v>30</v>
      </c>
      <c r="M1305" s="9">
        <v>5</v>
      </c>
      <c r="N1305" s="6">
        <v>103.91</v>
      </c>
      <c r="O1305" s="7">
        <v>0</v>
      </c>
      <c r="P1305" s="6">
        <v>51.19</v>
      </c>
      <c r="Q1305" s="6">
        <f t="shared" si="80"/>
        <v>519.54999999999995</v>
      </c>
      <c r="R1305" s="6">
        <f t="shared" si="81"/>
        <v>255.95</v>
      </c>
      <c r="S1305" s="6">
        <f t="shared" si="82"/>
        <v>263.59999999999997</v>
      </c>
      <c r="T1305" s="8">
        <f t="shared" si="83"/>
        <v>0.50736214031373306</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211</v>
      </c>
      <c r="B1306" s="3">
        <v>46212</v>
      </c>
      <c r="C1306" s="4">
        <f>YEAR(SalesDataTable[[#This Row],[Order Date]])</f>
        <v>2026</v>
      </c>
      <c r="D1306" s="11" t="str">
        <f>"Q"&amp;ROUNDUP(MONTH(SalesDataTable[[#This Row],[Order Date]])/3,0)</f>
        <v>Q3</v>
      </c>
      <c r="E1306" s="4">
        <f>MONTH(SalesDataTable[[#This Row],[Order Date]])</f>
        <v>7</v>
      </c>
      <c r="F1306" s="4" t="str">
        <f>TEXT(SalesDataTable[[#This Row],[Order Date]],"MMM")</f>
        <v>Jul</v>
      </c>
      <c r="G1306" s="4" t="s">
        <v>11</v>
      </c>
      <c r="H1306" s="4" t="s">
        <v>52</v>
      </c>
      <c r="I1306" s="4" t="s">
        <v>8</v>
      </c>
      <c r="J1306" s="4" t="s">
        <v>16</v>
      </c>
      <c r="K1306" s="4" t="s">
        <v>4</v>
      </c>
      <c r="L1306" s="4" t="s">
        <v>22</v>
      </c>
      <c r="M1306" s="9">
        <v>10</v>
      </c>
      <c r="N1306" s="6">
        <v>49.69</v>
      </c>
      <c r="O1306" s="7">
        <v>0.1</v>
      </c>
      <c r="P1306" s="6">
        <v>21.82</v>
      </c>
      <c r="Q1306" s="6">
        <f t="shared" si="80"/>
        <v>447.21</v>
      </c>
      <c r="R1306" s="6">
        <f t="shared" si="81"/>
        <v>218.2</v>
      </c>
      <c r="S1306" s="6">
        <f t="shared" si="82"/>
        <v>229.01</v>
      </c>
      <c r="T1306" s="8">
        <f t="shared" si="83"/>
        <v>0.51208604458755391</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392</v>
      </c>
      <c r="B1307" s="3">
        <v>46212</v>
      </c>
      <c r="C1307" s="4">
        <f>YEAR(SalesDataTable[[#This Row],[Order Date]])</f>
        <v>2026</v>
      </c>
      <c r="D1307" s="11" t="str">
        <f>"Q"&amp;ROUNDUP(MONTH(SalesDataTable[[#This Row],[Order Date]])/3,0)</f>
        <v>Q3</v>
      </c>
      <c r="E1307" s="4">
        <f>MONTH(SalesDataTable[[#This Row],[Order Date]])</f>
        <v>7</v>
      </c>
      <c r="F1307" s="4" t="str">
        <f>TEXT(SalesDataTable[[#This Row],[Order Date]],"MMM")</f>
        <v>Jul</v>
      </c>
      <c r="G1307" s="4" t="s">
        <v>20</v>
      </c>
      <c r="H1307" s="4" t="s">
        <v>31</v>
      </c>
      <c r="I1307" s="4" t="s">
        <v>19</v>
      </c>
      <c r="J1307" s="4" t="s">
        <v>3</v>
      </c>
      <c r="K1307" s="4" t="s">
        <v>9</v>
      </c>
      <c r="L1307" s="4" t="s">
        <v>10</v>
      </c>
      <c r="M1307" s="9">
        <v>3</v>
      </c>
      <c r="N1307" s="6">
        <v>94.19</v>
      </c>
      <c r="O1307" s="7">
        <v>0</v>
      </c>
      <c r="P1307" s="6">
        <v>44.1</v>
      </c>
      <c r="Q1307" s="6">
        <f t="shared" si="80"/>
        <v>282.57</v>
      </c>
      <c r="R1307" s="6">
        <f t="shared" si="81"/>
        <v>132.30000000000001</v>
      </c>
      <c r="S1307" s="6">
        <f t="shared" si="82"/>
        <v>150.26999999999998</v>
      </c>
      <c r="T1307" s="8">
        <f t="shared" si="83"/>
        <v>0.53179743072512997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1302</v>
      </c>
      <c r="B1308" s="3">
        <v>46212</v>
      </c>
      <c r="C1308" s="4">
        <f>YEAR(SalesDataTable[[#This Row],[Order Date]])</f>
        <v>2026</v>
      </c>
      <c r="D1308" s="11" t="str">
        <f>"Q"&amp;ROUNDUP(MONTH(SalesDataTable[[#This Row],[Order Date]])/3,0)</f>
        <v>Q3</v>
      </c>
      <c r="E1308" s="4">
        <f>MONTH(SalesDataTable[[#This Row],[Order Date]])</f>
        <v>7</v>
      </c>
      <c r="F1308" s="4" t="str">
        <f>TEXT(SalesDataTable[[#This Row],[Order Date]],"MMM")</f>
        <v>Jul</v>
      </c>
      <c r="G1308" s="4" t="s">
        <v>6</v>
      </c>
      <c r="H1308" s="4" t="s">
        <v>49</v>
      </c>
      <c r="I1308" s="4" t="s">
        <v>19</v>
      </c>
      <c r="J1308" s="4" t="s">
        <v>3</v>
      </c>
      <c r="K1308" s="4" t="s">
        <v>14</v>
      </c>
      <c r="L1308" s="4" t="s">
        <v>32</v>
      </c>
      <c r="M1308" s="9">
        <v>1</v>
      </c>
      <c r="N1308" s="6">
        <v>46.87</v>
      </c>
      <c r="O1308" s="7">
        <v>0</v>
      </c>
      <c r="P1308" s="6">
        <v>18.649999999999999</v>
      </c>
      <c r="Q1308" s="6">
        <f t="shared" si="80"/>
        <v>46.87</v>
      </c>
      <c r="R1308" s="6">
        <f t="shared" si="81"/>
        <v>18.649999999999999</v>
      </c>
      <c r="S1308" s="6">
        <f t="shared" si="82"/>
        <v>28.22</v>
      </c>
      <c r="T1308" s="8">
        <f t="shared" si="83"/>
        <v>0.60209088969490077</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1366</v>
      </c>
      <c r="B1309" s="3">
        <v>46212</v>
      </c>
      <c r="C1309" s="4">
        <f>YEAR(SalesDataTable[[#This Row],[Order Date]])</f>
        <v>2026</v>
      </c>
      <c r="D1309" s="11" t="str">
        <f>"Q"&amp;ROUNDUP(MONTH(SalesDataTable[[#This Row],[Order Date]])/3,0)</f>
        <v>Q3</v>
      </c>
      <c r="E1309" s="4">
        <f>MONTH(SalesDataTable[[#This Row],[Order Date]])</f>
        <v>7</v>
      </c>
      <c r="F1309" s="4" t="str">
        <f>TEXT(SalesDataTable[[#This Row],[Order Date]],"MMM")</f>
        <v>Jul</v>
      </c>
      <c r="G1309" s="4" t="s">
        <v>11</v>
      </c>
      <c r="H1309" s="4" t="s">
        <v>52</v>
      </c>
      <c r="I1309" s="4" t="s">
        <v>2</v>
      </c>
      <c r="J1309" s="4" t="s">
        <v>3</v>
      </c>
      <c r="K1309" s="4" t="s">
        <v>14</v>
      </c>
      <c r="L1309" s="4" t="s">
        <v>15</v>
      </c>
      <c r="M1309" s="9">
        <v>1</v>
      </c>
      <c r="N1309" s="6">
        <v>36.99</v>
      </c>
      <c r="O1309" s="7">
        <v>0.1</v>
      </c>
      <c r="P1309" s="6">
        <v>13.2</v>
      </c>
      <c r="Q1309" s="6">
        <f t="shared" si="80"/>
        <v>33.291000000000004</v>
      </c>
      <c r="R1309" s="6">
        <f t="shared" si="81"/>
        <v>13.2</v>
      </c>
      <c r="S1309" s="6">
        <f t="shared" si="82"/>
        <v>20.091000000000005</v>
      </c>
      <c r="T1309" s="8">
        <f t="shared" si="83"/>
        <v>0.60349644047940887</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1974</v>
      </c>
      <c r="B1310" s="3">
        <v>46212</v>
      </c>
      <c r="C1310" s="4">
        <f>YEAR(SalesDataTable[[#This Row],[Order Date]])</f>
        <v>2026</v>
      </c>
      <c r="D1310" s="11" t="str">
        <f>"Q"&amp;ROUNDUP(MONTH(SalesDataTable[[#This Row],[Order Date]])/3,0)</f>
        <v>Q3</v>
      </c>
      <c r="E1310" s="4">
        <f>MONTH(SalesDataTable[[#This Row],[Order Date]])</f>
        <v>7</v>
      </c>
      <c r="F1310" s="4" t="str">
        <f>TEXT(SalesDataTable[[#This Row],[Order Date]],"MMM")</f>
        <v>Jul</v>
      </c>
      <c r="G1310" s="4" t="s">
        <v>0</v>
      </c>
      <c r="H1310" s="4" t="s">
        <v>50</v>
      </c>
      <c r="I1310" s="4" t="s">
        <v>2</v>
      </c>
      <c r="J1310" s="4" t="s">
        <v>3</v>
      </c>
      <c r="K1310" s="4" t="s">
        <v>14</v>
      </c>
      <c r="L1310" s="4" t="s">
        <v>44</v>
      </c>
      <c r="M1310" s="9">
        <v>1</v>
      </c>
      <c r="N1310" s="6">
        <v>135.44</v>
      </c>
      <c r="O1310" s="7">
        <v>0</v>
      </c>
      <c r="P1310" s="6">
        <v>65.48</v>
      </c>
      <c r="Q1310" s="6">
        <f t="shared" si="80"/>
        <v>135.44</v>
      </c>
      <c r="R1310" s="6">
        <f t="shared" si="81"/>
        <v>65.48</v>
      </c>
      <c r="S1310" s="6">
        <f t="shared" si="82"/>
        <v>69.959999999999994</v>
      </c>
      <c r="T1310" s="8">
        <f t="shared" si="83"/>
        <v>0.51653868871825159</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2716</v>
      </c>
      <c r="B1311" s="3">
        <v>46212</v>
      </c>
      <c r="C1311" s="4">
        <f>YEAR(SalesDataTable[[#This Row],[Order Date]])</f>
        <v>2026</v>
      </c>
      <c r="D1311" s="11" t="str">
        <f>"Q"&amp;ROUNDUP(MONTH(SalesDataTable[[#This Row],[Order Date]])/3,0)</f>
        <v>Q3</v>
      </c>
      <c r="E1311" s="4">
        <f>MONTH(SalesDataTable[[#This Row],[Order Date]])</f>
        <v>7</v>
      </c>
      <c r="F1311" s="4" t="str">
        <f>TEXT(SalesDataTable[[#This Row],[Order Date]],"MMM")</f>
        <v>Jul</v>
      </c>
      <c r="G1311" s="4" t="s">
        <v>6</v>
      </c>
      <c r="H1311" s="4" t="s">
        <v>7</v>
      </c>
      <c r="I1311" s="4" t="s">
        <v>2</v>
      </c>
      <c r="J1311" s="4" t="s">
        <v>13</v>
      </c>
      <c r="K1311" s="4" t="s">
        <v>9</v>
      </c>
      <c r="L1311" s="4" t="s">
        <v>10</v>
      </c>
      <c r="M1311" s="9">
        <v>3</v>
      </c>
      <c r="N1311" s="6">
        <v>92.25</v>
      </c>
      <c r="O1311" s="7">
        <v>0</v>
      </c>
      <c r="P1311" s="6">
        <v>46.27</v>
      </c>
      <c r="Q1311" s="6">
        <f t="shared" si="80"/>
        <v>276.75</v>
      </c>
      <c r="R1311" s="6">
        <f t="shared" si="81"/>
        <v>138.81</v>
      </c>
      <c r="S1311" s="6">
        <f t="shared" si="82"/>
        <v>137.94</v>
      </c>
      <c r="T1311" s="8">
        <f t="shared" si="83"/>
        <v>0.49842818428184282</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3161</v>
      </c>
      <c r="B1312" s="3">
        <v>46212</v>
      </c>
      <c r="C1312" s="4">
        <f>YEAR(SalesDataTable[[#This Row],[Order Date]])</f>
        <v>2026</v>
      </c>
      <c r="D1312" s="11" t="str">
        <f>"Q"&amp;ROUNDUP(MONTH(SalesDataTable[[#This Row],[Order Date]])/3,0)</f>
        <v>Q3</v>
      </c>
      <c r="E1312" s="4">
        <f>MONTH(SalesDataTable[[#This Row],[Order Date]])</f>
        <v>7</v>
      </c>
      <c r="F1312" s="4" t="str">
        <f>TEXT(SalesDataTable[[#This Row],[Order Date]],"MMM")</f>
        <v>Jul</v>
      </c>
      <c r="G1312" s="4" t="s">
        <v>11</v>
      </c>
      <c r="H1312" s="4" t="s">
        <v>25</v>
      </c>
      <c r="I1312" s="4" t="s">
        <v>2</v>
      </c>
      <c r="J1312" s="4" t="s">
        <v>13</v>
      </c>
      <c r="K1312" s="4" t="s">
        <v>23</v>
      </c>
      <c r="L1312" s="4" t="s">
        <v>29</v>
      </c>
      <c r="M1312" s="9">
        <v>2</v>
      </c>
      <c r="N1312" s="6">
        <v>192.6</v>
      </c>
      <c r="O1312" s="7">
        <v>0</v>
      </c>
      <c r="P1312" s="6">
        <v>104.89</v>
      </c>
      <c r="Q1312" s="6">
        <f t="shared" si="80"/>
        <v>385.2</v>
      </c>
      <c r="R1312" s="6">
        <f t="shared" si="81"/>
        <v>209.78</v>
      </c>
      <c r="S1312" s="6">
        <f t="shared" si="82"/>
        <v>175.42</v>
      </c>
      <c r="T1312" s="8">
        <f t="shared" si="83"/>
        <v>0.45539979231568017</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3240</v>
      </c>
      <c r="B1313" s="3">
        <v>46212</v>
      </c>
      <c r="C1313" s="4">
        <f>YEAR(SalesDataTable[[#This Row],[Order Date]])</f>
        <v>2026</v>
      </c>
      <c r="D1313" s="11" t="str">
        <f>"Q"&amp;ROUNDUP(MONTH(SalesDataTable[[#This Row],[Order Date]])/3,0)</f>
        <v>Q3</v>
      </c>
      <c r="E1313" s="4">
        <f>MONTH(SalesDataTable[[#This Row],[Order Date]])</f>
        <v>7</v>
      </c>
      <c r="F1313" s="4" t="str">
        <f>TEXT(SalesDataTable[[#This Row],[Order Date]],"MMM")</f>
        <v>Jul</v>
      </c>
      <c r="G1313" s="4" t="s">
        <v>20</v>
      </c>
      <c r="H1313" s="4" t="s">
        <v>33</v>
      </c>
      <c r="I1313" s="4" t="s">
        <v>2</v>
      </c>
      <c r="J1313" s="4" t="s">
        <v>3</v>
      </c>
      <c r="K1313" s="4" t="s">
        <v>4</v>
      </c>
      <c r="L1313" s="4" t="s">
        <v>26</v>
      </c>
      <c r="M1313" s="9">
        <v>1</v>
      </c>
      <c r="N1313" s="6">
        <v>39.94</v>
      </c>
      <c r="O1313" s="7">
        <v>0</v>
      </c>
      <c r="P1313" s="6">
        <v>16.89</v>
      </c>
      <c r="Q1313" s="6">
        <f t="shared" si="80"/>
        <v>39.94</v>
      </c>
      <c r="R1313" s="6">
        <f t="shared" si="81"/>
        <v>16.89</v>
      </c>
      <c r="S1313" s="6">
        <f t="shared" si="82"/>
        <v>23.049999999999997</v>
      </c>
      <c r="T1313" s="8">
        <f t="shared" si="83"/>
        <v>0.57711567351026538</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3682</v>
      </c>
      <c r="B1314" s="3">
        <v>46212</v>
      </c>
      <c r="C1314" s="4">
        <f>YEAR(SalesDataTable[[#This Row],[Order Date]])</f>
        <v>2026</v>
      </c>
      <c r="D1314" s="11" t="str">
        <f>"Q"&amp;ROUNDUP(MONTH(SalesDataTable[[#This Row],[Order Date]])/3,0)</f>
        <v>Q3</v>
      </c>
      <c r="E1314" s="4">
        <f>MONTH(SalesDataTable[[#This Row],[Order Date]])</f>
        <v>7</v>
      </c>
      <c r="F1314" s="4" t="str">
        <f>TEXT(SalesDataTable[[#This Row],[Order Date]],"MMM")</f>
        <v>Jul</v>
      </c>
      <c r="G1314" s="4" t="s">
        <v>11</v>
      </c>
      <c r="H1314" s="4" t="s">
        <v>12</v>
      </c>
      <c r="I1314" s="4" t="s">
        <v>2</v>
      </c>
      <c r="J1314" s="4" t="s">
        <v>3</v>
      </c>
      <c r="K1314" s="4" t="s">
        <v>9</v>
      </c>
      <c r="L1314" s="4" t="s">
        <v>37</v>
      </c>
      <c r="M1314" s="9">
        <v>3</v>
      </c>
      <c r="N1314" s="6">
        <v>150.61000000000001</v>
      </c>
      <c r="O1314" s="7">
        <v>0</v>
      </c>
      <c r="P1314" s="6">
        <v>79.900000000000006</v>
      </c>
      <c r="Q1314" s="6">
        <f t="shared" si="80"/>
        <v>451.83000000000004</v>
      </c>
      <c r="R1314" s="6">
        <f t="shared" si="81"/>
        <v>239.70000000000002</v>
      </c>
      <c r="S1314" s="6">
        <f t="shared" si="82"/>
        <v>212.13000000000002</v>
      </c>
      <c r="T1314" s="8">
        <f t="shared" si="83"/>
        <v>0.46949073766682159</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4725</v>
      </c>
      <c r="B1315" s="3">
        <v>46212</v>
      </c>
      <c r="C1315" s="4">
        <f>YEAR(SalesDataTable[[#This Row],[Order Date]])</f>
        <v>2026</v>
      </c>
      <c r="D1315" s="11" t="str">
        <f>"Q"&amp;ROUNDUP(MONTH(SalesDataTable[[#This Row],[Order Date]])/3,0)</f>
        <v>Q3</v>
      </c>
      <c r="E1315" s="4">
        <f>MONTH(SalesDataTable[[#This Row],[Order Date]])</f>
        <v>7</v>
      </c>
      <c r="F1315" s="4" t="str">
        <f>TEXT(SalesDataTable[[#This Row],[Order Date]],"MMM")</f>
        <v>Jul</v>
      </c>
      <c r="G1315" s="4" t="s">
        <v>20</v>
      </c>
      <c r="H1315" s="4" t="s">
        <v>47</v>
      </c>
      <c r="I1315" s="4" t="s">
        <v>2</v>
      </c>
      <c r="J1315" s="4" t="s">
        <v>3</v>
      </c>
      <c r="K1315" s="4" t="s">
        <v>9</v>
      </c>
      <c r="L1315" s="4" t="s">
        <v>46</v>
      </c>
      <c r="M1315" s="9">
        <v>2</v>
      </c>
      <c r="N1315" s="6">
        <v>71.069999999999993</v>
      </c>
      <c r="O1315" s="7">
        <v>0</v>
      </c>
      <c r="P1315" s="6">
        <v>31.57</v>
      </c>
      <c r="Q1315" s="6">
        <f t="shared" si="80"/>
        <v>142.13999999999999</v>
      </c>
      <c r="R1315" s="6">
        <f t="shared" si="81"/>
        <v>63.14</v>
      </c>
      <c r="S1315" s="6">
        <f t="shared" si="82"/>
        <v>78.999999999999986</v>
      </c>
      <c r="T1315" s="8">
        <f t="shared" si="83"/>
        <v>0.55579006613198245</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758</v>
      </c>
      <c r="B1316" s="3">
        <v>46213</v>
      </c>
      <c r="C1316" s="4">
        <f>YEAR(SalesDataTable[[#This Row],[Order Date]])</f>
        <v>2026</v>
      </c>
      <c r="D1316" s="11" t="str">
        <f>"Q"&amp;ROUNDUP(MONTH(SalesDataTable[[#This Row],[Order Date]])/3,0)</f>
        <v>Q3</v>
      </c>
      <c r="E1316" s="4">
        <f>MONTH(SalesDataTable[[#This Row],[Order Date]])</f>
        <v>7</v>
      </c>
      <c r="F1316" s="4" t="str">
        <f>TEXT(SalesDataTable[[#This Row],[Order Date]],"MMM")</f>
        <v>Jul</v>
      </c>
      <c r="G1316" s="4" t="s">
        <v>0</v>
      </c>
      <c r="H1316" s="4" t="s">
        <v>1</v>
      </c>
      <c r="I1316" s="4" t="s">
        <v>19</v>
      </c>
      <c r="J1316" s="4" t="s">
        <v>13</v>
      </c>
      <c r="K1316" s="4" t="s">
        <v>4</v>
      </c>
      <c r="L1316" s="4" t="s">
        <v>22</v>
      </c>
      <c r="M1316" s="9">
        <v>1</v>
      </c>
      <c r="N1316" s="6">
        <v>50.78</v>
      </c>
      <c r="O1316" s="7">
        <v>0</v>
      </c>
      <c r="P1316" s="6">
        <v>22.29</v>
      </c>
      <c r="Q1316" s="6">
        <f t="shared" si="80"/>
        <v>50.78</v>
      </c>
      <c r="R1316" s="6">
        <f t="shared" si="81"/>
        <v>22.29</v>
      </c>
      <c r="S1316" s="6">
        <f t="shared" si="82"/>
        <v>28.490000000000002</v>
      </c>
      <c r="T1316" s="8">
        <f t="shared" si="83"/>
        <v>0.56104765655769995</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1910</v>
      </c>
      <c r="B1317" s="3">
        <v>46213</v>
      </c>
      <c r="C1317" s="4">
        <f>YEAR(SalesDataTable[[#This Row],[Order Date]])</f>
        <v>2026</v>
      </c>
      <c r="D1317" s="11" t="str">
        <f>"Q"&amp;ROUNDUP(MONTH(SalesDataTable[[#This Row],[Order Date]])/3,0)</f>
        <v>Q3</v>
      </c>
      <c r="E1317" s="4">
        <f>MONTH(SalesDataTable[[#This Row],[Order Date]])</f>
        <v>7</v>
      </c>
      <c r="F1317" s="4" t="str">
        <f>TEXT(SalesDataTable[[#This Row],[Order Date]],"MMM")</f>
        <v>Jul</v>
      </c>
      <c r="G1317" s="4" t="s">
        <v>0</v>
      </c>
      <c r="H1317" s="4" t="s">
        <v>50</v>
      </c>
      <c r="I1317" s="4" t="s">
        <v>2</v>
      </c>
      <c r="J1317" s="4" t="s">
        <v>3</v>
      </c>
      <c r="K1317" s="4" t="s">
        <v>9</v>
      </c>
      <c r="L1317" s="4" t="s">
        <v>17</v>
      </c>
      <c r="M1317" s="9">
        <v>2</v>
      </c>
      <c r="N1317" s="6">
        <v>141.51</v>
      </c>
      <c r="O1317" s="7">
        <v>0.05</v>
      </c>
      <c r="P1317" s="6">
        <v>77.040000000000006</v>
      </c>
      <c r="Q1317" s="6">
        <f t="shared" si="80"/>
        <v>268.86899999999997</v>
      </c>
      <c r="R1317" s="6">
        <f t="shared" si="81"/>
        <v>154.08000000000001</v>
      </c>
      <c r="S1317" s="6">
        <f t="shared" si="82"/>
        <v>114.78899999999996</v>
      </c>
      <c r="T1317" s="8">
        <f t="shared" si="83"/>
        <v>0.42693281858451504</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1941</v>
      </c>
      <c r="B1318" s="3">
        <v>46213</v>
      </c>
      <c r="C1318" s="4">
        <f>YEAR(SalesDataTable[[#This Row],[Order Date]])</f>
        <v>2026</v>
      </c>
      <c r="D1318" s="11" t="str">
        <f>"Q"&amp;ROUNDUP(MONTH(SalesDataTable[[#This Row],[Order Date]])/3,0)</f>
        <v>Q3</v>
      </c>
      <c r="E1318" s="4">
        <f>MONTH(SalesDataTable[[#This Row],[Order Date]])</f>
        <v>7</v>
      </c>
      <c r="F1318" s="4" t="str">
        <f>TEXT(SalesDataTable[[#This Row],[Order Date]],"MMM")</f>
        <v>Jul</v>
      </c>
      <c r="G1318" s="4" t="s">
        <v>6</v>
      </c>
      <c r="H1318" s="4" t="s">
        <v>43</v>
      </c>
      <c r="I1318" s="4" t="s">
        <v>28</v>
      </c>
      <c r="J1318" s="4" t="s">
        <v>3</v>
      </c>
      <c r="K1318" s="4" t="s">
        <v>9</v>
      </c>
      <c r="L1318" s="4" t="s">
        <v>37</v>
      </c>
      <c r="M1318" s="9">
        <v>1</v>
      </c>
      <c r="N1318" s="6">
        <v>156.44</v>
      </c>
      <c r="O1318" s="7">
        <v>0.1</v>
      </c>
      <c r="P1318" s="6">
        <v>80.72</v>
      </c>
      <c r="Q1318" s="6">
        <f t="shared" si="80"/>
        <v>140.79599999999999</v>
      </c>
      <c r="R1318" s="6">
        <f t="shared" si="81"/>
        <v>80.72</v>
      </c>
      <c r="S1318" s="6">
        <f t="shared" si="82"/>
        <v>60.075999999999993</v>
      </c>
      <c r="T1318" s="8">
        <f t="shared" si="83"/>
        <v>0.42668825818915307</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2324</v>
      </c>
      <c r="B1319" s="3">
        <v>46213</v>
      </c>
      <c r="C1319" s="4">
        <f>YEAR(SalesDataTable[[#This Row],[Order Date]])</f>
        <v>2026</v>
      </c>
      <c r="D1319" s="11" t="str">
        <f>"Q"&amp;ROUNDUP(MONTH(SalesDataTable[[#This Row],[Order Date]])/3,0)</f>
        <v>Q3</v>
      </c>
      <c r="E1319" s="4">
        <f>MONTH(SalesDataTable[[#This Row],[Order Date]])</f>
        <v>7</v>
      </c>
      <c r="F1319" s="4" t="str">
        <f>TEXT(SalesDataTable[[#This Row],[Order Date]],"MMM")</f>
        <v>Jul</v>
      </c>
      <c r="G1319" s="4" t="s">
        <v>6</v>
      </c>
      <c r="H1319" s="4" t="s">
        <v>43</v>
      </c>
      <c r="I1319" s="4" t="s">
        <v>2</v>
      </c>
      <c r="J1319" s="4" t="s">
        <v>13</v>
      </c>
      <c r="K1319" s="4" t="s">
        <v>34</v>
      </c>
      <c r="L1319" s="4" t="s">
        <v>45</v>
      </c>
      <c r="M1319" s="9">
        <v>2</v>
      </c>
      <c r="N1319" s="6">
        <v>51.75</v>
      </c>
      <c r="O1319" s="7">
        <v>0</v>
      </c>
      <c r="P1319" s="6">
        <v>21.4</v>
      </c>
      <c r="Q1319" s="6">
        <f t="shared" si="80"/>
        <v>103.5</v>
      </c>
      <c r="R1319" s="6">
        <f t="shared" si="81"/>
        <v>42.8</v>
      </c>
      <c r="S1319" s="6">
        <f t="shared" si="82"/>
        <v>60.7</v>
      </c>
      <c r="T1319" s="8">
        <f t="shared" si="83"/>
        <v>0.58647342995169083</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2869</v>
      </c>
      <c r="B1320" s="3">
        <v>46213</v>
      </c>
      <c r="C1320" s="4">
        <f>YEAR(SalesDataTable[[#This Row],[Order Date]])</f>
        <v>2026</v>
      </c>
      <c r="D1320" s="11" t="str">
        <f>"Q"&amp;ROUNDUP(MONTH(SalesDataTable[[#This Row],[Order Date]])/3,0)</f>
        <v>Q3</v>
      </c>
      <c r="E1320" s="4">
        <f>MONTH(SalesDataTable[[#This Row],[Order Date]])</f>
        <v>7</v>
      </c>
      <c r="F1320" s="4" t="str">
        <f>TEXT(SalesDataTable[[#This Row],[Order Date]],"MMM")</f>
        <v>Jul</v>
      </c>
      <c r="G1320" s="4" t="s">
        <v>11</v>
      </c>
      <c r="H1320" s="4" t="s">
        <v>25</v>
      </c>
      <c r="I1320" s="4" t="s">
        <v>28</v>
      </c>
      <c r="J1320" s="4" t="s">
        <v>13</v>
      </c>
      <c r="K1320" s="4" t="s">
        <v>23</v>
      </c>
      <c r="L1320" s="4" t="s">
        <v>40</v>
      </c>
      <c r="M1320" s="9">
        <v>1</v>
      </c>
      <c r="N1320" s="6">
        <v>82.23</v>
      </c>
      <c r="O1320" s="7">
        <v>0.1</v>
      </c>
      <c r="P1320" s="6">
        <v>38.340000000000003</v>
      </c>
      <c r="Q1320" s="6">
        <f t="shared" si="80"/>
        <v>74.007000000000005</v>
      </c>
      <c r="R1320" s="6">
        <f t="shared" si="81"/>
        <v>38.340000000000003</v>
      </c>
      <c r="S1320" s="6">
        <f t="shared" si="82"/>
        <v>35.667000000000002</v>
      </c>
      <c r="T1320" s="8">
        <f t="shared" si="83"/>
        <v>0.48194089748267055</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3236</v>
      </c>
      <c r="B1321" s="3">
        <v>46213</v>
      </c>
      <c r="C1321" s="4">
        <f>YEAR(SalesDataTable[[#This Row],[Order Date]])</f>
        <v>2026</v>
      </c>
      <c r="D1321" s="11" t="str">
        <f>"Q"&amp;ROUNDUP(MONTH(SalesDataTable[[#This Row],[Order Date]])/3,0)</f>
        <v>Q3</v>
      </c>
      <c r="E1321" s="4">
        <f>MONTH(SalesDataTable[[#This Row],[Order Date]])</f>
        <v>7</v>
      </c>
      <c r="F1321" s="4" t="str">
        <f>TEXT(SalesDataTable[[#This Row],[Order Date]],"MMM")</f>
        <v>Jul</v>
      </c>
      <c r="G1321" s="4" t="s">
        <v>6</v>
      </c>
      <c r="H1321" s="4" t="s">
        <v>27</v>
      </c>
      <c r="I1321" s="4" t="s">
        <v>2</v>
      </c>
      <c r="J1321" s="4" t="s">
        <v>13</v>
      </c>
      <c r="K1321" s="4" t="s">
        <v>9</v>
      </c>
      <c r="L1321" s="4" t="s">
        <v>17</v>
      </c>
      <c r="M1321" s="9">
        <v>1</v>
      </c>
      <c r="N1321" s="6">
        <v>144.16999999999999</v>
      </c>
      <c r="O1321" s="7">
        <v>0.1</v>
      </c>
      <c r="P1321" s="6">
        <v>78.13</v>
      </c>
      <c r="Q1321" s="6">
        <f t="shared" si="80"/>
        <v>129.75299999999999</v>
      </c>
      <c r="R1321" s="6">
        <f t="shared" si="81"/>
        <v>78.13</v>
      </c>
      <c r="S1321" s="6">
        <f t="shared" si="82"/>
        <v>51.62299999999999</v>
      </c>
      <c r="T1321" s="8">
        <f t="shared" si="83"/>
        <v>0.39785592625989374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3582</v>
      </c>
      <c r="B1322" s="3">
        <v>46213</v>
      </c>
      <c r="C1322" s="4">
        <f>YEAR(SalesDataTable[[#This Row],[Order Date]])</f>
        <v>2026</v>
      </c>
      <c r="D1322" s="11" t="str">
        <f>"Q"&amp;ROUNDUP(MONTH(SalesDataTable[[#This Row],[Order Date]])/3,0)</f>
        <v>Q3</v>
      </c>
      <c r="E1322" s="4">
        <f>MONTH(SalesDataTable[[#This Row],[Order Date]])</f>
        <v>7</v>
      </c>
      <c r="F1322" s="4" t="str">
        <f>TEXT(SalesDataTable[[#This Row],[Order Date]],"MMM")</f>
        <v>Jul</v>
      </c>
      <c r="G1322" s="4" t="s">
        <v>6</v>
      </c>
      <c r="H1322" s="4" t="s">
        <v>43</v>
      </c>
      <c r="I1322" s="4" t="s">
        <v>2</v>
      </c>
      <c r="J1322" s="4" t="s">
        <v>3</v>
      </c>
      <c r="K1322" s="4" t="s">
        <v>23</v>
      </c>
      <c r="L1322" s="4" t="s">
        <v>40</v>
      </c>
      <c r="M1322" s="9">
        <v>4</v>
      </c>
      <c r="N1322" s="6">
        <v>82.47</v>
      </c>
      <c r="O1322" s="7">
        <v>0</v>
      </c>
      <c r="P1322" s="6">
        <v>40.22</v>
      </c>
      <c r="Q1322" s="6">
        <f t="shared" si="80"/>
        <v>329.88</v>
      </c>
      <c r="R1322" s="6">
        <f t="shared" si="81"/>
        <v>160.88</v>
      </c>
      <c r="S1322" s="6">
        <f t="shared" si="82"/>
        <v>169</v>
      </c>
      <c r="T1322" s="8">
        <f t="shared" si="83"/>
        <v>0.51230750575967021</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3715</v>
      </c>
      <c r="B1323" s="3">
        <v>46213</v>
      </c>
      <c r="C1323" s="4">
        <f>YEAR(SalesDataTable[[#This Row],[Order Date]])</f>
        <v>2026</v>
      </c>
      <c r="D1323" s="11" t="str">
        <f>"Q"&amp;ROUNDUP(MONTH(SalesDataTable[[#This Row],[Order Date]])/3,0)</f>
        <v>Q3</v>
      </c>
      <c r="E1323" s="4">
        <f>MONTH(SalesDataTable[[#This Row],[Order Date]])</f>
        <v>7</v>
      </c>
      <c r="F1323" s="4" t="str">
        <f>TEXT(SalesDataTable[[#This Row],[Order Date]],"MMM")</f>
        <v>Jul</v>
      </c>
      <c r="G1323" s="4" t="s">
        <v>20</v>
      </c>
      <c r="H1323" s="4" t="s">
        <v>33</v>
      </c>
      <c r="I1323" s="4" t="s">
        <v>2</v>
      </c>
      <c r="J1323" s="4" t="s">
        <v>13</v>
      </c>
      <c r="K1323" s="4" t="s">
        <v>23</v>
      </c>
      <c r="L1323" s="4" t="s">
        <v>51</v>
      </c>
      <c r="M1323" s="9">
        <v>1</v>
      </c>
      <c r="N1323" s="6">
        <v>122.14</v>
      </c>
      <c r="O1323" s="7">
        <v>0.15</v>
      </c>
      <c r="P1323" s="6">
        <v>59.87</v>
      </c>
      <c r="Q1323" s="6">
        <f t="shared" si="80"/>
        <v>103.819</v>
      </c>
      <c r="R1323" s="6">
        <f t="shared" si="81"/>
        <v>59.87</v>
      </c>
      <c r="S1323" s="6">
        <f t="shared" si="82"/>
        <v>43.949000000000005</v>
      </c>
      <c r="T1323" s="8">
        <f t="shared" si="83"/>
        <v>0.42332328379198414</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3940</v>
      </c>
      <c r="B1324" s="3">
        <v>46213</v>
      </c>
      <c r="C1324" s="4">
        <f>YEAR(SalesDataTable[[#This Row],[Order Date]])</f>
        <v>2026</v>
      </c>
      <c r="D1324" s="11" t="str">
        <f>"Q"&amp;ROUNDUP(MONTH(SalesDataTable[[#This Row],[Order Date]])/3,0)</f>
        <v>Q3</v>
      </c>
      <c r="E1324" s="4">
        <f>MONTH(SalesDataTable[[#This Row],[Order Date]])</f>
        <v>7</v>
      </c>
      <c r="F1324" s="4" t="str">
        <f>TEXT(SalesDataTable[[#This Row],[Order Date]],"MMM")</f>
        <v>Jul</v>
      </c>
      <c r="G1324" s="4" t="s">
        <v>11</v>
      </c>
      <c r="H1324" s="4" t="s">
        <v>52</v>
      </c>
      <c r="I1324" s="4" t="s">
        <v>19</v>
      </c>
      <c r="J1324" s="4" t="s">
        <v>3</v>
      </c>
      <c r="K1324" s="4" t="s">
        <v>9</v>
      </c>
      <c r="L1324" s="4" t="s">
        <v>17</v>
      </c>
      <c r="M1324" s="9">
        <v>3</v>
      </c>
      <c r="N1324" s="6">
        <v>143.59</v>
      </c>
      <c r="O1324" s="7">
        <v>0</v>
      </c>
      <c r="P1324" s="6">
        <v>78.91</v>
      </c>
      <c r="Q1324" s="6">
        <f t="shared" si="80"/>
        <v>430.77</v>
      </c>
      <c r="R1324" s="6">
        <f t="shared" si="81"/>
        <v>236.73</v>
      </c>
      <c r="S1324" s="6">
        <f t="shared" si="82"/>
        <v>194.04</v>
      </c>
      <c r="T1324" s="8">
        <f t="shared" si="83"/>
        <v>0.45044919562643637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4760</v>
      </c>
      <c r="B1325" s="3">
        <v>46213</v>
      </c>
      <c r="C1325" s="4">
        <f>YEAR(SalesDataTable[[#This Row],[Order Date]])</f>
        <v>2026</v>
      </c>
      <c r="D1325" s="11" t="str">
        <f>"Q"&amp;ROUNDUP(MONTH(SalesDataTable[[#This Row],[Order Date]])/3,0)</f>
        <v>Q3</v>
      </c>
      <c r="E1325" s="4">
        <f>MONTH(SalesDataTable[[#This Row],[Order Date]])</f>
        <v>7</v>
      </c>
      <c r="F1325" s="4" t="str">
        <f>TEXT(SalesDataTable[[#This Row],[Order Date]],"MMM")</f>
        <v>Jul</v>
      </c>
      <c r="G1325" s="4" t="s">
        <v>20</v>
      </c>
      <c r="H1325" s="4" t="s">
        <v>47</v>
      </c>
      <c r="I1325" s="4" t="s">
        <v>2</v>
      </c>
      <c r="J1325" s="4" t="s">
        <v>16</v>
      </c>
      <c r="K1325" s="4" t="s">
        <v>9</v>
      </c>
      <c r="L1325" s="4" t="s">
        <v>37</v>
      </c>
      <c r="M1325" s="9">
        <v>2</v>
      </c>
      <c r="N1325" s="6">
        <v>157.66</v>
      </c>
      <c r="O1325" s="7">
        <v>0</v>
      </c>
      <c r="P1325" s="6">
        <v>78.760000000000005</v>
      </c>
      <c r="Q1325" s="6">
        <f t="shared" si="80"/>
        <v>315.32</v>
      </c>
      <c r="R1325" s="6">
        <f t="shared" si="81"/>
        <v>157.52000000000001</v>
      </c>
      <c r="S1325" s="6">
        <f t="shared" si="82"/>
        <v>157.79999999999998</v>
      </c>
      <c r="T1325" s="8">
        <f t="shared" si="83"/>
        <v>0.50044399340352652</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4768</v>
      </c>
      <c r="B1326" s="3">
        <v>46213</v>
      </c>
      <c r="C1326" s="4">
        <f>YEAR(SalesDataTable[[#This Row],[Order Date]])</f>
        <v>2026</v>
      </c>
      <c r="D1326" s="11" t="str">
        <f>"Q"&amp;ROUNDUP(MONTH(SalesDataTable[[#This Row],[Order Date]])/3,0)</f>
        <v>Q3</v>
      </c>
      <c r="E1326" s="4">
        <f>MONTH(SalesDataTable[[#This Row],[Order Date]])</f>
        <v>7</v>
      </c>
      <c r="F1326" s="4" t="str">
        <f>TEXT(SalesDataTable[[#This Row],[Order Date]],"MMM")</f>
        <v>Jul</v>
      </c>
      <c r="G1326" s="4" t="s">
        <v>6</v>
      </c>
      <c r="H1326" s="4" t="s">
        <v>7</v>
      </c>
      <c r="I1326" s="4" t="s">
        <v>2</v>
      </c>
      <c r="J1326" s="4" t="s">
        <v>16</v>
      </c>
      <c r="K1326" s="4" t="s">
        <v>4</v>
      </c>
      <c r="L1326" s="4" t="s">
        <v>30</v>
      </c>
      <c r="M1326" s="9">
        <v>1</v>
      </c>
      <c r="N1326" s="6">
        <v>101.58</v>
      </c>
      <c r="O1326" s="7">
        <v>0</v>
      </c>
      <c r="P1326" s="6">
        <v>49.83</v>
      </c>
      <c r="Q1326" s="6">
        <f t="shared" si="80"/>
        <v>101.58</v>
      </c>
      <c r="R1326" s="6">
        <f t="shared" si="81"/>
        <v>49.83</v>
      </c>
      <c r="S1326" s="6">
        <f t="shared" si="82"/>
        <v>51.75</v>
      </c>
      <c r="T1326" s="8">
        <f t="shared" si="83"/>
        <v>0.50945067926757237</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5025</v>
      </c>
      <c r="B1327" s="3">
        <v>46213</v>
      </c>
      <c r="C1327" s="4">
        <f>YEAR(SalesDataTable[[#This Row],[Order Date]])</f>
        <v>2026</v>
      </c>
      <c r="D1327" s="11" t="str">
        <f>"Q"&amp;ROUNDUP(MONTH(SalesDataTable[[#This Row],[Order Date]])/3,0)</f>
        <v>Q3</v>
      </c>
      <c r="E1327" s="4">
        <f>MONTH(SalesDataTable[[#This Row],[Order Date]])</f>
        <v>7</v>
      </c>
      <c r="F1327" s="4" t="str">
        <f>TEXT(SalesDataTable[[#This Row],[Order Date]],"MMM")</f>
        <v>Jul</v>
      </c>
      <c r="G1327" s="4" t="s">
        <v>11</v>
      </c>
      <c r="H1327" s="4" t="s">
        <v>18</v>
      </c>
      <c r="I1327" s="4" t="s">
        <v>2</v>
      </c>
      <c r="J1327" s="4" t="s">
        <v>3</v>
      </c>
      <c r="K1327" s="4" t="s">
        <v>14</v>
      </c>
      <c r="L1327" s="4" t="s">
        <v>48</v>
      </c>
      <c r="M1327" s="9">
        <v>4</v>
      </c>
      <c r="N1327" s="6">
        <v>166.71</v>
      </c>
      <c r="O1327" s="7">
        <v>0</v>
      </c>
      <c r="P1327" s="6">
        <v>86.55</v>
      </c>
      <c r="Q1327" s="6">
        <f t="shared" si="80"/>
        <v>666.84</v>
      </c>
      <c r="R1327" s="6">
        <f t="shared" si="81"/>
        <v>346.2</v>
      </c>
      <c r="S1327" s="6">
        <f t="shared" si="82"/>
        <v>320.64000000000004</v>
      </c>
      <c r="T1327" s="8">
        <f t="shared" si="83"/>
        <v>0.48083498290444487</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165</v>
      </c>
      <c r="B1328" s="3">
        <v>46214</v>
      </c>
      <c r="C1328" s="4">
        <f>YEAR(SalesDataTable[[#This Row],[Order Date]])</f>
        <v>2026</v>
      </c>
      <c r="D1328" s="11" t="str">
        <f>"Q"&amp;ROUNDUP(MONTH(SalesDataTable[[#This Row],[Order Date]])/3,0)</f>
        <v>Q3</v>
      </c>
      <c r="E1328" s="4">
        <f>MONTH(SalesDataTable[[#This Row],[Order Date]])</f>
        <v>7</v>
      </c>
      <c r="F1328" s="4" t="str">
        <f>TEXT(SalesDataTable[[#This Row],[Order Date]],"MMM")</f>
        <v>Jul</v>
      </c>
      <c r="G1328" s="4" t="s">
        <v>6</v>
      </c>
      <c r="H1328" s="4" t="s">
        <v>43</v>
      </c>
      <c r="I1328" s="4" t="s">
        <v>19</v>
      </c>
      <c r="J1328" s="4" t="s">
        <v>13</v>
      </c>
      <c r="K1328" s="4" t="s">
        <v>4</v>
      </c>
      <c r="L1328" s="4" t="s">
        <v>5</v>
      </c>
      <c r="M1328" s="9">
        <v>2</v>
      </c>
      <c r="N1328" s="6">
        <v>83.33</v>
      </c>
      <c r="O1328" s="7">
        <v>0</v>
      </c>
      <c r="P1328" s="6">
        <v>42.11</v>
      </c>
      <c r="Q1328" s="6">
        <f t="shared" si="80"/>
        <v>166.66</v>
      </c>
      <c r="R1328" s="6">
        <f t="shared" si="81"/>
        <v>84.22</v>
      </c>
      <c r="S1328" s="6">
        <f t="shared" si="82"/>
        <v>82.44</v>
      </c>
      <c r="T1328" s="8">
        <f t="shared" si="83"/>
        <v>0.49465978639145564</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198</v>
      </c>
      <c r="B1329" s="3">
        <v>46214</v>
      </c>
      <c r="C1329" s="4">
        <f>YEAR(SalesDataTable[[#This Row],[Order Date]])</f>
        <v>2026</v>
      </c>
      <c r="D1329" s="11" t="str">
        <f>"Q"&amp;ROUNDUP(MONTH(SalesDataTable[[#This Row],[Order Date]])/3,0)</f>
        <v>Q3</v>
      </c>
      <c r="E1329" s="4">
        <f>MONTH(SalesDataTable[[#This Row],[Order Date]])</f>
        <v>7</v>
      </c>
      <c r="F1329" s="4" t="str">
        <f>TEXT(SalesDataTable[[#This Row],[Order Date]],"MMM")</f>
        <v>Jul</v>
      </c>
      <c r="G1329" s="4" t="s">
        <v>0</v>
      </c>
      <c r="H1329" s="4" t="s">
        <v>50</v>
      </c>
      <c r="I1329" s="4" t="s">
        <v>2</v>
      </c>
      <c r="J1329" s="4" t="s">
        <v>13</v>
      </c>
      <c r="K1329" s="4" t="s">
        <v>9</v>
      </c>
      <c r="L1329" s="4" t="s">
        <v>46</v>
      </c>
      <c r="M1329" s="9">
        <v>2</v>
      </c>
      <c r="N1329" s="6">
        <v>71.77</v>
      </c>
      <c r="O1329" s="7">
        <v>0.05</v>
      </c>
      <c r="P1329" s="6">
        <v>32.9</v>
      </c>
      <c r="Q1329" s="6">
        <f t="shared" si="80"/>
        <v>136.363</v>
      </c>
      <c r="R1329" s="6">
        <f t="shared" si="81"/>
        <v>65.8</v>
      </c>
      <c r="S1329" s="6">
        <f t="shared" si="82"/>
        <v>70.563000000000002</v>
      </c>
      <c r="T1329" s="8">
        <f t="shared" si="83"/>
        <v>0.5174644148339359</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1480</v>
      </c>
      <c r="B1330" s="3">
        <v>46214</v>
      </c>
      <c r="C1330" s="4">
        <f>YEAR(SalesDataTable[[#This Row],[Order Date]])</f>
        <v>2026</v>
      </c>
      <c r="D1330" s="11" t="str">
        <f>"Q"&amp;ROUNDUP(MONTH(SalesDataTable[[#This Row],[Order Date]])/3,0)</f>
        <v>Q3</v>
      </c>
      <c r="E1330" s="4">
        <f>MONTH(SalesDataTable[[#This Row],[Order Date]])</f>
        <v>7</v>
      </c>
      <c r="F1330" s="4" t="str">
        <f>TEXT(SalesDataTable[[#This Row],[Order Date]],"MMM")</f>
        <v>Jul</v>
      </c>
      <c r="G1330" s="4" t="s">
        <v>0</v>
      </c>
      <c r="H1330" s="4" t="s">
        <v>50</v>
      </c>
      <c r="I1330" s="4" t="s">
        <v>2</v>
      </c>
      <c r="J1330" s="4" t="s">
        <v>13</v>
      </c>
      <c r="K1330" s="4" t="s">
        <v>14</v>
      </c>
      <c r="L1330" s="4" t="s">
        <v>48</v>
      </c>
      <c r="M1330" s="9">
        <v>3</v>
      </c>
      <c r="N1330" s="6">
        <v>164.5</v>
      </c>
      <c r="O1330" s="7">
        <v>0</v>
      </c>
      <c r="P1330" s="6">
        <v>87.06</v>
      </c>
      <c r="Q1330" s="6">
        <f t="shared" si="80"/>
        <v>493.5</v>
      </c>
      <c r="R1330" s="6">
        <f t="shared" si="81"/>
        <v>261.18</v>
      </c>
      <c r="S1330" s="6">
        <f t="shared" si="82"/>
        <v>232.32</v>
      </c>
      <c r="T1330" s="8">
        <f t="shared" si="83"/>
        <v>0.47075987841945288</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1990</v>
      </c>
      <c r="B1331" s="3">
        <v>46214</v>
      </c>
      <c r="C1331" s="4">
        <f>YEAR(SalesDataTable[[#This Row],[Order Date]])</f>
        <v>2026</v>
      </c>
      <c r="D1331" s="11" t="str">
        <f>"Q"&amp;ROUNDUP(MONTH(SalesDataTable[[#This Row],[Order Date]])/3,0)</f>
        <v>Q3</v>
      </c>
      <c r="E1331" s="4">
        <f>MONTH(SalesDataTable[[#This Row],[Order Date]])</f>
        <v>7</v>
      </c>
      <c r="F1331" s="4" t="str">
        <f>TEXT(SalesDataTable[[#This Row],[Order Date]],"MMM")</f>
        <v>Jul</v>
      </c>
      <c r="G1331" s="4" t="s">
        <v>0</v>
      </c>
      <c r="H1331" s="4" t="s">
        <v>50</v>
      </c>
      <c r="I1331" s="4" t="s">
        <v>2</v>
      </c>
      <c r="J1331" s="4" t="s">
        <v>3</v>
      </c>
      <c r="K1331" s="4" t="s">
        <v>23</v>
      </c>
      <c r="L1331" s="4" t="s">
        <v>40</v>
      </c>
      <c r="M1331" s="9">
        <v>3</v>
      </c>
      <c r="N1331" s="6">
        <v>82.28</v>
      </c>
      <c r="O1331" s="7">
        <v>0.1</v>
      </c>
      <c r="P1331" s="6">
        <v>39.51</v>
      </c>
      <c r="Q1331" s="6">
        <f t="shared" si="80"/>
        <v>222.15600000000001</v>
      </c>
      <c r="R1331" s="6">
        <f t="shared" si="81"/>
        <v>118.53</v>
      </c>
      <c r="S1331" s="6">
        <f t="shared" si="82"/>
        <v>103.626</v>
      </c>
      <c r="T1331" s="8">
        <f t="shared" si="83"/>
        <v>0.46645600388915898</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2298</v>
      </c>
      <c r="B1332" s="3">
        <v>46214</v>
      </c>
      <c r="C1332" s="4">
        <f>YEAR(SalesDataTable[[#This Row],[Order Date]])</f>
        <v>2026</v>
      </c>
      <c r="D1332" s="11" t="str">
        <f>"Q"&amp;ROUNDUP(MONTH(SalesDataTable[[#This Row],[Order Date]])/3,0)</f>
        <v>Q3</v>
      </c>
      <c r="E1332" s="4">
        <f>MONTH(SalesDataTable[[#This Row],[Order Date]])</f>
        <v>7</v>
      </c>
      <c r="F1332" s="4" t="str">
        <f>TEXT(SalesDataTable[[#This Row],[Order Date]],"MMM")</f>
        <v>Jul</v>
      </c>
      <c r="G1332" s="4" t="s">
        <v>11</v>
      </c>
      <c r="H1332" s="4" t="s">
        <v>12</v>
      </c>
      <c r="I1332" s="4" t="s">
        <v>19</v>
      </c>
      <c r="J1332" s="4" t="s">
        <v>13</v>
      </c>
      <c r="K1332" s="4" t="s">
        <v>4</v>
      </c>
      <c r="L1332" s="4" t="s">
        <v>30</v>
      </c>
      <c r="M1332" s="9">
        <v>2</v>
      </c>
      <c r="N1332" s="6">
        <v>103.17</v>
      </c>
      <c r="O1332" s="7">
        <v>0</v>
      </c>
      <c r="P1332" s="6">
        <v>50.49</v>
      </c>
      <c r="Q1332" s="6">
        <f t="shared" si="80"/>
        <v>206.34</v>
      </c>
      <c r="R1332" s="6">
        <f t="shared" si="81"/>
        <v>100.98</v>
      </c>
      <c r="S1332" s="6">
        <f t="shared" si="82"/>
        <v>105.36</v>
      </c>
      <c r="T1332" s="8">
        <f t="shared" si="83"/>
        <v>0.51061355045071244</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2886</v>
      </c>
      <c r="B1333" s="3">
        <v>46214</v>
      </c>
      <c r="C1333" s="4">
        <f>YEAR(SalesDataTable[[#This Row],[Order Date]])</f>
        <v>2026</v>
      </c>
      <c r="D1333" s="11" t="str">
        <f>"Q"&amp;ROUNDUP(MONTH(SalesDataTable[[#This Row],[Order Date]])/3,0)</f>
        <v>Q3</v>
      </c>
      <c r="E1333" s="4">
        <f>MONTH(SalesDataTable[[#This Row],[Order Date]])</f>
        <v>7</v>
      </c>
      <c r="F1333" s="4" t="str">
        <f>TEXT(SalesDataTable[[#This Row],[Order Date]],"MMM")</f>
        <v>Jul</v>
      </c>
      <c r="G1333" s="4" t="s">
        <v>0</v>
      </c>
      <c r="H1333" s="4" t="s">
        <v>50</v>
      </c>
      <c r="I1333" s="4" t="s">
        <v>2</v>
      </c>
      <c r="J1333" s="4" t="s">
        <v>13</v>
      </c>
      <c r="K1333" s="4" t="s">
        <v>4</v>
      </c>
      <c r="L1333" s="4" t="s">
        <v>22</v>
      </c>
      <c r="M1333" s="9">
        <v>1</v>
      </c>
      <c r="N1333" s="6">
        <v>50.33</v>
      </c>
      <c r="O1333" s="7">
        <v>0.05</v>
      </c>
      <c r="P1333" s="6">
        <v>22.06</v>
      </c>
      <c r="Q1333" s="6">
        <f t="shared" si="80"/>
        <v>47.813499999999998</v>
      </c>
      <c r="R1333" s="6">
        <f t="shared" si="81"/>
        <v>22.06</v>
      </c>
      <c r="S1333" s="6">
        <f t="shared" si="82"/>
        <v>25.753499999999999</v>
      </c>
      <c r="T1333" s="8">
        <f t="shared" si="83"/>
        <v>0.53862402877848303</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2893</v>
      </c>
      <c r="B1334" s="3">
        <v>46214</v>
      </c>
      <c r="C1334" s="4">
        <f>YEAR(SalesDataTable[[#This Row],[Order Date]])</f>
        <v>2026</v>
      </c>
      <c r="D1334" s="11" t="str">
        <f>"Q"&amp;ROUNDUP(MONTH(SalesDataTable[[#This Row],[Order Date]])/3,0)</f>
        <v>Q3</v>
      </c>
      <c r="E1334" s="4">
        <f>MONTH(SalesDataTable[[#This Row],[Order Date]])</f>
        <v>7</v>
      </c>
      <c r="F1334" s="4" t="str">
        <f>TEXT(SalesDataTable[[#This Row],[Order Date]],"MMM")</f>
        <v>Jul</v>
      </c>
      <c r="G1334" s="4" t="s">
        <v>6</v>
      </c>
      <c r="H1334" s="4" t="s">
        <v>41</v>
      </c>
      <c r="I1334" s="4" t="s">
        <v>8</v>
      </c>
      <c r="J1334" s="4" t="s">
        <v>16</v>
      </c>
      <c r="K1334" s="4" t="s">
        <v>9</v>
      </c>
      <c r="L1334" s="4" t="s">
        <v>17</v>
      </c>
      <c r="M1334" s="9">
        <v>6</v>
      </c>
      <c r="N1334" s="6">
        <v>142.78</v>
      </c>
      <c r="O1334" s="7">
        <v>0.15</v>
      </c>
      <c r="P1334" s="6">
        <v>80.38</v>
      </c>
      <c r="Q1334" s="6">
        <f t="shared" si="80"/>
        <v>728.178</v>
      </c>
      <c r="R1334" s="6">
        <f t="shared" si="81"/>
        <v>482.28</v>
      </c>
      <c r="S1334" s="6">
        <f t="shared" si="82"/>
        <v>245.89800000000002</v>
      </c>
      <c r="T1334" s="8">
        <f t="shared" si="83"/>
        <v>0.33768941110552642</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2939</v>
      </c>
      <c r="B1335" s="3">
        <v>46214</v>
      </c>
      <c r="C1335" s="4">
        <f>YEAR(SalesDataTable[[#This Row],[Order Date]])</f>
        <v>2026</v>
      </c>
      <c r="D1335" s="11" t="str">
        <f>"Q"&amp;ROUNDUP(MONTH(SalesDataTable[[#This Row],[Order Date]])/3,0)</f>
        <v>Q3</v>
      </c>
      <c r="E1335" s="4">
        <f>MONTH(SalesDataTable[[#This Row],[Order Date]])</f>
        <v>7</v>
      </c>
      <c r="F1335" s="4" t="str">
        <f>TEXT(SalesDataTable[[#This Row],[Order Date]],"MMM")</f>
        <v>Jul</v>
      </c>
      <c r="G1335" s="4" t="s">
        <v>6</v>
      </c>
      <c r="H1335" s="4" t="s">
        <v>27</v>
      </c>
      <c r="I1335" s="4" t="s">
        <v>2</v>
      </c>
      <c r="J1335" s="4" t="s">
        <v>13</v>
      </c>
      <c r="K1335" s="4" t="s">
        <v>23</v>
      </c>
      <c r="L1335" s="4" t="s">
        <v>29</v>
      </c>
      <c r="M1335" s="9">
        <v>1</v>
      </c>
      <c r="N1335" s="6">
        <v>195.38</v>
      </c>
      <c r="O1335" s="7">
        <v>0.05</v>
      </c>
      <c r="P1335" s="6">
        <v>101.67</v>
      </c>
      <c r="Q1335" s="6">
        <f t="shared" si="80"/>
        <v>185.61099999999999</v>
      </c>
      <c r="R1335" s="6">
        <f t="shared" si="81"/>
        <v>101.67</v>
      </c>
      <c r="S1335" s="6">
        <f t="shared" si="82"/>
        <v>83.940999999999988</v>
      </c>
      <c r="T1335" s="8">
        <f t="shared" si="83"/>
        <v>0.45224151585843508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3249</v>
      </c>
      <c r="B1336" s="3">
        <v>46214</v>
      </c>
      <c r="C1336" s="4">
        <f>YEAR(SalesDataTable[[#This Row],[Order Date]])</f>
        <v>2026</v>
      </c>
      <c r="D1336" s="11" t="str">
        <f>"Q"&amp;ROUNDUP(MONTH(SalesDataTable[[#This Row],[Order Date]])/3,0)</f>
        <v>Q3</v>
      </c>
      <c r="E1336" s="4">
        <f>MONTH(SalesDataTable[[#This Row],[Order Date]])</f>
        <v>7</v>
      </c>
      <c r="F1336" s="4" t="str">
        <f>TEXT(SalesDataTable[[#This Row],[Order Date]],"MMM")</f>
        <v>Jul</v>
      </c>
      <c r="G1336" s="4" t="s">
        <v>20</v>
      </c>
      <c r="H1336" s="4" t="s">
        <v>21</v>
      </c>
      <c r="I1336" s="4" t="s">
        <v>19</v>
      </c>
      <c r="J1336" s="4" t="s">
        <v>3</v>
      </c>
      <c r="K1336" s="4" t="s">
        <v>4</v>
      </c>
      <c r="L1336" s="4" t="s">
        <v>30</v>
      </c>
      <c r="M1336" s="9">
        <v>5</v>
      </c>
      <c r="N1336" s="6">
        <v>104.8</v>
      </c>
      <c r="O1336" s="7">
        <v>0</v>
      </c>
      <c r="P1336" s="6">
        <v>50.94</v>
      </c>
      <c r="Q1336" s="6">
        <f t="shared" si="80"/>
        <v>524</v>
      </c>
      <c r="R1336" s="6">
        <f t="shared" si="81"/>
        <v>254.7</v>
      </c>
      <c r="S1336" s="6">
        <f t="shared" si="82"/>
        <v>269.3</v>
      </c>
      <c r="T1336" s="8">
        <f t="shared" si="83"/>
        <v>0.51393129770992374</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3832</v>
      </c>
      <c r="B1337" s="3">
        <v>46214</v>
      </c>
      <c r="C1337" s="4">
        <f>YEAR(SalesDataTable[[#This Row],[Order Date]])</f>
        <v>2026</v>
      </c>
      <c r="D1337" s="11" t="str">
        <f>"Q"&amp;ROUNDUP(MONTH(SalesDataTable[[#This Row],[Order Date]])/3,0)</f>
        <v>Q3</v>
      </c>
      <c r="E1337" s="4">
        <f>MONTH(SalesDataTable[[#This Row],[Order Date]])</f>
        <v>7</v>
      </c>
      <c r="F1337" s="4" t="str">
        <f>TEXT(SalesDataTable[[#This Row],[Order Date]],"MMM")</f>
        <v>Jul</v>
      </c>
      <c r="G1337" s="4" t="s">
        <v>20</v>
      </c>
      <c r="H1337" s="4" t="s">
        <v>31</v>
      </c>
      <c r="I1337" s="4" t="s">
        <v>2</v>
      </c>
      <c r="J1337" s="4" t="s">
        <v>3</v>
      </c>
      <c r="K1337" s="4" t="s">
        <v>23</v>
      </c>
      <c r="L1337" s="4" t="s">
        <v>40</v>
      </c>
      <c r="M1337" s="9">
        <v>3</v>
      </c>
      <c r="N1337" s="6">
        <v>82.26</v>
      </c>
      <c r="O1337" s="7">
        <v>0</v>
      </c>
      <c r="P1337" s="6">
        <v>40.020000000000003</v>
      </c>
      <c r="Q1337" s="6">
        <f t="shared" si="80"/>
        <v>246.78000000000003</v>
      </c>
      <c r="R1337" s="6">
        <f t="shared" si="81"/>
        <v>120.06</v>
      </c>
      <c r="S1337" s="6">
        <f t="shared" si="82"/>
        <v>126.72000000000003</v>
      </c>
      <c r="T1337" s="8">
        <f t="shared" si="83"/>
        <v>0.51349380014587898</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3868</v>
      </c>
      <c r="B1338" s="3">
        <v>46214</v>
      </c>
      <c r="C1338" s="4">
        <f>YEAR(SalesDataTable[[#This Row],[Order Date]])</f>
        <v>2026</v>
      </c>
      <c r="D1338" s="11" t="str">
        <f>"Q"&amp;ROUNDUP(MONTH(SalesDataTable[[#This Row],[Order Date]])/3,0)</f>
        <v>Q3</v>
      </c>
      <c r="E1338" s="4">
        <f>MONTH(SalesDataTable[[#This Row],[Order Date]])</f>
        <v>7</v>
      </c>
      <c r="F1338" s="4" t="str">
        <f>TEXT(SalesDataTable[[#This Row],[Order Date]],"MMM")</f>
        <v>Jul</v>
      </c>
      <c r="G1338" s="4" t="s">
        <v>11</v>
      </c>
      <c r="H1338" s="4" t="s">
        <v>39</v>
      </c>
      <c r="I1338" s="4" t="s">
        <v>2</v>
      </c>
      <c r="J1338" s="4" t="s">
        <v>16</v>
      </c>
      <c r="K1338" s="4" t="s">
        <v>9</v>
      </c>
      <c r="L1338" s="4" t="s">
        <v>10</v>
      </c>
      <c r="M1338" s="9">
        <v>1</v>
      </c>
      <c r="N1338" s="6">
        <v>90.79</v>
      </c>
      <c r="O1338" s="7">
        <v>0</v>
      </c>
      <c r="P1338" s="6">
        <v>46.39</v>
      </c>
      <c r="Q1338" s="6">
        <f t="shared" si="80"/>
        <v>90.79</v>
      </c>
      <c r="R1338" s="6">
        <f t="shared" si="81"/>
        <v>46.39</v>
      </c>
      <c r="S1338" s="6">
        <f t="shared" si="82"/>
        <v>44.400000000000006</v>
      </c>
      <c r="T1338" s="8">
        <f t="shared" si="83"/>
        <v>0.4890406432426479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4365</v>
      </c>
      <c r="B1339" s="3">
        <v>46214</v>
      </c>
      <c r="C1339" s="4">
        <f>YEAR(SalesDataTable[[#This Row],[Order Date]])</f>
        <v>2026</v>
      </c>
      <c r="D1339" s="11" t="str">
        <f>"Q"&amp;ROUNDUP(MONTH(SalesDataTable[[#This Row],[Order Date]])/3,0)</f>
        <v>Q3</v>
      </c>
      <c r="E1339" s="4">
        <f>MONTH(SalesDataTable[[#This Row],[Order Date]])</f>
        <v>7</v>
      </c>
      <c r="F1339" s="4" t="str">
        <f>TEXT(SalesDataTable[[#This Row],[Order Date]],"MMM")</f>
        <v>Jul</v>
      </c>
      <c r="G1339" s="4" t="s">
        <v>6</v>
      </c>
      <c r="H1339" s="4" t="s">
        <v>41</v>
      </c>
      <c r="I1339" s="4" t="s">
        <v>2</v>
      </c>
      <c r="J1339" s="4" t="s">
        <v>3</v>
      </c>
      <c r="K1339" s="4" t="s">
        <v>4</v>
      </c>
      <c r="L1339" s="4" t="s">
        <v>26</v>
      </c>
      <c r="M1339" s="9">
        <v>1</v>
      </c>
      <c r="N1339" s="6">
        <v>41.33</v>
      </c>
      <c r="O1339" s="7">
        <v>0</v>
      </c>
      <c r="P1339" s="6">
        <v>17.2</v>
      </c>
      <c r="Q1339" s="6">
        <f t="shared" si="80"/>
        <v>41.33</v>
      </c>
      <c r="R1339" s="6">
        <f t="shared" si="81"/>
        <v>17.2</v>
      </c>
      <c r="S1339" s="6">
        <f t="shared" si="82"/>
        <v>24.13</v>
      </c>
      <c r="T1339" s="8">
        <f t="shared" si="83"/>
        <v>0.58383740624243896</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314</v>
      </c>
      <c r="B1340" s="3">
        <v>46215</v>
      </c>
      <c r="C1340" s="4">
        <f>YEAR(SalesDataTable[[#This Row],[Order Date]])</f>
        <v>2026</v>
      </c>
      <c r="D1340" s="11" t="str">
        <f>"Q"&amp;ROUNDUP(MONTH(SalesDataTable[[#This Row],[Order Date]])/3,0)</f>
        <v>Q3</v>
      </c>
      <c r="E1340" s="4">
        <f>MONTH(SalesDataTable[[#This Row],[Order Date]])</f>
        <v>7</v>
      </c>
      <c r="F1340" s="4" t="str">
        <f>TEXT(SalesDataTable[[#This Row],[Order Date]],"MMM")</f>
        <v>Jul</v>
      </c>
      <c r="G1340" s="4" t="s">
        <v>11</v>
      </c>
      <c r="H1340" s="4" t="s">
        <v>12</v>
      </c>
      <c r="I1340" s="4" t="s">
        <v>2</v>
      </c>
      <c r="J1340" s="4" t="s">
        <v>3</v>
      </c>
      <c r="K1340" s="4" t="s">
        <v>34</v>
      </c>
      <c r="L1340" s="4" t="s">
        <v>35</v>
      </c>
      <c r="M1340" s="9">
        <v>2</v>
      </c>
      <c r="N1340" s="6">
        <v>41.09</v>
      </c>
      <c r="O1340" s="7">
        <v>0.05</v>
      </c>
      <c r="P1340" s="6">
        <v>14.54</v>
      </c>
      <c r="Q1340" s="6">
        <f t="shared" si="80"/>
        <v>78.070999999999998</v>
      </c>
      <c r="R1340" s="6">
        <f t="shared" si="81"/>
        <v>29.08</v>
      </c>
      <c r="S1340" s="6">
        <f t="shared" si="82"/>
        <v>48.991</v>
      </c>
      <c r="T1340" s="8">
        <f t="shared" si="83"/>
        <v>0.62751854081541159</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552</v>
      </c>
      <c r="B1341" s="3">
        <v>46215</v>
      </c>
      <c r="C1341" s="4">
        <f>YEAR(SalesDataTable[[#This Row],[Order Date]])</f>
        <v>2026</v>
      </c>
      <c r="D1341" s="11" t="str">
        <f>"Q"&amp;ROUNDUP(MONTH(SalesDataTable[[#This Row],[Order Date]])/3,0)</f>
        <v>Q3</v>
      </c>
      <c r="E1341" s="4">
        <f>MONTH(SalesDataTable[[#This Row],[Order Date]])</f>
        <v>7</v>
      </c>
      <c r="F1341" s="4" t="str">
        <f>TEXT(SalesDataTable[[#This Row],[Order Date]],"MMM")</f>
        <v>Jul</v>
      </c>
      <c r="G1341" s="4" t="s">
        <v>6</v>
      </c>
      <c r="H1341" s="4" t="s">
        <v>43</v>
      </c>
      <c r="I1341" s="4" t="s">
        <v>8</v>
      </c>
      <c r="J1341" s="4" t="s">
        <v>16</v>
      </c>
      <c r="K1341" s="4" t="s">
        <v>23</v>
      </c>
      <c r="L1341" s="4" t="s">
        <v>40</v>
      </c>
      <c r="M1341" s="9">
        <v>5</v>
      </c>
      <c r="N1341" s="6">
        <v>82.39</v>
      </c>
      <c r="O1341" s="7">
        <v>0.05</v>
      </c>
      <c r="P1341" s="6">
        <v>39.479999999999997</v>
      </c>
      <c r="Q1341" s="6">
        <f t="shared" si="80"/>
        <v>391.35249999999996</v>
      </c>
      <c r="R1341" s="6">
        <f t="shared" si="81"/>
        <v>197.39999999999998</v>
      </c>
      <c r="S1341" s="6">
        <f t="shared" si="82"/>
        <v>193.95249999999999</v>
      </c>
      <c r="T1341" s="8">
        <f t="shared" si="83"/>
        <v>0.49559540312122702</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1317</v>
      </c>
      <c r="B1342" s="3">
        <v>46215</v>
      </c>
      <c r="C1342" s="4">
        <f>YEAR(SalesDataTable[[#This Row],[Order Date]])</f>
        <v>2026</v>
      </c>
      <c r="D1342" s="11" t="str">
        <f>"Q"&amp;ROUNDUP(MONTH(SalesDataTable[[#This Row],[Order Date]])/3,0)</f>
        <v>Q3</v>
      </c>
      <c r="E1342" s="4">
        <f>MONTH(SalesDataTable[[#This Row],[Order Date]])</f>
        <v>7</v>
      </c>
      <c r="F1342" s="4" t="str">
        <f>TEXT(SalesDataTable[[#This Row],[Order Date]],"MMM")</f>
        <v>Jul</v>
      </c>
      <c r="G1342" s="4" t="s">
        <v>6</v>
      </c>
      <c r="H1342" s="4" t="s">
        <v>49</v>
      </c>
      <c r="I1342" s="4" t="s">
        <v>2</v>
      </c>
      <c r="J1342" s="4" t="s">
        <v>16</v>
      </c>
      <c r="K1342" s="4" t="s">
        <v>34</v>
      </c>
      <c r="L1342" s="4" t="s">
        <v>42</v>
      </c>
      <c r="M1342" s="9">
        <v>3</v>
      </c>
      <c r="N1342" s="6">
        <v>37</v>
      </c>
      <c r="O1342" s="7">
        <v>0</v>
      </c>
      <c r="P1342" s="6">
        <v>13.69</v>
      </c>
      <c r="Q1342" s="6">
        <f t="shared" si="80"/>
        <v>111</v>
      </c>
      <c r="R1342" s="6">
        <f t="shared" si="81"/>
        <v>41.07</v>
      </c>
      <c r="S1342" s="6">
        <f t="shared" si="82"/>
        <v>69.930000000000007</v>
      </c>
      <c r="T1342" s="8">
        <f t="shared" si="83"/>
        <v>0.63000000000000012</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1515</v>
      </c>
      <c r="B1343" s="3">
        <v>46215</v>
      </c>
      <c r="C1343" s="4">
        <f>YEAR(SalesDataTable[[#This Row],[Order Date]])</f>
        <v>2026</v>
      </c>
      <c r="D1343" s="11" t="str">
        <f>"Q"&amp;ROUNDUP(MONTH(SalesDataTable[[#This Row],[Order Date]])/3,0)</f>
        <v>Q3</v>
      </c>
      <c r="E1343" s="4">
        <f>MONTH(SalesDataTable[[#This Row],[Order Date]])</f>
        <v>7</v>
      </c>
      <c r="F1343" s="4" t="str">
        <f>TEXT(SalesDataTable[[#This Row],[Order Date]],"MMM")</f>
        <v>Jul</v>
      </c>
      <c r="G1343" s="4" t="s">
        <v>20</v>
      </c>
      <c r="H1343" s="4" t="s">
        <v>33</v>
      </c>
      <c r="I1343" s="4" t="s">
        <v>19</v>
      </c>
      <c r="J1343" s="4" t="s">
        <v>13</v>
      </c>
      <c r="K1343" s="4" t="s">
        <v>34</v>
      </c>
      <c r="L1343" s="4" t="s">
        <v>35</v>
      </c>
      <c r="M1343" s="9">
        <v>2</v>
      </c>
      <c r="N1343" s="6">
        <v>40.9</v>
      </c>
      <c r="O1343" s="7">
        <v>0</v>
      </c>
      <c r="P1343" s="6">
        <v>14.81</v>
      </c>
      <c r="Q1343" s="6">
        <f t="shared" si="80"/>
        <v>81.8</v>
      </c>
      <c r="R1343" s="6">
        <f t="shared" si="81"/>
        <v>29.62</v>
      </c>
      <c r="S1343" s="6">
        <f t="shared" si="82"/>
        <v>52.179999999999993</v>
      </c>
      <c r="T1343" s="8">
        <f t="shared" si="83"/>
        <v>0.63789731051344734</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1674</v>
      </c>
      <c r="B1344" s="3">
        <v>46215</v>
      </c>
      <c r="C1344" s="4">
        <f>YEAR(SalesDataTable[[#This Row],[Order Date]])</f>
        <v>2026</v>
      </c>
      <c r="D1344" s="11" t="str">
        <f>"Q"&amp;ROUNDUP(MONTH(SalesDataTable[[#This Row],[Order Date]])/3,0)</f>
        <v>Q3</v>
      </c>
      <c r="E1344" s="4">
        <f>MONTH(SalesDataTable[[#This Row],[Order Date]])</f>
        <v>7</v>
      </c>
      <c r="F1344" s="4" t="str">
        <f>TEXT(SalesDataTable[[#This Row],[Order Date]],"MMM")</f>
        <v>Jul</v>
      </c>
      <c r="G1344" s="4" t="s">
        <v>0</v>
      </c>
      <c r="H1344" s="4" t="s">
        <v>1</v>
      </c>
      <c r="I1344" s="4" t="s">
        <v>2</v>
      </c>
      <c r="J1344" s="4" t="s">
        <v>13</v>
      </c>
      <c r="K1344" s="4" t="s">
        <v>34</v>
      </c>
      <c r="L1344" s="4" t="s">
        <v>38</v>
      </c>
      <c r="M1344" s="9">
        <v>1</v>
      </c>
      <c r="N1344" s="6">
        <v>123.33</v>
      </c>
      <c r="O1344" s="7">
        <v>0.1</v>
      </c>
      <c r="P1344" s="6">
        <v>70.900000000000006</v>
      </c>
      <c r="Q1344" s="6">
        <f t="shared" si="80"/>
        <v>110.997</v>
      </c>
      <c r="R1344" s="6">
        <f t="shared" si="81"/>
        <v>70.900000000000006</v>
      </c>
      <c r="S1344" s="6">
        <f t="shared" si="82"/>
        <v>40.096999999999994</v>
      </c>
      <c r="T1344" s="8">
        <f t="shared" si="83"/>
        <v>0.36124399758552028</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2407</v>
      </c>
      <c r="B1345" s="3">
        <v>46215</v>
      </c>
      <c r="C1345" s="4">
        <f>YEAR(SalesDataTable[[#This Row],[Order Date]])</f>
        <v>2026</v>
      </c>
      <c r="D1345" s="11" t="str">
        <f>"Q"&amp;ROUNDUP(MONTH(SalesDataTable[[#This Row],[Order Date]])/3,0)</f>
        <v>Q3</v>
      </c>
      <c r="E1345" s="4">
        <f>MONTH(SalesDataTable[[#This Row],[Order Date]])</f>
        <v>7</v>
      </c>
      <c r="F1345" s="4" t="str">
        <f>TEXT(SalesDataTable[[#This Row],[Order Date]],"MMM")</f>
        <v>Jul</v>
      </c>
      <c r="G1345" s="4" t="s">
        <v>6</v>
      </c>
      <c r="H1345" s="4" t="s">
        <v>43</v>
      </c>
      <c r="I1345" s="4" t="s">
        <v>28</v>
      </c>
      <c r="J1345" s="4" t="s">
        <v>16</v>
      </c>
      <c r="K1345" s="4" t="s">
        <v>9</v>
      </c>
      <c r="L1345" s="4" t="s">
        <v>37</v>
      </c>
      <c r="M1345" s="9">
        <v>1</v>
      </c>
      <c r="N1345" s="6">
        <v>153.25</v>
      </c>
      <c r="O1345" s="7">
        <v>0.15</v>
      </c>
      <c r="P1345" s="6">
        <v>78.28</v>
      </c>
      <c r="Q1345" s="6">
        <f t="shared" si="80"/>
        <v>130.26249999999999</v>
      </c>
      <c r="R1345" s="6">
        <f t="shared" si="81"/>
        <v>78.28</v>
      </c>
      <c r="S1345" s="6">
        <f t="shared" si="82"/>
        <v>51.982499999999987</v>
      </c>
      <c r="T1345" s="8">
        <f t="shared" si="83"/>
        <v>0.39905959121005657</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2817</v>
      </c>
      <c r="B1346" s="3">
        <v>46215</v>
      </c>
      <c r="C1346" s="4">
        <f>YEAR(SalesDataTable[[#This Row],[Order Date]])</f>
        <v>2026</v>
      </c>
      <c r="D1346" s="11" t="str">
        <f>"Q"&amp;ROUNDUP(MONTH(SalesDataTable[[#This Row],[Order Date]])/3,0)</f>
        <v>Q3</v>
      </c>
      <c r="E1346" s="4">
        <f>MONTH(SalesDataTable[[#This Row],[Order Date]])</f>
        <v>7</v>
      </c>
      <c r="F1346" s="4" t="str">
        <f>TEXT(SalesDataTable[[#This Row],[Order Date]],"MMM")</f>
        <v>Jul</v>
      </c>
      <c r="G1346" s="4" t="s">
        <v>20</v>
      </c>
      <c r="H1346" s="4" t="s">
        <v>31</v>
      </c>
      <c r="I1346" s="4" t="s">
        <v>28</v>
      </c>
      <c r="J1346" s="4" t="s">
        <v>13</v>
      </c>
      <c r="K1346" s="4" t="s">
        <v>14</v>
      </c>
      <c r="L1346" s="4" t="s">
        <v>44</v>
      </c>
      <c r="M1346" s="9">
        <v>3</v>
      </c>
      <c r="N1346" s="6">
        <v>134.43</v>
      </c>
      <c r="O1346" s="7">
        <v>0.1</v>
      </c>
      <c r="P1346" s="6">
        <v>65.78</v>
      </c>
      <c r="Q1346" s="6">
        <f t="shared" si="80"/>
        <v>362.96100000000001</v>
      </c>
      <c r="R1346" s="6">
        <f t="shared" si="81"/>
        <v>197.34</v>
      </c>
      <c r="S1346" s="6">
        <f t="shared" si="82"/>
        <v>165.62100000000001</v>
      </c>
      <c r="T1346" s="8">
        <f t="shared" si="83"/>
        <v>0.45630522287518493</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3059</v>
      </c>
      <c r="B1347" s="3">
        <v>46215</v>
      </c>
      <c r="C1347" s="4">
        <f>YEAR(SalesDataTable[[#This Row],[Order Date]])</f>
        <v>2026</v>
      </c>
      <c r="D1347" s="11" t="str">
        <f>"Q"&amp;ROUNDUP(MONTH(SalesDataTable[[#This Row],[Order Date]])/3,0)</f>
        <v>Q3</v>
      </c>
      <c r="E1347" s="4">
        <f>MONTH(SalesDataTable[[#This Row],[Order Date]])</f>
        <v>7</v>
      </c>
      <c r="F1347" s="4" t="str">
        <f>TEXT(SalesDataTable[[#This Row],[Order Date]],"MMM")</f>
        <v>Jul</v>
      </c>
      <c r="G1347" s="4" t="s">
        <v>0</v>
      </c>
      <c r="H1347" s="4" t="s">
        <v>1</v>
      </c>
      <c r="I1347" s="4" t="s">
        <v>2</v>
      </c>
      <c r="J1347" s="4" t="s">
        <v>3</v>
      </c>
      <c r="K1347" s="4" t="s">
        <v>9</v>
      </c>
      <c r="L1347" s="4" t="s">
        <v>10</v>
      </c>
      <c r="M1347" s="9">
        <v>1</v>
      </c>
      <c r="N1347" s="6">
        <v>93.73</v>
      </c>
      <c r="O1347" s="7">
        <v>0.05</v>
      </c>
      <c r="P1347" s="6">
        <v>44.51</v>
      </c>
      <c r="Q1347" s="6">
        <f t="shared" si="80"/>
        <v>89.043499999999995</v>
      </c>
      <c r="R1347" s="6">
        <f t="shared" si="81"/>
        <v>44.51</v>
      </c>
      <c r="S1347" s="6">
        <f t="shared" si="82"/>
        <v>44.533499999999997</v>
      </c>
      <c r="T1347" s="8">
        <f t="shared" si="83"/>
        <v>0.50013195797559618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3210</v>
      </c>
      <c r="B1348" s="3">
        <v>46215</v>
      </c>
      <c r="C1348" s="4">
        <f>YEAR(SalesDataTable[[#This Row],[Order Date]])</f>
        <v>2026</v>
      </c>
      <c r="D1348" s="11" t="str">
        <f>"Q"&amp;ROUNDUP(MONTH(SalesDataTable[[#This Row],[Order Date]])/3,0)</f>
        <v>Q3</v>
      </c>
      <c r="E1348" s="4">
        <f>MONTH(SalesDataTable[[#This Row],[Order Date]])</f>
        <v>7</v>
      </c>
      <c r="F1348" s="4" t="str">
        <f>TEXT(SalesDataTable[[#This Row],[Order Date]],"MMM")</f>
        <v>Jul</v>
      </c>
      <c r="G1348" s="4" t="s">
        <v>0</v>
      </c>
      <c r="H1348" s="4" t="s">
        <v>1</v>
      </c>
      <c r="I1348" s="4" t="s">
        <v>2</v>
      </c>
      <c r="J1348" s="4" t="s">
        <v>3</v>
      </c>
      <c r="K1348" s="4" t="s">
        <v>14</v>
      </c>
      <c r="L1348" s="4" t="s">
        <v>15</v>
      </c>
      <c r="M1348" s="9">
        <v>1</v>
      </c>
      <c r="N1348" s="6">
        <v>37.090000000000003</v>
      </c>
      <c r="O1348" s="7">
        <v>0</v>
      </c>
      <c r="P1348" s="6">
        <v>13.43</v>
      </c>
      <c r="Q1348" s="6">
        <f t="shared" ref="Q1348:Q1411" si="84">M1348*N1348*(1-O1348)</f>
        <v>37.090000000000003</v>
      </c>
      <c r="R1348" s="6">
        <f t="shared" ref="R1348:R1411" si="85">M1348*P1348</f>
        <v>13.43</v>
      </c>
      <c r="S1348" s="6">
        <f t="shared" ref="S1348:S1411" si="86">Q1348-R1348</f>
        <v>23.660000000000004</v>
      </c>
      <c r="T1348" s="8">
        <f t="shared" ref="T1348:T1411" si="87">IFERROR(S1348/Q1348,0)</f>
        <v>0.63790779185764357</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3670</v>
      </c>
      <c r="B1349" s="3">
        <v>46215</v>
      </c>
      <c r="C1349" s="4">
        <f>YEAR(SalesDataTable[[#This Row],[Order Date]])</f>
        <v>2026</v>
      </c>
      <c r="D1349" s="11" t="str">
        <f>"Q"&amp;ROUNDUP(MONTH(SalesDataTable[[#This Row],[Order Date]])/3,0)</f>
        <v>Q3</v>
      </c>
      <c r="E1349" s="4">
        <f>MONTH(SalesDataTable[[#This Row],[Order Date]])</f>
        <v>7</v>
      </c>
      <c r="F1349" s="4" t="str">
        <f>TEXT(SalesDataTable[[#This Row],[Order Date]],"MMM")</f>
        <v>Jul</v>
      </c>
      <c r="G1349" s="4" t="s">
        <v>0</v>
      </c>
      <c r="H1349" s="4" t="s">
        <v>1</v>
      </c>
      <c r="I1349" s="4" t="s">
        <v>19</v>
      </c>
      <c r="J1349" s="4" t="s">
        <v>13</v>
      </c>
      <c r="K1349" s="4" t="s">
        <v>14</v>
      </c>
      <c r="L1349" s="4" t="s">
        <v>32</v>
      </c>
      <c r="M1349" s="9">
        <v>1</v>
      </c>
      <c r="N1349" s="6">
        <v>45.43</v>
      </c>
      <c r="O1349" s="7">
        <v>0</v>
      </c>
      <c r="P1349" s="6">
        <v>18.66</v>
      </c>
      <c r="Q1349" s="6">
        <f t="shared" si="84"/>
        <v>45.43</v>
      </c>
      <c r="R1349" s="6">
        <f t="shared" si="85"/>
        <v>18.66</v>
      </c>
      <c r="S1349" s="6">
        <f t="shared" si="86"/>
        <v>26.77</v>
      </c>
      <c r="T1349" s="8">
        <f t="shared" si="87"/>
        <v>0.58925819942769098</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4017</v>
      </c>
      <c r="B1350" s="3">
        <v>46215</v>
      </c>
      <c r="C1350" s="4">
        <f>YEAR(SalesDataTable[[#This Row],[Order Date]])</f>
        <v>2026</v>
      </c>
      <c r="D1350" s="11" t="str">
        <f>"Q"&amp;ROUNDUP(MONTH(SalesDataTable[[#This Row],[Order Date]])/3,0)</f>
        <v>Q3</v>
      </c>
      <c r="E1350" s="4">
        <f>MONTH(SalesDataTable[[#This Row],[Order Date]])</f>
        <v>7</v>
      </c>
      <c r="F1350" s="4" t="str">
        <f>TEXT(SalesDataTable[[#This Row],[Order Date]],"MMM")</f>
        <v>Jul</v>
      </c>
      <c r="G1350" s="4" t="s">
        <v>20</v>
      </c>
      <c r="H1350" s="4" t="s">
        <v>33</v>
      </c>
      <c r="I1350" s="4" t="s">
        <v>28</v>
      </c>
      <c r="J1350" s="4" t="s">
        <v>13</v>
      </c>
      <c r="K1350" s="4" t="s">
        <v>34</v>
      </c>
      <c r="L1350" s="4" t="s">
        <v>35</v>
      </c>
      <c r="M1350" s="9">
        <v>1</v>
      </c>
      <c r="N1350" s="6">
        <v>39.5</v>
      </c>
      <c r="O1350" s="7">
        <v>0.1</v>
      </c>
      <c r="P1350" s="6">
        <v>14.86</v>
      </c>
      <c r="Q1350" s="6">
        <f t="shared" si="84"/>
        <v>35.550000000000004</v>
      </c>
      <c r="R1350" s="6">
        <f t="shared" si="85"/>
        <v>14.86</v>
      </c>
      <c r="S1350" s="6">
        <f t="shared" si="86"/>
        <v>20.690000000000005</v>
      </c>
      <c r="T1350" s="8">
        <f t="shared" si="87"/>
        <v>0.58199718706047832</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5012</v>
      </c>
      <c r="B1351" s="3">
        <v>46215</v>
      </c>
      <c r="C1351" s="4">
        <f>YEAR(SalesDataTable[[#This Row],[Order Date]])</f>
        <v>2026</v>
      </c>
      <c r="D1351" s="11" t="str">
        <f>"Q"&amp;ROUNDUP(MONTH(SalesDataTable[[#This Row],[Order Date]])/3,0)</f>
        <v>Q3</v>
      </c>
      <c r="E1351" s="4">
        <f>MONTH(SalesDataTable[[#This Row],[Order Date]])</f>
        <v>7</v>
      </c>
      <c r="F1351" s="4" t="str">
        <f>TEXT(SalesDataTable[[#This Row],[Order Date]],"MMM")</f>
        <v>Jul</v>
      </c>
      <c r="G1351" s="4" t="s">
        <v>11</v>
      </c>
      <c r="H1351" s="4" t="s">
        <v>52</v>
      </c>
      <c r="I1351" s="4" t="s">
        <v>19</v>
      </c>
      <c r="J1351" s="4" t="s">
        <v>3</v>
      </c>
      <c r="K1351" s="4" t="s">
        <v>34</v>
      </c>
      <c r="L1351" s="4" t="s">
        <v>38</v>
      </c>
      <c r="M1351" s="9">
        <v>2</v>
      </c>
      <c r="N1351" s="6">
        <v>123.58</v>
      </c>
      <c r="O1351" s="7">
        <v>0.1</v>
      </c>
      <c r="P1351" s="6">
        <v>68.739999999999995</v>
      </c>
      <c r="Q1351" s="6">
        <f t="shared" si="84"/>
        <v>222.44399999999999</v>
      </c>
      <c r="R1351" s="6">
        <f t="shared" si="85"/>
        <v>137.47999999999999</v>
      </c>
      <c r="S1351" s="6">
        <f t="shared" si="86"/>
        <v>84.963999999999999</v>
      </c>
      <c r="T1351" s="8">
        <f t="shared" si="87"/>
        <v>0.3819568071065077</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884</v>
      </c>
      <c r="B1352" s="3">
        <v>46216</v>
      </c>
      <c r="C1352" s="4">
        <f>YEAR(SalesDataTable[[#This Row],[Order Date]])</f>
        <v>2026</v>
      </c>
      <c r="D1352" s="11" t="str">
        <f>"Q"&amp;ROUNDUP(MONTH(SalesDataTable[[#This Row],[Order Date]])/3,0)</f>
        <v>Q3</v>
      </c>
      <c r="E1352" s="4">
        <f>MONTH(SalesDataTable[[#This Row],[Order Date]])</f>
        <v>7</v>
      </c>
      <c r="F1352" s="4" t="str">
        <f>TEXT(SalesDataTable[[#This Row],[Order Date]],"MMM")</f>
        <v>Jul</v>
      </c>
      <c r="G1352" s="4" t="s">
        <v>20</v>
      </c>
      <c r="H1352" s="4" t="s">
        <v>47</v>
      </c>
      <c r="I1352" s="4" t="s">
        <v>19</v>
      </c>
      <c r="J1352" s="4" t="s">
        <v>3</v>
      </c>
      <c r="K1352" s="4" t="s">
        <v>4</v>
      </c>
      <c r="L1352" s="4" t="s">
        <v>30</v>
      </c>
      <c r="M1352" s="9">
        <v>1</v>
      </c>
      <c r="N1352" s="6">
        <v>103.61</v>
      </c>
      <c r="O1352" s="7">
        <v>0</v>
      </c>
      <c r="P1352" s="6">
        <v>51.84</v>
      </c>
      <c r="Q1352" s="6">
        <f t="shared" si="84"/>
        <v>103.61</v>
      </c>
      <c r="R1352" s="6">
        <f t="shared" si="85"/>
        <v>51.84</v>
      </c>
      <c r="S1352" s="6">
        <f t="shared" si="86"/>
        <v>51.769999999999996</v>
      </c>
      <c r="T1352" s="8">
        <f t="shared" si="87"/>
        <v>0.49966219476884466</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1025</v>
      </c>
      <c r="B1353" s="3">
        <v>46216</v>
      </c>
      <c r="C1353" s="4">
        <f>YEAR(SalesDataTable[[#This Row],[Order Date]])</f>
        <v>2026</v>
      </c>
      <c r="D1353" s="11" t="str">
        <f>"Q"&amp;ROUNDUP(MONTH(SalesDataTable[[#This Row],[Order Date]])/3,0)</f>
        <v>Q3</v>
      </c>
      <c r="E1353" s="4">
        <f>MONTH(SalesDataTable[[#This Row],[Order Date]])</f>
        <v>7</v>
      </c>
      <c r="F1353" s="4" t="str">
        <f>TEXT(SalesDataTable[[#This Row],[Order Date]],"MMM")</f>
        <v>Jul</v>
      </c>
      <c r="G1353" s="4" t="s">
        <v>11</v>
      </c>
      <c r="H1353" s="4" t="s">
        <v>12</v>
      </c>
      <c r="I1353" s="4" t="s">
        <v>19</v>
      </c>
      <c r="J1353" s="4" t="s">
        <v>3</v>
      </c>
      <c r="K1353" s="4" t="s">
        <v>9</v>
      </c>
      <c r="L1353" s="4" t="s">
        <v>17</v>
      </c>
      <c r="M1353" s="9">
        <v>2</v>
      </c>
      <c r="N1353" s="6">
        <v>145.75</v>
      </c>
      <c r="O1353" s="7">
        <v>0.05</v>
      </c>
      <c r="P1353" s="6">
        <v>79.319999999999993</v>
      </c>
      <c r="Q1353" s="6">
        <f t="shared" si="84"/>
        <v>276.92500000000001</v>
      </c>
      <c r="R1353" s="6">
        <f t="shared" si="85"/>
        <v>158.63999999999999</v>
      </c>
      <c r="S1353" s="6">
        <f t="shared" si="86"/>
        <v>118.28500000000003</v>
      </c>
      <c r="T1353" s="8">
        <f t="shared" si="87"/>
        <v>0.42713731154644768</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1279</v>
      </c>
      <c r="B1354" s="3">
        <v>46216</v>
      </c>
      <c r="C1354" s="4">
        <f>YEAR(SalesDataTable[[#This Row],[Order Date]])</f>
        <v>2026</v>
      </c>
      <c r="D1354" s="11" t="str">
        <f>"Q"&amp;ROUNDUP(MONTH(SalesDataTable[[#This Row],[Order Date]])/3,0)</f>
        <v>Q3</v>
      </c>
      <c r="E1354" s="4">
        <f>MONTH(SalesDataTable[[#This Row],[Order Date]])</f>
        <v>7</v>
      </c>
      <c r="F1354" s="4" t="str">
        <f>TEXT(SalesDataTable[[#This Row],[Order Date]],"MMM")</f>
        <v>Jul</v>
      </c>
      <c r="G1354" s="4" t="s">
        <v>20</v>
      </c>
      <c r="H1354" s="4" t="s">
        <v>33</v>
      </c>
      <c r="I1354" s="4" t="s">
        <v>28</v>
      </c>
      <c r="J1354" s="4" t="s">
        <v>13</v>
      </c>
      <c r="K1354" s="4" t="s">
        <v>23</v>
      </c>
      <c r="L1354" s="4" t="s">
        <v>29</v>
      </c>
      <c r="M1354" s="9">
        <v>2</v>
      </c>
      <c r="N1354" s="6">
        <v>193.76</v>
      </c>
      <c r="O1354" s="7">
        <v>0.1</v>
      </c>
      <c r="P1354" s="6">
        <v>104.66</v>
      </c>
      <c r="Q1354" s="6">
        <f t="shared" si="84"/>
        <v>348.76799999999997</v>
      </c>
      <c r="R1354" s="6">
        <f t="shared" si="85"/>
        <v>209.32</v>
      </c>
      <c r="S1354" s="6">
        <f t="shared" si="86"/>
        <v>139.44799999999998</v>
      </c>
      <c r="T1354" s="8">
        <f t="shared" si="87"/>
        <v>0.39983025965684921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1534</v>
      </c>
      <c r="B1355" s="3">
        <v>46216</v>
      </c>
      <c r="C1355" s="4">
        <f>YEAR(SalesDataTable[[#This Row],[Order Date]])</f>
        <v>2026</v>
      </c>
      <c r="D1355" s="11" t="str">
        <f>"Q"&amp;ROUNDUP(MONTH(SalesDataTable[[#This Row],[Order Date]])/3,0)</f>
        <v>Q3</v>
      </c>
      <c r="E1355" s="4">
        <f>MONTH(SalesDataTable[[#This Row],[Order Date]])</f>
        <v>7</v>
      </c>
      <c r="F1355" s="4" t="str">
        <f>TEXT(SalesDataTable[[#This Row],[Order Date]],"MMM")</f>
        <v>Jul</v>
      </c>
      <c r="G1355" s="4" t="s">
        <v>11</v>
      </c>
      <c r="H1355" s="4" t="s">
        <v>52</v>
      </c>
      <c r="I1355" s="4" t="s">
        <v>2</v>
      </c>
      <c r="J1355" s="4" t="s">
        <v>3</v>
      </c>
      <c r="K1355" s="4" t="s">
        <v>9</v>
      </c>
      <c r="L1355" s="4" t="s">
        <v>17</v>
      </c>
      <c r="M1355" s="9">
        <v>2</v>
      </c>
      <c r="N1355" s="6">
        <v>146.09</v>
      </c>
      <c r="O1355" s="7">
        <v>0.1</v>
      </c>
      <c r="P1355" s="6">
        <v>79.36</v>
      </c>
      <c r="Q1355" s="6">
        <f t="shared" si="84"/>
        <v>262.96199999999999</v>
      </c>
      <c r="R1355" s="6">
        <f t="shared" si="85"/>
        <v>158.72</v>
      </c>
      <c r="S1355" s="6">
        <f t="shared" si="86"/>
        <v>104.24199999999999</v>
      </c>
      <c r="T1355" s="8">
        <f t="shared" si="87"/>
        <v>0.39641469109605187</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2147</v>
      </c>
      <c r="B1356" s="3">
        <v>46216</v>
      </c>
      <c r="C1356" s="4">
        <f>YEAR(SalesDataTable[[#This Row],[Order Date]])</f>
        <v>2026</v>
      </c>
      <c r="D1356" s="11" t="str">
        <f>"Q"&amp;ROUNDUP(MONTH(SalesDataTable[[#This Row],[Order Date]])/3,0)</f>
        <v>Q3</v>
      </c>
      <c r="E1356" s="4">
        <f>MONTH(SalesDataTable[[#This Row],[Order Date]])</f>
        <v>7</v>
      </c>
      <c r="F1356" s="4" t="str">
        <f>TEXT(SalesDataTable[[#This Row],[Order Date]],"MMM")</f>
        <v>Jul</v>
      </c>
      <c r="G1356" s="4" t="s">
        <v>6</v>
      </c>
      <c r="H1356" s="4" t="s">
        <v>49</v>
      </c>
      <c r="I1356" s="4" t="s">
        <v>19</v>
      </c>
      <c r="J1356" s="4" t="s">
        <v>13</v>
      </c>
      <c r="K1356" s="4" t="s">
        <v>14</v>
      </c>
      <c r="L1356" s="4" t="s">
        <v>44</v>
      </c>
      <c r="M1356" s="9">
        <v>1</v>
      </c>
      <c r="N1356" s="6">
        <v>131.91999999999999</v>
      </c>
      <c r="O1356" s="7">
        <v>0</v>
      </c>
      <c r="P1356" s="6">
        <v>66.19</v>
      </c>
      <c r="Q1356" s="6">
        <f t="shared" si="84"/>
        <v>131.91999999999999</v>
      </c>
      <c r="R1356" s="6">
        <f t="shared" si="85"/>
        <v>66.19</v>
      </c>
      <c r="S1356" s="6">
        <f t="shared" si="86"/>
        <v>65.72999999999999</v>
      </c>
      <c r="T1356" s="8">
        <f t="shared" si="87"/>
        <v>0.49825651910248631</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2385</v>
      </c>
      <c r="B1357" s="3">
        <v>46216</v>
      </c>
      <c r="C1357" s="4">
        <f>YEAR(SalesDataTable[[#This Row],[Order Date]])</f>
        <v>2026</v>
      </c>
      <c r="D1357" s="11" t="str">
        <f>"Q"&amp;ROUNDUP(MONTH(SalesDataTable[[#This Row],[Order Date]])/3,0)</f>
        <v>Q3</v>
      </c>
      <c r="E1357" s="4">
        <f>MONTH(SalesDataTable[[#This Row],[Order Date]])</f>
        <v>7</v>
      </c>
      <c r="F1357" s="4" t="str">
        <f>TEXT(SalesDataTable[[#This Row],[Order Date]],"MMM")</f>
        <v>Jul</v>
      </c>
      <c r="G1357" s="4" t="s">
        <v>6</v>
      </c>
      <c r="H1357" s="4" t="s">
        <v>41</v>
      </c>
      <c r="I1357" s="4" t="s">
        <v>8</v>
      </c>
      <c r="J1357" s="4" t="s">
        <v>16</v>
      </c>
      <c r="K1357" s="4" t="s">
        <v>23</v>
      </c>
      <c r="L1357" s="4" t="s">
        <v>40</v>
      </c>
      <c r="M1357" s="9">
        <v>6</v>
      </c>
      <c r="N1357" s="6">
        <v>83.28</v>
      </c>
      <c r="O1357" s="7">
        <v>0.15</v>
      </c>
      <c r="P1357" s="6">
        <v>38.76</v>
      </c>
      <c r="Q1357" s="6">
        <f t="shared" si="84"/>
        <v>424.72800000000001</v>
      </c>
      <c r="R1357" s="6">
        <f t="shared" si="85"/>
        <v>232.56</v>
      </c>
      <c r="S1357" s="6">
        <f t="shared" si="86"/>
        <v>192.16800000000001</v>
      </c>
      <c r="T1357" s="8">
        <f t="shared" si="87"/>
        <v>0.45244956772334294</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2517</v>
      </c>
      <c r="B1358" s="3">
        <v>46216</v>
      </c>
      <c r="C1358" s="4">
        <f>YEAR(SalesDataTable[[#This Row],[Order Date]])</f>
        <v>2026</v>
      </c>
      <c r="D1358" s="11" t="str">
        <f>"Q"&amp;ROUNDUP(MONTH(SalesDataTable[[#This Row],[Order Date]])/3,0)</f>
        <v>Q3</v>
      </c>
      <c r="E1358" s="4">
        <f>MONTH(SalesDataTable[[#This Row],[Order Date]])</f>
        <v>7</v>
      </c>
      <c r="F1358" s="4" t="str">
        <f>TEXT(SalesDataTable[[#This Row],[Order Date]],"MMM")</f>
        <v>Jul</v>
      </c>
      <c r="G1358" s="4" t="s">
        <v>6</v>
      </c>
      <c r="H1358" s="4" t="s">
        <v>27</v>
      </c>
      <c r="I1358" s="4" t="s">
        <v>2</v>
      </c>
      <c r="J1358" s="4" t="s">
        <v>13</v>
      </c>
      <c r="K1358" s="4" t="s">
        <v>14</v>
      </c>
      <c r="L1358" s="4" t="s">
        <v>15</v>
      </c>
      <c r="M1358" s="9">
        <v>1</v>
      </c>
      <c r="N1358" s="6">
        <v>36.479999999999997</v>
      </c>
      <c r="O1358" s="7">
        <v>0.05</v>
      </c>
      <c r="P1358" s="6">
        <v>13.22</v>
      </c>
      <c r="Q1358" s="6">
        <f t="shared" si="84"/>
        <v>34.655999999999999</v>
      </c>
      <c r="R1358" s="6">
        <f t="shared" si="85"/>
        <v>13.22</v>
      </c>
      <c r="S1358" s="6">
        <f t="shared" si="86"/>
        <v>21.436</v>
      </c>
      <c r="T1358" s="8">
        <f t="shared" si="87"/>
        <v>0.61853647276084955</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2746</v>
      </c>
      <c r="B1359" s="3">
        <v>46216</v>
      </c>
      <c r="C1359" s="4">
        <f>YEAR(SalesDataTable[[#This Row],[Order Date]])</f>
        <v>2026</v>
      </c>
      <c r="D1359" s="11" t="str">
        <f>"Q"&amp;ROUNDUP(MONTH(SalesDataTable[[#This Row],[Order Date]])/3,0)</f>
        <v>Q3</v>
      </c>
      <c r="E1359" s="4">
        <f>MONTH(SalesDataTable[[#This Row],[Order Date]])</f>
        <v>7</v>
      </c>
      <c r="F1359" s="4" t="str">
        <f>TEXT(SalesDataTable[[#This Row],[Order Date]],"MMM")</f>
        <v>Jul</v>
      </c>
      <c r="G1359" s="4" t="s">
        <v>0</v>
      </c>
      <c r="H1359" s="4" t="s">
        <v>1</v>
      </c>
      <c r="I1359" s="4" t="s">
        <v>19</v>
      </c>
      <c r="J1359" s="4" t="s">
        <v>13</v>
      </c>
      <c r="K1359" s="4" t="s">
        <v>9</v>
      </c>
      <c r="L1359" s="4" t="s">
        <v>37</v>
      </c>
      <c r="M1359" s="9">
        <v>3</v>
      </c>
      <c r="N1359" s="6">
        <v>155.44</v>
      </c>
      <c r="O1359" s="7">
        <v>0.05</v>
      </c>
      <c r="P1359" s="6">
        <v>79.95</v>
      </c>
      <c r="Q1359" s="6">
        <f t="shared" si="84"/>
        <v>443.00399999999996</v>
      </c>
      <c r="R1359" s="6">
        <f t="shared" si="85"/>
        <v>239.85000000000002</v>
      </c>
      <c r="S1359" s="6">
        <f t="shared" si="86"/>
        <v>203.15399999999994</v>
      </c>
      <c r="T1359" s="8">
        <f t="shared" si="87"/>
        <v>0.45858276674702703</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3297</v>
      </c>
      <c r="B1360" s="3">
        <v>46216</v>
      </c>
      <c r="C1360" s="4">
        <f>YEAR(SalesDataTable[[#This Row],[Order Date]])</f>
        <v>2026</v>
      </c>
      <c r="D1360" s="11" t="str">
        <f>"Q"&amp;ROUNDUP(MONTH(SalesDataTable[[#This Row],[Order Date]])/3,0)</f>
        <v>Q3</v>
      </c>
      <c r="E1360" s="4">
        <f>MONTH(SalesDataTable[[#This Row],[Order Date]])</f>
        <v>7</v>
      </c>
      <c r="F1360" s="4" t="str">
        <f>TEXT(SalesDataTable[[#This Row],[Order Date]],"MMM")</f>
        <v>Jul</v>
      </c>
      <c r="G1360" s="4" t="s">
        <v>0</v>
      </c>
      <c r="H1360" s="4" t="s">
        <v>50</v>
      </c>
      <c r="I1360" s="4" t="s">
        <v>8</v>
      </c>
      <c r="J1360" s="4" t="s">
        <v>3</v>
      </c>
      <c r="K1360" s="4" t="s">
        <v>34</v>
      </c>
      <c r="L1360" s="4" t="s">
        <v>35</v>
      </c>
      <c r="M1360" s="9">
        <v>6</v>
      </c>
      <c r="N1360" s="6">
        <v>40.58</v>
      </c>
      <c r="O1360" s="7">
        <v>0.15</v>
      </c>
      <c r="P1360" s="6">
        <v>15.06</v>
      </c>
      <c r="Q1360" s="6">
        <f t="shared" si="84"/>
        <v>206.958</v>
      </c>
      <c r="R1360" s="6">
        <f t="shared" si="85"/>
        <v>90.36</v>
      </c>
      <c r="S1360" s="6">
        <f t="shared" si="86"/>
        <v>116.598</v>
      </c>
      <c r="T1360" s="8">
        <f t="shared" si="87"/>
        <v>0.5633896732670397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772</v>
      </c>
      <c r="B1361" s="3">
        <v>46217</v>
      </c>
      <c r="C1361" s="4">
        <f>YEAR(SalesDataTable[[#This Row],[Order Date]])</f>
        <v>2026</v>
      </c>
      <c r="D1361" s="11" t="str">
        <f>"Q"&amp;ROUNDUP(MONTH(SalesDataTable[[#This Row],[Order Date]])/3,0)</f>
        <v>Q3</v>
      </c>
      <c r="E1361" s="4">
        <f>MONTH(SalesDataTable[[#This Row],[Order Date]])</f>
        <v>7</v>
      </c>
      <c r="F1361" s="4" t="str">
        <f>TEXT(SalesDataTable[[#This Row],[Order Date]],"MMM")</f>
        <v>Jul</v>
      </c>
      <c r="G1361" s="4" t="s">
        <v>20</v>
      </c>
      <c r="H1361" s="4" t="s">
        <v>47</v>
      </c>
      <c r="I1361" s="4" t="s">
        <v>2</v>
      </c>
      <c r="J1361" s="4" t="s">
        <v>3</v>
      </c>
      <c r="K1361" s="4" t="s">
        <v>4</v>
      </c>
      <c r="L1361" s="4" t="s">
        <v>30</v>
      </c>
      <c r="M1361" s="9">
        <v>2</v>
      </c>
      <c r="N1361" s="6">
        <v>101.03</v>
      </c>
      <c r="O1361" s="7">
        <v>0.1</v>
      </c>
      <c r="P1361" s="6">
        <v>50.98</v>
      </c>
      <c r="Q1361" s="6">
        <f t="shared" si="84"/>
        <v>181.85400000000001</v>
      </c>
      <c r="R1361" s="6">
        <f t="shared" si="85"/>
        <v>101.96</v>
      </c>
      <c r="S1361" s="6">
        <f t="shared" si="86"/>
        <v>79.89400000000002</v>
      </c>
      <c r="T1361" s="8">
        <f t="shared" si="87"/>
        <v>0.43933045190097558</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838</v>
      </c>
      <c r="B1362" s="3">
        <v>46217</v>
      </c>
      <c r="C1362" s="4">
        <f>YEAR(SalesDataTable[[#This Row],[Order Date]])</f>
        <v>2026</v>
      </c>
      <c r="D1362" s="11" t="str">
        <f>"Q"&amp;ROUNDUP(MONTH(SalesDataTable[[#This Row],[Order Date]])/3,0)</f>
        <v>Q3</v>
      </c>
      <c r="E1362" s="4">
        <f>MONTH(SalesDataTable[[#This Row],[Order Date]])</f>
        <v>7</v>
      </c>
      <c r="F1362" s="4" t="str">
        <f>TEXT(SalesDataTable[[#This Row],[Order Date]],"MMM")</f>
        <v>Jul</v>
      </c>
      <c r="G1362" s="4" t="s">
        <v>0</v>
      </c>
      <c r="H1362" s="4" t="s">
        <v>36</v>
      </c>
      <c r="I1362" s="4" t="s">
        <v>19</v>
      </c>
      <c r="J1362" s="4" t="s">
        <v>3</v>
      </c>
      <c r="K1362" s="4" t="s">
        <v>23</v>
      </c>
      <c r="L1362" s="4" t="s">
        <v>40</v>
      </c>
      <c r="M1362" s="9">
        <v>1</v>
      </c>
      <c r="N1362" s="6">
        <v>80.150000000000006</v>
      </c>
      <c r="O1362" s="7">
        <v>0.05</v>
      </c>
      <c r="P1362" s="6">
        <v>38.89</v>
      </c>
      <c r="Q1362" s="6">
        <f t="shared" si="84"/>
        <v>76.142499999999998</v>
      </c>
      <c r="R1362" s="6">
        <f t="shared" si="85"/>
        <v>38.89</v>
      </c>
      <c r="S1362" s="6">
        <f t="shared" si="86"/>
        <v>37.252499999999998</v>
      </c>
      <c r="T1362" s="8">
        <f t="shared" si="87"/>
        <v>0.48924713530551267</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1144</v>
      </c>
      <c r="B1363" s="3">
        <v>46217</v>
      </c>
      <c r="C1363" s="4">
        <f>YEAR(SalesDataTable[[#This Row],[Order Date]])</f>
        <v>2026</v>
      </c>
      <c r="D1363" s="11" t="str">
        <f>"Q"&amp;ROUNDUP(MONTH(SalesDataTable[[#This Row],[Order Date]])/3,0)</f>
        <v>Q3</v>
      </c>
      <c r="E1363" s="4">
        <f>MONTH(SalesDataTable[[#This Row],[Order Date]])</f>
        <v>7</v>
      </c>
      <c r="F1363" s="4" t="str">
        <f>TEXT(SalesDataTable[[#This Row],[Order Date]],"MMM")</f>
        <v>Jul</v>
      </c>
      <c r="G1363" s="4" t="s">
        <v>11</v>
      </c>
      <c r="H1363" s="4" t="s">
        <v>12</v>
      </c>
      <c r="I1363" s="4" t="s">
        <v>19</v>
      </c>
      <c r="J1363" s="4" t="s">
        <v>13</v>
      </c>
      <c r="K1363" s="4" t="s">
        <v>23</v>
      </c>
      <c r="L1363" s="4" t="s">
        <v>40</v>
      </c>
      <c r="M1363" s="9">
        <v>1</v>
      </c>
      <c r="N1363" s="6">
        <v>83.74</v>
      </c>
      <c r="O1363" s="7">
        <v>0</v>
      </c>
      <c r="P1363" s="6">
        <v>38.96</v>
      </c>
      <c r="Q1363" s="6">
        <f t="shared" si="84"/>
        <v>83.74</v>
      </c>
      <c r="R1363" s="6">
        <f t="shared" si="85"/>
        <v>38.96</v>
      </c>
      <c r="S1363" s="6">
        <f t="shared" si="86"/>
        <v>44.779999999999994</v>
      </c>
      <c r="T1363" s="8">
        <f t="shared" si="87"/>
        <v>0.53475041796035339</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1686</v>
      </c>
      <c r="B1364" s="3">
        <v>46217</v>
      </c>
      <c r="C1364" s="4">
        <f>YEAR(SalesDataTable[[#This Row],[Order Date]])</f>
        <v>2026</v>
      </c>
      <c r="D1364" s="11" t="str">
        <f>"Q"&amp;ROUNDUP(MONTH(SalesDataTable[[#This Row],[Order Date]])/3,0)</f>
        <v>Q3</v>
      </c>
      <c r="E1364" s="4">
        <f>MONTH(SalesDataTable[[#This Row],[Order Date]])</f>
        <v>7</v>
      </c>
      <c r="F1364" s="4" t="str">
        <f>TEXT(SalesDataTable[[#This Row],[Order Date]],"MMM")</f>
        <v>Jul</v>
      </c>
      <c r="G1364" s="4" t="s">
        <v>11</v>
      </c>
      <c r="H1364" s="4" t="s">
        <v>25</v>
      </c>
      <c r="I1364" s="4" t="s">
        <v>8</v>
      </c>
      <c r="J1364" s="4" t="s">
        <v>3</v>
      </c>
      <c r="K1364" s="4" t="s">
        <v>14</v>
      </c>
      <c r="L1364" s="4" t="s">
        <v>15</v>
      </c>
      <c r="M1364" s="9">
        <v>8</v>
      </c>
      <c r="N1364" s="6">
        <v>35.75</v>
      </c>
      <c r="O1364" s="7">
        <v>0.15</v>
      </c>
      <c r="P1364" s="6">
        <v>13.56</v>
      </c>
      <c r="Q1364" s="6">
        <f t="shared" si="84"/>
        <v>243.1</v>
      </c>
      <c r="R1364" s="6">
        <f t="shared" si="85"/>
        <v>108.48</v>
      </c>
      <c r="S1364" s="6">
        <f t="shared" si="86"/>
        <v>134.62</v>
      </c>
      <c r="T1364" s="8">
        <f t="shared" si="87"/>
        <v>0.55376388317564795</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2823</v>
      </c>
      <c r="B1365" s="3">
        <v>46217</v>
      </c>
      <c r="C1365" s="4">
        <f>YEAR(SalesDataTable[[#This Row],[Order Date]])</f>
        <v>2026</v>
      </c>
      <c r="D1365" s="11" t="str">
        <f>"Q"&amp;ROUNDUP(MONTH(SalesDataTable[[#This Row],[Order Date]])/3,0)</f>
        <v>Q3</v>
      </c>
      <c r="E1365" s="4">
        <f>MONTH(SalesDataTable[[#This Row],[Order Date]])</f>
        <v>7</v>
      </c>
      <c r="F1365" s="4" t="str">
        <f>TEXT(SalesDataTable[[#This Row],[Order Date]],"MMM")</f>
        <v>Jul</v>
      </c>
      <c r="G1365" s="4" t="s">
        <v>0</v>
      </c>
      <c r="H1365" s="4" t="s">
        <v>50</v>
      </c>
      <c r="I1365" s="4" t="s">
        <v>2</v>
      </c>
      <c r="J1365" s="4" t="s">
        <v>13</v>
      </c>
      <c r="K1365" s="4" t="s">
        <v>4</v>
      </c>
      <c r="L1365" s="4" t="s">
        <v>5</v>
      </c>
      <c r="M1365" s="9">
        <v>3</v>
      </c>
      <c r="N1365" s="6">
        <v>81.39</v>
      </c>
      <c r="O1365" s="7">
        <v>0</v>
      </c>
      <c r="P1365" s="6">
        <v>43.54</v>
      </c>
      <c r="Q1365" s="6">
        <f t="shared" si="84"/>
        <v>244.17000000000002</v>
      </c>
      <c r="R1365" s="6">
        <f t="shared" si="85"/>
        <v>130.62</v>
      </c>
      <c r="S1365" s="6">
        <f t="shared" si="86"/>
        <v>113.55000000000001</v>
      </c>
      <c r="T1365" s="8">
        <f t="shared" si="87"/>
        <v>0.46504484580415284</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2883</v>
      </c>
      <c r="B1366" s="3">
        <v>46217</v>
      </c>
      <c r="C1366" s="4">
        <f>YEAR(SalesDataTable[[#This Row],[Order Date]])</f>
        <v>2026</v>
      </c>
      <c r="D1366" s="11" t="str">
        <f>"Q"&amp;ROUNDUP(MONTH(SalesDataTable[[#This Row],[Order Date]])/3,0)</f>
        <v>Q3</v>
      </c>
      <c r="E1366" s="4">
        <f>MONTH(SalesDataTable[[#This Row],[Order Date]])</f>
        <v>7</v>
      </c>
      <c r="F1366" s="4" t="str">
        <f>TEXT(SalesDataTable[[#This Row],[Order Date]],"MMM")</f>
        <v>Jul</v>
      </c>
      <c r="G1366" s="4" t="s">
        <v>11</v>
      </c>
      <c r="H1366" s="4" t="s">
        <v>39</v>
      </c>
      <c r="I1366" s="4" t="s">
        <v>28</v>
      </c>
      <c r="J1366" s="4" t="s">
        <v>13</v>
      </c>
      <c r="K1366" s="4" t="s">
        <v>14</v>
      </c>
      <c r="L1366" s="4" t="s">
        <v>15</v>
      </c>
      <c r="M1366" s="9">
        <v>1</v>
      </c>
      <c r="N1366" s="6">
        <v>36.799999999999997</v>
      </c>
      <c r="O1366" s="7">
        <v>0</v>
      </c>
      <c r="P1366" s="6">
        <v>13.91</v>
      </c>
      <c r="Q1366" s="6">
        <f t="shared" si="84"/>
        <v>36.799999999999997</v>
      </c>
      <c r="R1366" s="6">
        <f t="shared" si="85"/>
        <v>13.91</v>
      </c>
      <c r="S1366" s="6">
        <f t="shared" si="86"/>
        <v>22.889999999999997</v>
      </c>
      <c r="T1366" s="8">
        <f t="shared" si="87"/>
        <v>0.62201086956521734</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3259</v>
      </c>
      <c r="B1367" s="3">
        <v>46217</v>
      </c>
      <c r="C1367" s="4">
        <f>YEAR(SalesDataTable[[#This Row],[Order Date]])</f>
        <v>2026</v>
      </c>
      <c r="D1367" s="11" t="str">
        <f>"Q"&amp;ROUNDUP(MONTH(SalesDataTable[[#This Row],[Order Date]])/3,0)</f>
        <v>Q3</v>
      </c>
      <c r="E1367" s="4">
        <f>MONTH(SalesDataTable[[#This Row],[Order Date]])</f>
        <v>7</v>
      </c>
      <c r="F1367" s="4" t="str">
        <f>TEXT(SalesDataTable[[#This Row],[Order Date]],"MMM")</f>
        <v>Jul</v>
      </c>
      <c r="G1367" s="4" t="s">
        <v>11</v>
      </c>
      <c r="H1367" s="4" t="s">
        <v>52</v>
      </c>
      <c r="I1367" s="4" t="s">
        <v>8</v>
      </c>
      <c r="J1367" s="4" t="s">
        <v>3</v>
      </c>
      <c r="K1367" s="4" t="s">
        <v>23</v>
      </c>
      <c r="L1367" s="4" t="s">
        <v>29</v>
      </c>
      <c r="M1367" s="9">
        <v>6</v>
      </c>
      <c r="N1367" s="6">
        <v>194.15</v>
      </c>
      <c r="O1367" s="7">
        <v>0.1</v>
      </c>
      <c r="P1367" s="6">
        <v>105.12</v>
      </c>
      <c r="Q1367" s="6">
        <f t="shared" si="84"/>
        <v>1048.4100000000001</v>
      </c>
      <c r="R1367" s="6">
        <f t="shared" si="85"/>
        <v>630.72</v>
      </c>
      <c r="S1367" s="6">
        <f t="shared" si="86"/>
        <v>417.69000000000005</v>
      </c>
      <c r="T1367" s="8">
        <f t="shared" si="87"/>
        <v>0.3984032964202936</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3709</v>
      </c>
      <c r="B1368" s="3">
        <v>46217</v>
      </c>
      <c r="C1368" s="4">
        <f>YEAR(SalesDataTable[[#This Row],[Order Date]])</f>
        <v>2026</v>
      </c>
      <c r="D1368" s="11"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1</v>
      </c>
      <c r="N1368" s="6">
        <v>50.94</v>
      </c>
      <c r="O1368" s="7">
        <v>0</v>
      </c>
      <c r="P1368" s="6">
        <v>22.28</v>
      </c>
      <c r="Q1368" s="6">
        <f t="shared" si="84"/>
        <v>50.94</v>
      </c>
      <c r="R1368" s="6">
        <f t="shared" si="85"/>
        <v>22.28</v>
      </c>
      <c r="S1368" s="6">
        <f t="shared" si="86"/>
        <v>28.659999999999997</v>
      </c>
      <c r="T1368" s="8">
        <f t="shared" si="87"/>
        <v>0.5626226933647428</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61</v>
      </c>
      <c r="B1369" s="3">
        <v>46218</v>
      </c>
      <c r="C1369" s="4">
        <f>YEAR(SalesDataTable[[#This Row],[Order Date]])</f>
        <v>2026</v>
      </c>
      <c r="D1369" s="11" t="str">
        <f>"Q"&amp;ROUNDUP(MONTH(SalesDataTable[[#This Row],[Order Date]])/3,0)</f>
        <v>Q3</v>
      </c>
      <c r="E1369" s="4">
        <f>MONTH(SalesDataTable[[#This Row],[Order Date]])</f>
        <v>7</v>
      </c>
      <c r="F1369" s="4" t="str">
        <f>TEXT(SalesDataTable[[#This Row],[Order Date]],"MMM")</f>
        <v>Jul</v>
      </c>
      <c r="G1369" s="4" t="s">
        <v>20</v>
      </c>
      <c r="H1369" s="4" t="s">
        <v>33</v>
      </c>
      <c r="I1369" s="4" t="s">
        <v>2</v>
      </c>
      <c r="J1369" s="4" t="s">
        <v>3</v>
      </c>
      <c r="K1369" s="4" t="s">
        <v>34</v>
      </c>
      <c r="L1369" s="4" t="s">
        <v>38</v>
      </c>
      <c r="M1369" s="9">
        <v>2</v>
      </c>
      <c r="N1369" s="6">
        <v>125.89</v>
      </c>
      <c r="O1369" s="7">
        <v>0</v>
      </c>
      <c r="P1369" s="6">
        <v>70.8</v>
      </c>
      <c r="Q1369" s="6">
        <f t="shared" si="84"/>
        <v>251.78</v>
      </c>
      <c r="R1369" s="6">
        <f t="shared" si="85"/>
        <v>141.6</v>
      </c>
      <c r="S1369" s="6">
        <f t="shared" si="86"/>
        <v>110.18</v>
      </c>
      <c r="T1369" s="8">
        <f t="shared" si="87"/>
        <v>0.43760425768528083</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357</v>
      </c>
      <c r="B1370" s="3">
        <v>46218</v>
      </c>
      <c r="C1370" s="4">
        <f>YEAR(SalesDataTable[[#This Row],[Order Date]])</f>
        <v>2026</v>
      </c>
      <c r="D1370" s="11" t="str">
        <f>"Q"&amp;ROUNDUP(MONTH(SalesDataTable[[#This Row],[Order Date]])/3,0)</f>
        <v>Q3</v>
      </c>
      <c r="E1370" s="4">
        <f>MONTH(SalesDataTable[[#This Row],[Order Date]])</f>
        <v>7</v>
      </c>
      <c r="F1370" s="4" t="str">
        <f>TEXT(SalesDataTable[[#This Row],[Order Date]],"MMM")</f>
        <v>Jul</v>
      </c>
      <c r="G1370" s="4" t="s">
        <v>0</v>
      </c>
      <c r="H1370" s="4" t="s">
        <v>36</v>
      </c>
      <c r="I1370" s="4" t="s">
        <v>2</v>
      </c>
      <c r="J1370" s="4" t="s">
        <v>13</v>
      </c>
      <c r="K1370" s="4" t="s">
        <v>34</v>
      </c>
      <c r="L1370" s="4" t="s">
        <v>45</v>
      </c>
      <c r="M1370" s="9">
        <v>2</v>
      </c>
      <c r="N1370" s="6">
        <v>51.9</v>
      </c>
      <c r="O1370" s="7">
        <v>0</v>
      </c>
      <c r="P1370" s="6">
        <v>21.82</v>
      </c>
      <c r="Q1370" s="6">
        <f t="shared" si="84"/>
        <v>103.8</v>
      </c>
      <c r="R1370" s="6">
        <f t="shared" si="85"/>
        <v>43.64</v>
      </c>
      <c r="S1370" s="6">
        <f t="shared" si="86"/>
        <v>60.16</v>
      </c>
      <c r="T1370" s="8">
        <f t="shared" si="87"/>
        <v>0.57957610789980729</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1607</v>
      </c>
      <c r="B1371" s="3">
        <v>46218</v>
      </c>
      <c r="C1371" s="4">
        <f>YEAR(SalesDataTable[[#This Row],[Order Date]])</f>
        <v>2026</v>
      </c>
      <c r="D1371" s="11" t="str">
        <f>"Q"&amp;ROUNDUP(MONTH(SalesDataTable[[#This Row],[Order Date]])/3,0)</f>
        <v>Q3</v>
      </c>
      <c r="E1371" s="4">
        <f>MONTH(SalesDataTable[[#This Row],[Order Date]])</f>
        <v>7</v>
      </c>
      <c r="F1371" s="4" t="str">
        <f>TEXT(SalesDataTable[[#This Row],[Order Date]],"MMM")</f>
        <v>Jul</v>
      </c>
      <c r="G1371" s="4" t="s">
        <v>0</v>
      </c>
      <c r="H1371" s="4" t="s">
        <v>1</v>
      </c>
      <c r="I1371" s="4" t="s">
        <v>19</v>
      </c>
      <c r="J1371" s="4" t="s">
        <v>13</v>
      </c>
      <c r="K1371" s="4" t="s">
        <v>34</v>
      </c>
      <c r="L1371" s="4" t="s">
        <v>35</v>
      </c>
      <c r="M1371" s="9">
        <v>2</v>
      </c>
      <c r="N1371" s="6">
        <v>39.75</v>
      </c>
      <c r="O1371" s="7">
        <v>0</v>
      </c>
      <c r="P1371" s="6">
        <v>14.78</v>
      </c>
      <c r="Q1371" s="6">
        <f t="shared" si="84"/>
        <v>79.5</v>
      </c>
      <c r="R1371" s="6">
        <f t="shared" si="85"/>
        <v>29.56</v>
      </c>
      <c r="S1371" s="6">
        <f t="shared" si="86"/>
        <v>49.94</v>
      </c>
      <c r="T1371" s="8">
        <f t="shared" si="87"/>
        <v>0.62817610062893081</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3295</v>
      </c>
      <c r="B1372" s="3">
        <v>46218</v>
      </c>
      <c r="C1372" s="4">
        <f>YEAR(SalesDataTable[[#This Row],[Order Date]])</f>
        <v>2026</v>
      </c>
      <c r="D1372" s="11" t="str">
        <f>"Q"&amp;ROUNDUP(MONTH(SalesDataTable[[#This Row],[Order Date]])/3,0)</f>
        <v>Q3</v>
      </c>
      <c r="E1372" s="4">
        <f>MONTH(SalesDataTable[[#This Row],[Order Date]])</f>
        <v>7</v>
      </c>
      <c r="F1372" s="4" t="str">
        <f>TEXT(SalesDataTable[[#This Row],[Order Date]],"MMM")</f>
        <v>Jul</v>
      </c>
      <c r="G1372" s="4" t="s">
        <v>6</v>
      </c>
      <c r="H1372" s="4" t="s">
        <v>43</v>
      </c>
      <c r="I1372" s="4" t="s">
        <v>28</v>
      </c>
      <c r="J1372" s="4" t="s">
        <v>3</v>
      </c>
      <c r="K1372" s="4" t="s">
        <v>9</v>
      </c>
      <c r="L1372" s="4" t="s">
        <v>10</v>
      </c>
      <c r="M1372" s="9">
        <v>1</v>
      </c>
      <c r="N1372" s="6">
        <v>93.46</v>
      </c>
      <c r="O1372" s="7">
        <v>0.15</v>
      </c>
      <c r="P1372" s="6">
        <v>46.65</v>
      </c>
      <c r="Q1372" s="6">
        <f t="shared" si="84"/>
        <v>79.440999999999988</v>
      </c>
      <c r="R1372" s="6">
        <f t="shared" si="85"/>
        <v>46.65</v>
      </c>
      <c r="S1372" s="6">
        <f t="shared" si="86"/>
        <v>32.79099999999999</v>
      </c>
      <c r="T1372" s="8">
        <f t="shared" si="87"/>
        <v>0.41277174255107557</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4048</v>
      </c>
      <c r="B1373" s="3">
        <v>46218</v>
      </c>
      <c r="C1373" s="4">
        <f>YEAR(SalesDataTable[[#This Row],[Order Date]])</f>
        <v>2026</v>
      </c>
      <c r="D1373" s="11" t="str">
        <f>"Q"&amp;ROUNDUP(MONTH(SalesDataTable[[#This Row],[Order Date]])/3,0)</f>
        <v>Q3</v>
      </c>
      <c r="E1373" s="4">
        <f>MONTH(SalesDataTable[[#This Row],[Order Date]])</f>
        <v>7</v>
      </c>
      <c r="F1373" s="4" t="str">
        <f>TEXT(SalesDataTable[[#This Row],[Order Date]],"MMM")</f>
        <v>Jul</v>
      </c>
      <c r="G1373" s="4" t="s">
        <v>20</v>
      </c>
      <c r="H1373" s="4" t="s">
        <v>47</v>
      </c>
      <c r="I1373" s="4" t="s">
        <v>8</v>
      </c>
      <c r="J1373" s="4" t="s">
        <v>16</v>
      </c>
      <c r="K1373" s="4" t="s">
        <v>4</v>
      </c>
      <c r="L1373" s="4" t="s">
        <v>5</v>
      </c>
      <c r="M1373" s="9">
        <v>3</v>
      </c>
      <c r="N1373" s="6">
        <v>82.79</v>
      </c>
      <c r="O1373" s="7">
        <v>0.1</v>
      </c>
      <c r="P1373" s="6">
        <v>43.07</v>
      </c>
      <c r="Q1373" s="6">
        <f t="shared" si="84"/>
        <v>223.53300000000002</v>
      </c>
      <c r="R1373" s="6">
        <f t="shared" si="85"/>
        <v>129.21</v>
      </c>
      <c r="S1373" s="6">
        <f t="shared" si="86"/>
        <v>94.323000000000008</v>
      </c>
      <c r="T1373" s="8">
        <f t="shared" si="87"/>
        <v>0.42196454214813922</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4424</v>
      </c>
      <c r="B1374" s="3">
        <v>46218</v>
      </c>
      <c r="C1374" s="4">
        <f>YEAR(SalesDataTable[[#This Row],[Order Date]])</f>
        <v>2026</v>
      </c>
      <c r="D1374" s="11" t="str">
        <f>"Q"&amp;ROUNDUP(MONTH(SalesDataTable[[#This Row],[Order Date]])/3,0)</f>
        <v>Q3</v>
      </c>
      <c r="E1374" s="4">
        <f>MONTH(SalesDataTable[[#This Row],[Order Date]])</f>
        <v>7</v>
      </c>
      <c r="F1374" s="4" t="str">
        <f>TEXT(SalesDataTable[[#This Row],[Order Date]],"MMM")</f>
        <v>Jul</v>
      </c>
      <c r="G1374" s="4" t="s">
        <v>11</v>
      </c>
      <c r="H1374" s="4" t="s">
        <v>12</v>
      </c>
      <c r="I1374" s="4" t="s">
        <v>19</v>
      </c>
      <c r="J1374" s="4" t="s">
        <v>16</v>
      </c>
      <c r="K1374" s="4" t="s">
        <v>9</v>
      </c>
      <c r="L1374" s="4" t="s">
        <v>10</v>
      </c>
      <c r="M1374" s="9">
        <v>1</v>
      </c>
      <c r="N1374" s="6">
        <v>92.54</v>
      </c>
      <c r="O1374" s="7">
        <v>0</v>
      </c>
      <c r="P1374" s="6">
        <v>44.48</v>
      </c>
      <c r="Q1374" s="6">
        <f t="shared" si="84"/>
        <v>92.54</v>
      </c>
      <c r="R1374" s="6">
        <f t="shared" si="85"/>
        <v>44.48</v>
      </c>
      <c r="S1374" s="6">
        <f t="shared" si="86"/>
        <v>48.060000000000009</v>
      </c>
      <c r="T1374" s="8">
        <f t="shared" si="87"/>
        <v>0.51934298681651181</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4732</v>
      </c>
      <c r="B1375" s="3">
        <v>46218</v>
      </c>
      <c r="C1375" s="4">
        <f>YEAR(SalesDataTable[[#This Row],[Order Date]])</f>
        <v>2026</v>
      </c>
      <c r="D1375" s="11" t="str">
        <f>"Q"&amp;ROUNDUP(MONTH(SalesDataTable[[#This Row],[Order Date]])/3,0)</f>
        <v>Q3</v>
      </c>
      <c r="E1375" s="4">
        <f>MONTH(SalesDataTable[[#This Row],[Order Date]])</f>
        <v>7</v>
      </c>
      <c r="F1375" s="4" t="str">
        <f>TEXT(SalesDataTable[[#This Row],[Order Date]],"MMM")</f>
        <v>Jul</v>
      </c>
      <c r="G1375" s="4" t="s">
        <v>6</v>
      </c>
      <c r="H1375" s="4" t="s">
        <v>49</v>
      </c>
      <c r="I1375" s="4" t="s">
        <v>19</v>
      </c>
      <c r="J1375" s="4" t="s">
        <v>13</v>
      </c>
      <c r="K1375" s="4" t="s">
        <v>14</v>
      </c>
      <c r="L1375" s="4" t="s">
        <v>32</v>
      </c>
      <c r="M1375" s="9">
        <v>1</v>
      </c>
      <c r="N1375" s="6">
        <v>46.53</v>
      </c>
      <c r="O1375" s="7">
        <v>0</v>
      </c>
      <c r="P1375" s="6">
        <v>18.829999999999998</v>
      </c>
      <c r="Q1375" s="6">
        <f t="shared" si="84"/>
        <v>46.53</v>
      </c>
      <c r="R1375" s="6">
        <f t="shared" si="85"/>
        <v>18.829999999999998</v>
      </c>
      <c r="S1375" s="6">
        <f t="shared" si="86"/>
        <v>27.700000000000003</v>
      </c>
      <c r="T1375" s="8">
        <f t="shared" si="87"/>
        <v>0.59531485063399958</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194</v>
      </c>
      <c r="B1376" s="3">
        <v>46219</v>
      </c>
      <c r="C1376" s="4">
        <f>YEAR(SalesDataTable[[#This Row],[Order Date]])</f>
        <v>2026</v>
      </c>
      <c r="D1376" s="11" t="str">
        <f>"Q"&amp;ROUNDUP(MONTH(SalesDataTable[[#This Row],[Order Date]])/3,0)</f>
        <v>Q3</v>
      </c>
      <c r="E1376" s="4">
        <f>MONTH(SalesDataTable[[#This Row],[Order Date]])</f>
        <v>7</v>
      </c>
      <c r="F1376" s="4" t="str">
        <f>TEXT(SalesDataTable[[#This Row],[Order Date]],"MMM")</f>
        <v>Jul</v>
      </c>
      <c r="G1376" s="4" t="s">
        <v>6</v>
      </c>
      <c r="H1376" s="4" t="s">
        <v>43</v>
      </c>
      <c r="I1376" s="4" t="s">
        <v>2</v>
      </c>
      <c r="J1376" s="4" t="s">
        <v>3</v>
      </c>
      <c r="K1376" s="4" t="s">
        <v>4</v>
      </c>
      <c r="L1376" s="4" t="s">
        <v>22</v>
      </c>
      <c r="M1376" s="9">
        <v>2</v>
      </c>
      <c r="N1376" s="6">
        <v>49.69</v>
      </c>
      <c r="O1376" s="7">
        <v>0</v>
      </c>
      <c r="P1376" s="6">
        <v>21.97</v>
      </c>
      <c r="Q1376" s="6">
        <f t="shared" si="84"/>
        <v>99.38</v>
      </c>
      <c r="R1376" s="6">
        <f t="shared" si="85"/>
        <v>43.94</v>
      </c>
      <c r="S1376" s="6">
        <f t="shared" si="86"/>
        <v>55.44</v>
      </c>
      <c r="T1376" s="8">
        <f t="shared" si="87"/>
        <v>0.557858724089354</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258</v>
      </c>
      <c r="B1377" s="3">
        <v>46219</v>
      </c>
      <c r="C1377" s="4">
        <f>YEAR(SalesDataTable[[#This Row],[Order Date]])</f>
        <v>2026</v>
      </c>
      <c r="D1377" s="11" t="str">
        <f>"Q"&amp;ROUNDUP(MONTH(SalesDataTable[[#This Row],[Order Date]])/3,0)</f>
        <v>Q3</v>
      </c>
      <c r="E1377" s="4">
        <f>MONTH(SalesDataTable[[#This Row],[Order Date]])</f>
        <v>7</v>
      </c>
      <c r="F1377" s="4" t="str">
        <f>TEXT(SalesDataTable[[#This Row],[Order Date]],"MMM")</f>
        <v>Jul</v>
      </c>
      <c r="G1377" s="4" t="s">
        <v>20</v>
      </c>
      <c r="H1377" s="4" t="s">
        <v>33</v>
      </c>
      <c r="I1377" s="4" t="s">
        <v>28</v>
      </c>
      <c r="J1377" s="4" t="s">
        <v>13</v>
      </c>
      <c r="K1377" s="4" t="s">
        <v>9</v>
      </c>
      <c r="L1377" s="4" t="s">
        <v>46</v>
      </c>
      <c r="M1377" s="9">
        <v>3</v>
      </c>
      <c r="N1377" s="6">
        <v>71.34</v>
      </c>
      <c r="O1377" s="7">
        <v>0.1</v>
      </c>
      <c r="P1377" s="6">
        <v>31.71</v>
      </c>
      <c r="Q1377" s="6">
        <f t="shared" si="84"/>
        <v>192.61800000000002</v>
      </c>
      <c r="R1377" s="6">
        <f t="shared" si="85"/>
        <v>95.13</v>
      </c>
      <c r="S1377" s="6">
        <f t="shared" si="86"/>
        <v>97.488000000000028</v>
      </c>
      <c r="T1377" s="8">
        <f t="shared" si="87"/>
        <v>0.50612092327819835</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543</v>
      </c>
      <c r="B1378" s="3">
        <v>46219</v>
      </c>
      <c r="C1378" s="4">
        <f>YEAR(SalesDataTable[[#This Row],[Order Date]])</f>
        <v>2026</v>
      </c>
      <c r="D1378" s="11" t="str">
        <f>"Q"&amp;ROUNDUP(MONTH(SalesDataTable[[#This Row],[Order Date]])/3,0)</f>
        <v>Q3</v>
      </c>
      <c r="E1378" s="4">
        <f>MONTH(SalesDataTable[[#This Row],[Order Date]])</f>
        <v>7</v>
      </c>
      <c r="F1378" s="4" t="str">
        <f>TEXT(SalesDataTable[[#This Row],[Order Date]],"MMM")</f>
        <v>Jul</v>
      </c>
      <c r="G1378" s="4" t="s">
        <v>6</v>
      </c>
      <c r="H1378" s="4" t="s">
        <v>49</v>
      </c>
      <c r="I1378" s="4" t="s">
        <v>28</v>
      </c>
      <c r="J1378" s="4" t="s">
        <v>3</v>
      </c>
      <c r="K1378" s="4" t="s">
        <v>4</v>
      </c>
      <c r="L1378" s="4" t="s">
        <v>5</v>
      </c>
      <c r="M1378" s="9">
        <v>1</v>
      </c>
      <c r="N1378" s="6">
        <v>83.03</v>
      </c>
      <c r="O1378" s="7">
        <v>0</v>
      </c>
      <c r="P1378" s="6">
        <v>42.41</v>
      </c>
      <c r="Q1378" s="6">
        <f t="shared" si="84"/>
        <v>83.03</v>
      </c>
      <c r="R1378" s="6">
        <f t="shared" si="85"/>
        <v>42.41</v>
      </c>
      <c r="S1378" s="6">
        <f t="shared" si="86"/>
        <v>40.620000000000005</v>
      </c>
      <c r="T1378" s="8">
        <f t="shared" si="87"/>
        <v>0.48922076357942917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972</v>
      </c>
      <c r="B1379" s="3">
        <v>46219</v>
      </c>
      <c r="C1379" s="4">
        <f>YEAR(SalesDataTable[[#This Row],[Order Date]])</f>
        <v>2026</v>
      </c>
      <c r="D1379" s="11" t="str">
        <f>"Q"&amp;ROUNDUP(MONTH(SalesDataTable[[#This Row],[Order Date]])/3,0)</f>
        <v>Q3</v>
      </c>
      <c r="E1379" s="4">
        <f>MONTH(SalesDataTable[[#This Row],[Order Date]])</f>
        <v>7</v>
      </c>
      <c r="F1379" s="4" t="str">
        <f>TEXT(SalesDataTable[[#This Row],[Order Date]],"MMM")</f>
        <v>Jul</v>
      </c>
      <c r="G1379" s="4" t="s">
        <v>20</v>
      </c>
      <c r="H1379" s="4" t="s">
        <v>21</v>
      </c>
      <c r="I1379" s="4" t="s">
        <v>2</v>
      </c>
      <c r="J1379" s="4" t="s">
        <v>3</v>
      </c>
      <c r="K1379" s="4" t="s">
        <v>34</v>
      </c>
      <c r="L1379" s="4" t="s">
        <v>35</v>
      </c>
      <c r="M1379" s="9">
        <v>1</v>
      </c>
      <c r="N1379" s="6">
        <v>40.799999999999997</v>
      </c>
      <c r="O1379" s="7">
        <v>0</v>
      </c>
      <c r="P1379" s="6">
        <v>14.42</v>
      </c>
      <c r="Q1379" s="6">
        <f t="shared" si="84"/>
        <v>40.799999999999997</v>
      </c>
      <c r="R1379" s="6">
        <f t="shared" si="85"/>
        <v>14.42</v>
      </c>
      <c r="S1379" s="6">
        <f t="shared" si="86"/>
        <v>26.379999999999995</v>
      </c>
      <c r="T1379" s="8">
        <f t="shared" si="87"/>
        <v>0.64656862745098032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1146</v>
      </c>
      <c r="B1380" s="3">
        <v>46219</v>
      </c>
      <c r="C1380" s="4">
        <f>YEAR(SalesDataTable[[#This Row],[Order Date]])</f>
        <v>2026</v>
      </c>
      <c r="D1380" s="11" t="str">
        <f>"Q"&amp;ROUNDUP(MONTH(SalesDataTable[[#This Row],[Order Date]])/3,0)</f>
        <v>Q3</v>
      </c>
      <c r="E1380" s="4">
        <f>MONTH(SalesDataTable[[#This Row],[Order Date]])</f>
        <v>7</v>
      </c>
      <c r="F1380" s="4" t="str">
        <f>TEXT(SalesDataTable[[#This Row],[Order Date]],"MMM")</f>
        <v>Jul</v>
      </c>
      <c r="G1380" s="4" t="s">
        <v>6</v>
      </c>
      <c r="H1380" s="4" t="s">
        <v>27</v>
      </c>
      <c r="I1380" s="4" t="s">
        <v>28</v>
      </c>
      <c r="J1380" s="4" t="s">
        <v>3</v>
      </c>
      <c r="K1380" s="4" t="s">
        <v>23</v>
      </c>
      <c r="L1380" s="4" t="s">
        <v>51</v>
      </c>
      <c r="M1380" s="9">
        <v>2</v>
      </c>
      <c r="N1380" s="6">
        <v>125.34</v>
      </c>
      <c r="O1380" s="7">
        <v>0.15</v>
      </c>
      <c r="P1380" s="6">
        <v>59.04</v>
      </c>
      <c r="Q1380" s="6">
        <f t="shared" si="84"/>
        <v>213.078</v>
      </c>
      <c r="R1380" s="6">
        <f t="shared" si="85"/>
        <v>118.08</v>
      </c>
      <c r="S1380" s="6">
        <f t="shared" si="86"/>
        <v>94.998000000000005</v>
      </c>
      <c r="T1380" s="8">
        <f t="shared" si="87"/>
        <v>0.44583673584321237</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1464</v>
      </c>
      <c r="B1381" s="3">
        <v>46219</v>
      </c>
      <c r="C1381" s="4">
        <f>YEAR(SalesDataTable[[#This Row],[Order Date]])</f>
        <v>2026</v>
      </c>
      <c r="D1381" s="11" t="str">
        <f>"Q"&amp;ROUNDUP(MONTH(SalesDataTable[[#This Row],[Order Date]])/3,0)</f>
        <v>Q3</v>
      </c>
      <c r="E1381" s="4">
        <f>MONTH(SalesDataTable[[#This Row],[Order Date]])</f>
        <v>7</v>
      </c>
      <c r="F1381" s="4" t="str">
        <f>TEXT(SalesDataTable[[#This Row],[Order Date]],"MMM")</f>
        <v>Jul</v>
      </c>
      <c r="G1381" s="4" t="s">
        <v>0</v>
      </c>
      <c r="H1381" s="4" t="s">
        <v>36</v>
      </c>
      <c r="I1381" s="4" t="s">
        <v>2</v>
      </c>
      <c r="J1381" s="4" t="s">
        <v>3</v>
      </c>
      <c r="K1381" s="4" t="s">
        <v>34</v>
      </c>
      <c r="L1381" s="4" t="s">
        <v>38</v>
      </c>
      <c r="M1381" s="9">
        <v>1</v>
      </c>
      <c r="N1381" s="6">
        <v>122.73</v>
      </c>
      <c r="O1381" s="7">
        <v>0.1</v>
      </c>
      <c r="P1381" s="6">
        <v>70.540000000000006</v>
      </c>
      <c r="Q1381" s="6">
        <f t="shared" si="84"/>
        <v>110.45700000000001</v>
      </c>
      <c r="R1381" s="6">
        <f t="shared" si="85"/>
        <v>70.540000000000006</v>
      </c>
      <c r="S1381" s="6">
        <f t="shared" si="86"/>
        <v>39.917000000000002</v>
      </c>
      <c r="T1381" s="8">
        <f t="shared" si="87"/>
        <v>0.36138044668966202</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1581</v>
      </c>
      <c r="B1382" s="3">
        <v>46219</v>
      </c>
      <c r="C1382" s="4">
        <f>YEAR(SalesDataTable[[#This Row],[Order Date]])</f>
        <v>2026</v>
      </c>
      <c r="D1382" s="11" t="str">
        <f>"Q"&amp;ROUNDUP(MONTH(SalesDataTable[[#This Row],[Order Date]])/3,0)</f>
        <v>Q3</v>
      </c>
      <c r="E1382" s="4">
        <f>MONTH(SalesDataTable[[#This Row],[Order Date]])</f>
        <v>7</v>
      </c>
      <c r="F1382" s="4" t="str">
        <f>TEXT(SalesDataTable[[#This Row],[Order Date]],"MMM")</f>
        <v>Jul</v>
      </c>
      <c r="G1382" s="4" t="s">
        <v>11</v>
      </c>
      <c r="H1382" s="4" t="s">
        <v>25</v>
      </c>
      <c r="I1382" s="4" t="s">
        <v>19</v>
      </c>
      <c r="J1382" s="4" t="s">
        <v>13</v>
      </c>
      <c r="K1382" s="4" t="s">
        <v>9</v>
      </c>
      <c r="L1382" s="4" t="s">
        <v>10</v>
      </c>
      <c r="M1382" s="9">
        <v>5</v>
      </c>
      <c r="N1382" s="6">
        <v>92.72</v>
      </c>
      <c r="O1382" s="7">
        <v>0.1</v>
      </c>
      <c r="P1382" s="6">
        <v>46.2</v>
      </c>
      <c r="Q1382" s="6">
        <f t="shared" si="84"/>
        <v>417.24</v>
      </c>
      <c r="R1382" s="6">
        <f t="shared" si="85"/>
        <v>231</v>
      </c>
      <c r="S1382" s="6">
        <f t="shared" si="86"/>
        <v>186.24</v>
      </c>
      <c r="T1382" s="8">
        <f t="shared" si="87"/>
        <v>0.44636180615473109</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1894</v>
      </c>
      <c r="B1383" s="3">
        <v>46219</v>
      </c>
      <c r="C1383" s="4">
        <f>YEAR(SalesDataTable[[#This Row],[Order Date]])</f>
        <v>2026</v>
      </c>
      <c r="D1383" s="11" t="str">
        <f>"Q"&amp;ROUNDUP(MONTH(SalesDataTable[[#This Row],[Order Date]])/3,0)</f>
        <v>Q3</v>
      </c>
      <c r="E1383" s="4">
        <f>MONTH(SalesDataTable[[#This Row],[Order Date]])</f>
        <v>7</v>
      </c>
      <c r="F1383" s="4" t="str">
        <f>TEXT(SalesDataTable[[#This Row],[Order Date]],"MMM")</f>
        <v>Jul</v>
      </c>
      <c r="G1383" s="4" t="s">
        <v>20</v>
      </c>
      <c r="H1383" s="4" t="s">
        <v>31</v>
      </c>
      <c r="I1383" s="4" t="s">
        <v>8</v>
      </c>
      <c r="J1383" s="4" t="s">
        <v>16</v>
      </c>
      <c r="K1383" s="4" t="s">
        <v>34</v>
      </c>
      <c r="L1383" s="4" t="s">
        <v>42</v>
      </c>
      <c r="M1383" s="9">
        <v>5</v>
      </c>
      <c r="N1383" s="6">
        <v>36.29</v>
      </c>
      <c r="O1383" s="7">
        <v>0.05</v>
      </c>
      <c r="P1383" s="6">
        <v>13.52</v>
      </c>
      <c r="Q1383" s="6">
        <f t="shared" si="84"/>
        <v>172.37749999999997</v>
      </c>
      <c r="R1383" s="6">
        <f t="shared" si="85"/>
        <v>67.599999999999994</v>
      </c>
      <c r="S1383" s="6">
        <f t="shared" si="86"/>
        <v>104.77749999999997</v>
      </c>
      <c r="T1383" s="8">
        <f t="shared" si="87"/>
        <v>0.60783744978317933</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2100</v>
      </c>
      <c r="B1384" s="3">
        <v>46219</v>
      </c>
      <c r="C1384" s="4">
        <f>YEAR(SalesDataTable[[#This Row],[Order Date]])</f>
        <v>2026</v>
      </c>
      <c r="D1384" s="11" t="str">
        <f>"Q"&amp;ROUNDUP(MONTH(SalesDataTable[[#This Row],[Order Date]])/3,0)</f>
        <v>Q3</v>
      </c>
      <c r="E1384" s="4">
        <f>MONTH(SalesDataTable[[#This Row],[Order Date]])</f>
        <v>7</v>
      </c>
      <c r="F1384" s="4" t="str">
        <f>TEXT(SalesDataTable[[#This Row],[Order Date]],"MMM")</f>
        <v>Jul</v>
      </c>
      <c r="G1384" s="4" t="s">
        <v>11</v>
      </c>
      <c r="H1384" s="4" t="s">
        <v>12</v>
      </c>
      <c r="I1384" s="4" t="s">
        <v>2</v>
      </c>
      <c r="J1384" s="4" t="s">
        <v>16</v>
      </c>
      <c r="K1384" s="4" t="s">
        <v>4</v>
      </c>
      <c r="L1384" s="4" t="s">
        <v>22</v>
      </c>
      <c r="M1384" s="9">
        <v>2</v>
      </c>
      <c r="N1384" s="6">
        <v>49.84</v>
      </c>
      <c r="O1384" s="7">
        <v>0.1</v>
      </c>
      <c r="P1384" s="6">
        <v>23.06</v>
      </c>
      <c r="Q1384" s="6">
        <f t="shared" si="84"/>
        <v>89.712000000000003</v>
      </c>
      <c r="R1384" s="6">
        <f t="shared" si="85"/>
        <v>46.12</v>
      </c>
      <c r="S1384" s="6">
        <f t="shared" si="86"/>
        <v>43.592000000000006</v>
      </c>
      <c r="T1384" s="8">
        <f t="shared" si="87"/>
        <v>0.48591046905653651</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2902</v>
      </c>
      <c r="B1385" s="3">
        <v>46219</v>
      </c>
      <c r="C1385" s="4">
        <f>YEAR(SalesDataTable[[#This Row],[Order Date]])</f>
        <v>2026</v>
      </c>
      <c r="D1385" s="11" t="str">
        <f>"Q"&amp;ROUNDUP(MONTH(SalesDataTable[[#This Row],[Order Date]])/3,0)</f>
        <v>Q3</v>
      </c>
      <c r="E1385" s="4">
        <f>MONTH(SalesDataTable[[#This Row],[Order Date]])</f>
        <v>7</v>
      </c>
      <c r="F1385" s="4" t="str">
        <f>TEXT(SalesDataTable[[#This Row],[Order Date]],"MMM")</f>
        <v>Jul</v>
      </c>
      <c r="G1385" s="4" t="s">
        <v>6</v>
      </c>
      <c r="H1385" s="4" t="s">
        <v>43</v>
      </c>
      <c r="I1385" s="4" t="s">
        <v>28</v>
      </c>
      <c r="J1385" s="4" t="s">
        <v>16</v>
      </c>
      <c r="K1385" s="4" t="s">
        <v>34</v>
      </c>
      <c r="L1385" s="4" t="s">
        <v>42</v>
      </c>
      <c r="M1385" s="9">
        <v>1</v>
      </c>
      <c r="N1385" s="6">
        <v>35.799999999999997</v>
      </c>
      <c r="O1385" s="7">
        <v>0</v>
      </c>
      <c r="P1385" s="6">
        <v>14.05</v>
      </c>
      <c r="Q1385" s="6">
        <f t="shared" si="84"/>
        <v>35.799999999999997</v>
      </c>
      <c r="R1385" s="6">
        <f t="shared" si="85"/>
        <v>14.05</v>
      </c>
      <c r="S1385" s="6">
        <f t="shared" si="86"/>
        <v>21.749999999999996</v>
      </c>
      <c r="T1385" s="8">
        <f t="shared" si="87"/>
        <v>0.60754189944134074</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3115</v>
      </c>
      <c r="B1386" s="3">
        <v>46219</v>
      </c>
      <c r="C1386" s="4">
        <f>YEAR(SalesDataTable[[#This Row],[Order Date]])</f>
        <v>2026</v>
      </c>
      <c r="D1386" s="11" t="str">
        <f>"Q"&amp;ROUNDUP(MONTH(SalesDataTable[[#This Row],[Order Date]])/3,0)</f>
        <v>Q3</v>
      </c>
      <c r="E1386" s="4">
        <f>MONTH(SalesDataTable[[#This Row],[Order Date]])</f>
        <v>7</v>
      </c>
      <c r="F1386" s="4" t="str">
        <f>TEXT(SalesDataTable[[#This Row],[Order Date]],"MMM")</f>
        <v>Jul</v>
      </c>
      <c r="G1386" s="4" t="s">
        <v>20</v>
      </c>
      <c r="H1386" s="4" t="s">
        <v>47</v>
      </c>
      <c r="I1386" s="4" t="s">
        <v>2</v>
      </c>
      <c r="J1386" s="4" t="s">
        <v>13</v>
      </c>
      <c r="K1386" s="4" t="s">
        <v>23</v>
      </c>
      <c r="L1386" s="4" t="s">
        <v>29</v>
      </c>
      <c r="M1386" s="9">
        <v>1</v>
      </c>
      <c r="N1386" s="6">
        <v>195.12</v>
      </c>
      <c r="O1386" s="7">
        <v>0</v>
      </c>
      <c r="P1386" s="6">
        <v>101.14</v>
      </c>
      <c r="Q1386" s="6">
        <f t="shared" si="84"/>
        <v>195.12</v>
      </c>
      <c r="R1386" s="6">
        <f t="shared" si="85"/>
        <v>101.14</v>
      </c>
      <c r="S1386" s="6">
        <f t="shared" si="86"/>
        <v>93.98</v>
      </c>
      <c r="T1386" s="8">
        <f t="shared" si="87"/>
        <v>0.48165231652316526</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3546</v>
      </c>
      <c r="B1387" s="3">
        <v>46219</v>
      </c>
      <c r="C1387" s="4">
        <f>YEAR(SalesDataTable[[#This Row],[Order Date]])</f>
        <v>2026</v>
      </c>
      <c r="D1387" s="11" t="str">
        <f>"Q"&amp;ROUNDUP(MONTH(SalesDataTable[[#This Row],[Order Date]])/3,0)</f>
        <v>Q3</v>
      </c>
      <c r="E1387" s="4">
        <f>MONTH(SalesDataTable[[#This Row],[Order Date]])</f>
        <v>7</v>
      </c>
      <c r="F1387" s="4" t="str">
        <f>TEXT(SalesDataTable[[#This Row],[Order Date]],"MMM")</f>
        <v>Jul</v>
      </c>
      <c r="G1387" s="4" t="s">
        <v>0</v>
      </c>
      <c r="H1387" s="4" t="s">
        <v>50</v>
      </c>
      <c r="I1387" s="4" t="s">
        <v>2</v>
      </c>
      <c r="J1387" s="4" t="s">
        <v>13</v>
      </c>
      <c r="K1387" s="4" t="s">
        <v>4</v>
      </c>
      <c r="L1387" s="4" t="s">
        <v>26</v>
      </c>
      <c r="M1387" s="9">
        <v>2</v>
      </c>
      <c r="N1387" s="6">
        <v>39.69</v>
      </c>
      <c r="O1387" s="7">
        <v>0.05</v>
      </c>
      <c r="P1387" s="6">
        <v>16.88</v>
      </c>
      <c r="Q1387" s="6">
        <f t="shared" si="84"/>
        <v>75.410999999999987</v>
      </c>
      <c r="R1387" s="6">
        <f t="shared" si="85"/>
        <v>33.76</v>
      </c>
      <c r="S1387" s="6">
        <f t="shared" si="86"/>
        <v>41.650999999999989</v>
      </c>
      <c r="T1387" s="8">
        <f t="shared" si="87"/>
        <v>0.55231995332245953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4224</v>
      </c>
      <c r="B1388" s="3">
        <v>46219</v>
      </c>
      <c r="C1388" s="4">
        <f>YEAR(SalesDataTable[[#This Row],[Order Date]])</f>
        <v>2026</v>
      </c>
      <c r="D1388" s="11" t="str">
        <f>"Q"&amp;ROUNDUP(MONTH(SalesDataTable[[#This Row],[Order Date]])/3,0)</f>
        <v>Q3</v>
      </c>
      <c r="E1388" s="4">
        <f>MONTH(SalesDataTable[[#This Row],[Order Date]])</f>
        <v>7</v>
      </c>
      <c r="F1388" s="4" t="str">
        <f>TEXT(SalesDataTable[[#This Row],[Order Date]],"MMM")</f>
        <v>Jul</v>
      </c>
      <c r="G1388" s="4" t="s">
        <v>11</v>
      </c>
      <c r="H1388" s="4" t="s">
        <v>18</v>
      </c>
      <c r="I1388" s="4" t="s">
        <v>19</v>
      </c>
      <c r="J1388" s="4" t="s">
        <v>3</v>
      </c>
      <c r="K1388" s="4" t="s">
        <v>23</v>
      </c>
      <c r="L1388" s="4" t="s">
        <v>24</v>
      </c>
      <c r="M1388" s="9">
        <v>1</v>
      </c>
      <c r="N1388" s="6">
        <v>348.73</v>
      </c>
      <c r="O1388" s="7">
        <v>0.15</v>
      </c>
      <c r="P1388" s="6">
        <v>190.33</v>
      </c>
      <c r="Q1388" s="6">
        <f t="shared" si="84"/>
        <v>296.4205</v>
      </c>
      <c r="R1388" s="6">
        <f t="shared" si="85"/>
        <v>190.33</v>
      </c>
      <c r="S1388" s="6">
        <f t="shared" si="86"/>
        <v>106.09049999999999</v>
      </c>
      <c r="T1388" s="8">
        <f t="shared" si="87"/>
        <v>0.35790540802677273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4858</v>
      </c>
      <c r="B1389" s="3">
        <v>46219</v>
      </c>
      <c r="C1389" s="4">
        <f>YEAR(SalesDataTable[[#This Row],[Order Date]])</f>
        <v>2026</v>
      </c>
      <c r="D1389" s="11" t="str">
        <f>"Q"&amp;ROUNDUP(MONTH(SalesDataTable[[#This Row],[Order Date]])/3,0)</f>
        <v>Q3</v>
      </c>
      <c r="E1389" s="4">
        <f>MONTH(SalesDataTable[[#This Row],[Order Date]])</f>
        <v>7</v>
      </c>
      <c r="F1389" s="4" t="str">
        <f>TEXT(SalesDataTable[[#This Row],[Order Date]],"MMM")</f>
        <v>Jul</v>
      </c>
      <c r="G1389" s="4" t="s">
        <v>6</v>
      </c>
      <c r="H1389" s="4" t="s">
        <v>43</v>
      </c>
      <c r="I1389" s="4" t="s">
        <v>19</v>
      </c>
      <c r="J1389" s="4" t="s">
        <v>3</v>
      </c>
      <c r="K1389" s="4" t="s">
        <v>14</v>
      </c>
      <c r="L1389" s="4" t="s">
        <v>15</v>
      </c>
      <c r="M1389" s="9">
        <v>1</v>
      </c>
      <c r="N1389" s="6">
        <v>35.5</v>
      </c>
      <c r="O1389" s="7">
        <v>0</v>
      </c>
      <c r="P1389" s="6">
        <v>13.26</v>
      </c>
      <c r="Q1389" s="6">
        <f t="shared" si="84"/>
        <v>35.5</v>
      </c>
      <c r="R1389" s="6">
        <f t="shared" si="85"/>
        <v>13.26</v>
      </c>
      <c r="S1389" s="6">
        <f t="shared" si="86"/>
        <v>22.240000000000002</v>
      </c>
      <c r="T1389" s="8">
        <f t="shared" si="87"/>
        <v>0.62647887323943663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768</v>
      </c>
      <c r="B1390" s="3">
        <v>46220</v>
      </c>
      <c r="C1390" s="4">
        <f>YEAR(SalesDataTable[[#This Row],[Order Date]])</f>
        <v>2026</v>
      </c>
      <c r="D1390" s="11" t="str">
        <f>"Q"&amp;ROUNDUP(MONTH(SalesDataTable[[#This Row],[Order Date]])/3,0)</f>
        <v>Q3</v>
      </c>
      <c r="E1390" s="4">
        <f>MONTH(SalesDataTable[[#This Row],[Order Date]])</f>
        <v>7</v>
      </c>
      <c r="F1390" s="4" t="str">
        <f>TEXT(SalesDataTable[[#This Row],[Order Date]],"MMM")</f>
        <v>Jul</v>
      </c>
      <c r="G1390" s="4" t="s">
        <v>0</v>
      </c>
      <c r="H1390" s="4" t="s">
        <v>36</v>
      </c>
      <c r="I1390" s="4" t="s">
        <v>2</v>
      </c>
      <c r="J1390" s="4" t="s">
        <v>16</v>
      </c>
      <c r="K1390" s="4" t="s">
        <v>14</v>
      </c>
      <c r="L1390" s="4" t="s">
        <v>32</v>
      </c>
      <c r="M1390" s="9">
        <v>1</v>
      </c>
      <c r="N1390" s="6">
        <v>46.44</v>
      </c>
      <c r="O1390" s="7">
        <v>0</v>
      </c>
      <c r="P1390" s="6">
        <v>18.47</v>
      </c>
      <c r="Q1390" s="6">
        <f t="shared" si="84"/>
        <v>46.44</v>
      </c>
      <c r="R1390" s="6">
        <f t="shared" si="85"/>
        <v>18.47</v>
      </c>
      <c r="S1390" s="6">
        <f t="shared" si="86"/>
        <v>27.97</v>
      </c>
      <c r="T1390" s="8">
        <f t="shared" si="87"/>
        <v>0.60228251507321273</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1901</v>
      </c>
      <c r="B1391" s="3">
        <v>46220</v>
      </c>
      <c r="C1391" s="4">
        <f>YEAR(SalesDataTable[[#This Row],[Order Date]])</f>
        <v>2026</v>
      </c>
      <c r="D1391" s="11" t="str">
        <f>"Q"&amp;ROUNDUP(MONTH(SalesDataTable[[#This Row],[Order Date]])/3,0)</f>
        <v>Q3</v>
      </c>
      <c r="E1391" s="4">
        <f>MONTH(SalesDataTable[[#This Row],[Order Date]])</f>
        <v>7</v>
      </c>
      <c r="F1391" s="4" t="str">
        <f>TEXT(SalesDataTable[[#This Row],[Order Date]],"MMM")</f>
        <v>Jul</v>
      </c>
      <c r="G1391" s="4" t="s">
        <v>6</v>
      </c>
      <c r="H1391" s="4" t="s">
        <v>49</v>
      </c>
      <c r="I1391" s="4" t="s">
        <v>2</v>
      </c>
      <c r="J1391" s="4" t="s">
        <v>13</v>
      </c>
      <c r="K1391" s="4" t="s">
        <v>9</v>
      </c>
      <c r="L1391" s="4" t="s">
        <v>46</v>
      </c>
      <c r="M1391" s="9">
        <v>1</v>
      </c>
      <c r="N1391" s="6">
        <v>70.44</v>
      </c>
      <c r="O1391" s="7">
        <v>0.05</v>
      </c>
      <c r="P1391" s="6">
        <v>32.229999999999997</v>
      </c>
      <c r="Q1391" s="6">
        <f t="shared" si="84"/>
        <v>66.917999999999992</v>
      </c>
      <c r="R1391" s="6">
        <f t="shared" si="85"/>
        <v>32.229999999999997</v>
      </c>
      <c r="S1391" s="6">
        <f t="shared" si="86"/>
        <v>34.687999999999995</v>
      </c>
      <c r="T1391" s="8">
        <f t="shared" si="87"/>
        <v>0.51836576108072563</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2226</v>
      </c>
      <c r="B1392" s="3">
        <v>46220</v>
      </c>
      <c r="C1392" s="4">
        <f>YEAR(SalesDataTable[[#This Row],[Order Date]])</f>
        <v>2026</v>
      </c>
      <c r="D1392" s="11" t="str">
        <f>"Q"&amp;ROUNDUP(MONTH(SalesDataTable[[#This Row],[Order Date]])/3,0)</f>
        <v>Q3</v>
      </c>
      <c r="E1392" s="4">
        <f>MONTH(SalesDataTable[[#This Row],[Order Date]])</f>
        <v>7</v>
      </c>
      <c r="F1392" s="4" t="str">
        <f>TEXT(SalesDataTable[[#This Row],[Order Date]],"MMM")</f>
        <v>Jul</v>
      </c>
      <c r="G1392" s="4" t="s">
        <v>0</v>
      </c>
      <c r="H1392" s="4" t="s">
        <v>50</v>
      </c>
      <c r="I1392" s="4" t="s">
        <v>19</v>
      </c>
      <c r="J1392" s="4" t="s">
        <v>13</v>
      </c>
      <c r="K1392" s="4" t="s">
        <v>9</v>
      </c>
      <c r="L1392" s="4" t="s">
        <v>46</v>
      </c>
      <c r="M1392" s="9">
        <v>1</v>
      </c>
      <c r="N1392" s="6">
        <v>69.78</v>
      </c>
      <c r="O1392" s="7">
        <v>0.05</v>
      </c>
      <c r="P1392" s="6">
        <v>32.83</v>
      </c>
      <c r="Q1392" s="6">
        <f t="shared" si="84"/>
        <v>66.290999999999997</v>
      </c>
      <c r="R1392" s="6">
        <f t="shared" si="85"/>
        <v>32.83</v>
      </c>
      <c r="S1392" s="6">
        <f t="shared" si="86"/>
        <v>33.460999999999999</v>
      </c>
      <c r="T1392" s="8">
        <f t="shared" si="87"/>
        <v>0.50475931876121949</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2660</v>
      </c>
      <c r="B1393" s="3">
        <v>46220</v>
      </c>
      <c r="C1393" s="4">
        <f>YEAR(SalesDataTable[[#This Row],[Order Date]])</f>
        <v>2026</v>
      </c>
      <c r="D1393" s="11" t="str">
        <f>"Q"&amp;ROUNDUP(MONTH(SalesDataTable[[#This Row],[Order Date]])/3,0)</f>
        <v>Q3</v>
      </c>
      <c r="E1393" s="4">
        <f>MONTH(SalesDataTable[[#This Row],[Order Date]])</f>
        <v>7</v>
      </c>
      <c r="F1393" s="4" t="str">
        <f>TEXT(SalesDataTable[[#This Row],[Order Date]],"MMM")</f>
        <v>Jul</v>
      </c>
      <c r="G1393" s="4" t="s">
        <v>11</v>
      </c>
      <c r="H1393" s="4" t="s">
        <v>25</v>
      </c>
      <c r="I1393" s="4" t="s">
        <v>19</v>
      </c>
      <c r="J1393" s="4" t="s">
        <v>13</v>
      </c>
      <c r="K1393" s="4" t="s">
        <v>14</v>
      </c>
      <c r="L1393" s="4" t="s">
        <v>15</v>
      </c>
      <c r="M1393" s="9">
        <v>4</v>
      </c>
      <c r="N1393" s="6">
        <v>35.450000000000003</v>
      </c>
      <c r="O1393" s="7">
        <v>0.1</v>
      </c>
      <c r="P1393" s="6">
        <v>13.83</v>
      </c>
      <c r="Q1393" s="6">
        <f t="shared" si="84"/>
        <v>127.62000000000002</v>
      </c>
      <c r="R1393" s="6">
        <f t="shared" si="85"/>
        <v>55.32</v>
      </c>
      <c r="S1393" s="6">
        <f t="shared" si="86"/>
        <v>72.300000000000011</v>
      </c>
      <c r="T1393" s="8">
        <f t="shared" si="87"/>
        <v>0.56652562294311237</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3004</v>
      </c>
      <c r="B1394" s="3">
        <v>46220</v>
      </c>
      <c r="C1394" s="4">
        <f>YEAR(SalesDataTable[[#This Row],[Order Date]])</f>
        <v>2026</v>
      </c>
      <c r="D1394" s="11" t="str">
        <f>"Q"&amp;ROUNDUP(MONTH(SalesDataTable[[#This Row],[Order Date]])/3,0)</f>
        <v>Q3</v>
      </c>
      <c r="E1394" s="4">
        <f>MONTH(SalesDataTable[[#This Row],[Order Date]])</f>
        <v>7</v>
      </c>
      <c r="F1394" s="4" t="str">
        <f>TEXT(SalesDataTable[[#This Row],[Order Date]],"MMM")</f>
        <v>Jul</v>
      </c>
      <c r="G1394" s="4" t="s">
        <v>20</v>
      </c>
      <c r="H1394" s="4" t="s">
        <v>33</v>
      </c>
      <c r="I1394" s="4" t="s">
        <v>2</v>
      </c>
      <c r="J1394" s="4" t="s">
        <v>3</v>
      </c>
      <c r="K1394" s="4" t="s">
        <v>4</v>
      </c>
      <c r="L1394" s="4" t="s">
        <v>22</v>
      </c>
      <c r="M1394" s="9">
        <v>1</v>
      </c>
      <c r="N1394" s="6">
        <v>50.82</v>
      </c>
      <c r="O1394" s="7">
        <v>0.05</v>
      </c>
      <c r="P1394" s="6">
        <v>22.36</v>
      </c>
      <c r="Q1394" s="6">
        <f t="shared" si="84"/>
        <v>48.278999999999996</v>
      </c>
      <c r="R1394" s="6">
        <f t="shared" si="85"/>
        <v>22.36</v>
      </c>
      <c r="S1394" s="6">
        <f t="shared" si="86"/>
        <v>25.918999999999997</v>
      </c>
      <c r="T1394" s="8">
        <f t="shared" si="87"/>
        <v>0.5368586756146565</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4020</v>
      </c>
      <c r="B1395" s="3">
        <v>46220</v>
      </c>
      <c r="C1395" s="4">
        <f>YEAR(SalesDataTable[[#This Row],[Order Date]])</f>
        <v>2026</v>
      </c>
      <c r="D1395" s="11" t="str">
        <f>"Q"&amp;ROUNDUP(MONTH(SalesDataTable[[#This Row],[Order Date]])/3,0)</f>
        <v>Q3</v>
      </c>
      <c r="E1395" s="4">
        <f>MONTH(SalesDataTable[[#This Row],[Order Date]])</f>
        <v>7</v>
      </c>
      <c r="F1395" s="4" t="str">
        <f>TEXT(SalesDataTable[[#This Row],[Order Date]],"MMM")</f>
        <v>Jul</v>
      </c>
      <c r="G1395" s="4" t="s">
        <v>11</v>
      </c>
      <c r="H1395" s="4" t="s">
        <v>12</v>
      </c>
      <c r="I1395" s="4" t="s">
        <v>2</v>
      </c>
      <c r="J1395" s="4" t="s">
        <v>3</v>
      </c>
      <c r="K1395" s="4" t="s">
        <v>23</v>
      </c>
      <c r="L1395" s="4" t="s">
        <v>51</v>
      </c>
      <c r="M1395" s="9">
        <v>1</v>
      </c>
      <c r="N1395" s="6">
        <v>126.13</v>
      </c>
      <c r="O1395" s="7">
        <v>0.15</v>
      </c>
      <c r="P1395" s="6">
        <v>60.43</v>
      </c>
      <c r="Q1395" s="6">
        <f t="shared" si="84"/>
        <v>107.2105</v>
      </c>
      <c r="R1395" s="6">
        <f t="shared" si="85"/>
        <v>60.43</v>
      </c>
      <c r="S1395" s="6">
        <f t="shared" si="86"/>
        <v>46.780499999999996</v>
      </c>
      <c r="T1395" s="8">
        <f t="shared" si="87"/>
        <v>0.43634252242084498</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4154</v>
      </c>
      <c r="B1396" s="3">
        <v>46220</v>
      </c>
      <c r="C1396" s="4">
        <f>YEAR(SalesDataTable[[#This Row],[Order Date]])</f>
        <v>2026</v>
      </c>
      <c r="D1396" s="11" t="str">
        <f>"Q"&amp;ROUNDUP(MONTH(SalesDataTable[[#This Row],[Order Date]])/3,0)</f>
        <v>Q3</v>
      </c>
      <c r="E1396" s="4">
        <f>MONTH(SalesDataTable[[#This Row],[Order Date]])</f>
        <v>7</v>
      </c>
      <c r="F1396" s="4" t="str">
        <f>TEXT(SalesDataTable[[#This Row],[Order Date]],"MMM")</f>
        <v>Jul</v>
      </c>
      <c r="G1396" s="4" t="s">
        <v>11</v>
      </c>
      <c r="H1396" s="4" t="s">
        <v>39</v>
      </c>
      <c r="I1396" s="4" t="s">
        <v>2</v>
      </c>
      <c r="J1396" s="4" t="s">
        <v>3</v>
      </c>
      <c r="K1396" s="4" t="s">
        <v>9</v>
      </c>
      <c r="L1396" s="4" t="s">
        <v>46</v>
      </c>
      <c r="M1396" s="9">
        <v>3</v>
      </c>
      <c r="N1396" s="6">
        <v>72.150000000000006</v>
      </c>
      <c r="O1396" s="7">
        <v>0</v>
      </c>
      <c r="P1396" s="6">
        <v>33.01</v>
      </c>
      <c r="Q1396" s="6">
        <f t="shared" si="84"/>
        <v>216.45000000000002</v>
      </c>
      <c r="R1396" s="6">
        <f t="shared" si="85"/>
        <v>99.03</v>
      </c>
      <c r="S1396" s="6">
        <f t="shared" si="86"/>
        <v>117.42000000000002</v>
      </c>
      <c r="T1396" s="8">
        <f t="shared" si="87"/>
        <v>0.54248094248094247</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4957</v>
      </c>
      <c r="B1397" s="3">
        <v>46220</v>
      </c>
      <c r="C1397" s="4">
        <f>YEAR(SalesDataTable[[#This Row],[Order Date]])</f>
        <v>2026</v>
      </c>
      <c r="D1397" s="11" t="str">
        <f>"Q"&amp;ROUNDUP(MONTH(SalesDataTable[[#This Row],[Order Date]])/3,0)</f>
        <v>Q3</v>
      </c>
      <c r="E1397" s="4">
        <f>MONTH(SalesDataTable[[#This Row],[Order Date]])</f>
        <v>7</v>
      </c>
      <c r="F1397" s="4" t="str">
        <f>TEXT(SalesDataTable[[#This Row],[Order Date]],"MMM")</f>
        <v>Jul</v>
      </c>
      <c r="G1397" s="4" t="s">
        <v>6</v>
      </c>
      <c r="H1397" s="4" t="s">
        <v>7</v>
      </c>
      <c r="I1397" s="4" t="s">
        <v>2</v>
      </c>
      <c r="J1397" s="4" t="s">
        <v>3</v>
      </c>
      <c r="K1397" s="4" t="s">
        <v>34</v>
      </c>
      <c r="L1397" s="4" t="s">
        <v>42</v>
      </c>
      <c r="M1397" s="9">
        <v>1</v>
      </c>
      <c r="N1397" s="6">
        <v>35.58</v>
      </c>
      <c r="O1397" s="7">
        <v>0</v>
      </c>
      <c r="P1397" s="6">
        <v>13.68</v>
      </c>
      <c r="Q1397" s="6">
        <f t="shared" si="84"/>
        <v>35.58</v>
      </c>
      <c r="R1397" s="6">
        <f t="shared" si="85"/>
        <v>13.68</v>
      </c>
      <c r="S1397" s="6">
        <f t="shared" si="86"/>
        <v>21.9</v>
      </c>
      <c r="T1397" s="8">
        <f t="shared" si="87"/>
        <v>0.61551433389544685</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945</v>
      </c>
      <c r="B1398" s="3">
        <v>46221</v>
      </c>
      <c r="C1398" s="4">
        <f>YEAR(SalesDataTable[[#This Row],[Order Date]])</f>
        <v>2026</v>
      </c>
      <c r="D1398" s="11" t="str">
        <f>"Q"&amp;ROUNDUP(MONTH(SalesDataTable[[#This Row],[Order Date]])/3,0)</f>
        <v>Q3</v>
      </c>
      <c r="E1398" s="4">
        <f>MONTH(SalesDataTable[[#This Row],[Order Date]])</f>
        <v>7</v>
      </c>
      <c r="F1398" s="4" t="str">
        <f>TEXT(SalesDataTable[[#This Row],[Order Date]],"MMM")</f>
        <v>Jul</v>
      </c>
      <c r="G1398" s="4" t="s">
        <v>11</v>
      </c>
      <c r="H1398" s="4" t="s">
        <v>18</v>
      </c>
      <c r="I1398" s="4" t="s">
        <v>2</v>
      </c>
      <c r="J1398" s="4" t="s">
        <v>13</v>
      </c>
      <c r="K1398" s="4" t="s">
        <v>9</v>
      </c>
      <c r="L1398" s="4" t="s">
        <v>37</v>
      </c>
      <c r="M1398" s="9">
        <v>1</v>
      </c>
      <c r="N1398" s="6">
        <v>154.9</v>
      </c>
      <c r="O1398" s="7">
        <v>0.05</v>
      </c>
      <c r="P1398" s="6">
        <v>77.819999999999993</v>
      </c>
      <c r="Q1398" s="6">
        <f t="shared" si="84"/>
        <v>147.155</v>
      </c>
      <c r="R1398" s="6">
        <f t="shared" si="85"/>
        <v>77.819999999999993</v>
      </c>
      <c r="S1398" s="6">
        <f t="shared" si="86"/>
        <v>69.335000000000008</v>
      </c>
      <c r="T1398" s="8">
        <f t="shared" si="87"/>
        <v>0.47116985491488572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1726</v>
      </c>
      <c r="B1399" s="3">
        <v>46221</v>
      </c>
      <c r="C1399" s="4">
        <f>YEAR(SalesDataTable[[#This Row],[Order Date]])</f>
        <v>2026</v>
      </c>
      <c r="D1399" s="11" t="str">
        <f>"Q"&amp;ROUNDUP(MONTH(SalesDataTable[[#This Row],[Order Date]])/3,0)</f>
        <v>Q3</v>
      </c>
      <c r="E1399" s="4">
        <f>MONTH(SalesDataTable[[#This Row],[Order Date]])</f>
        <v>7</v>
      </c>
      <c r="F1399" s="4" t="str">
        <f>TEXT(SalesDataTable[[#This Row],[Order Date]],"MMM")</f>
        <v>Jul</v>
      </c>
      <c r="G1399" s="4" t="s">
        <v>6</v>
      </c>
      <c r="H1399" s="4" t="s">
        <v>49</v>
      </c>
      <c r="I1399" s="4" t="s">
        <v>19</v>
      </c>
      <c r="J1399" s="4" t="s">
        <v>16</v>
      </c>
      <c r="K1399" s="4" t="s">
        <v>23</v>
      </c>
      <c r="L1399" s="4" t="s">
        <v>40</v>
      </c>
      <c r="M1399" s="9">
        <v>2</v>
      </c>
      <c r="N1399" s="6">
        <v>80.98</v>
      </c>
      <c r="O1399" s="7">
        <v>0.05</v>
      </c>
      <c r="P1399" s="6">
        <v>39.85</v>
      </c>
      <c r="Q1399" s="6">
        <f t="shared" si="84"/>
        <v>153.86199999999999</v>
      </c>
      <c r="R1399" s="6">
        <f t="shared" si="85"/>
        <v>79.7</v>
      </c>
      <c r="S1399" s="6">
        <f t="shared" si="86"/>
        <v>74.161999999999992</v>
      </c>
      <c r="T1399" s="8">
        <f t="shared" si="87"/>
        <v>0.48200335365457353</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1790</v>
      </c>
      <c r="B1400" s="3">
        <v>46221</v>
      </c>
      <c r="C1400" s="4">
        <f>YEAR(SalesDataTable[[#This Row],[Order Date]])</f>
        <v>2026</v>
      </c>
      <c r="D1400" s="11" t="str">
        <f>"Q"&amp;ROUNDUP(MONTH(SalesDataTable[[#This Row],[Order Date]])/3,0)</f>
        <v>Q3</v>
      </c>
      <c r="E1400" s="4">
        <f>MONTH(SalesDataTable[[#This Row],[Order Date]])</f>
        <v>7</v>
      </c>
      <c r="F1400" s="4" t="str">
        <f>TEXT(SalesDataTable[[#This Row],[Order Date]],"MMM")</f>
        <v>Jul</v>
      </c>
      <c r="G1400" s="4" t="s">
        <v>6</v>
      </c>
      <c r="H1400" s="4" t="s">
        <v>43</v>
      </c>
      <c r="I1400" s="4" t="s">
        <v>2</v>
      </c>
      <c r="J1400" s="4" t="s">
        <v>13</v>
      </c>
      <c r="K1400" s="4" t="s">
        <v>9</v>
      </c>
      <c r="L1400" s="4" t="s">
        <v>10</v>
      </c>
      <c r="M1400" s="9">
        <v>1</v>
      </c>
      <c r="N1400" s="6">
        <v>91.36</v>
      </c>
      <c r="O1400" s="7">
        <v>0</v>
      </c>
      <c r="P1400" s="6">
        <v>44.86</v>
      </c>
      <c r="Q1400" s="6">
        <f t="shared" si="84"/>
        <v>91.36</v>
      </c>
      <c r="R1400" s="6">
        <f t="shared" si="85"/>
        <v>44.86</v>
      </c>
      <c r="S1400" s="6">
        <f t="shared" si="86"/>
        <v>46.5</v>
      </c>
      <c r="T1400" s="8">
        <f t="shared" si="87"/>
        <v>0.50897548161120842</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2193</v>
      </c>
      <c r="B1401" s="3">
        <v>46221</v>
      </c>
      <c r="C1401" s="4">
        <f>YEAR(SalesDataTable[[#This Row],[Order Date]])</f>
        <v>2026</v>
      </c>
      <c r="D1401" s="11" t="str">
        <f>"Q"&amp;ROUNDUP(MONTH(SalesDataTable[[#This Row],[Order Date]])/3,0)</f>
        <v>Q3</v>
      </c>
      <c r="E1401" s="4">
        <f>MONTH(SalesDataTable[[#This Row],[Order Date]])</f>
        <v>7</v>
      </c>
      <c r="F1401" s="4" t="str">
        <f>TEXT(SalesDataTable[[#This Row],[Order Date]],"MMM")</f>
        <v>Jul</v>
      </c>
      <c r="G1401" s="4" t="s">
        <v>11</v>
      </c>
      <c r="H1401" s="4" t="s">
        <v>12</v>
      </c>
      <c r="I1401" s="4" t="s">
        <v>2</v>
      </c>
      <c r="J1401" s="4" t="s">
        <v>3</v>
      </c>
      <c r="K1401" s="4" t="s">
        <v>4</v>
      </c>
      <c r="L1401" s="4" t="s">
        <v>26</v>
      </c>
      <c r="M1401" s="9">
        <v>2</v>
      </c>
      <c r="N1401" s="6">
        <v>39.409999999999997</v>
      </c>
      <c r="O1401" s="7">
        <v>0</v>
      </c>
      <c r="P1401" s="6">
        <v>16.8</v>
      </c>
      <c r="Q1401" s="6">
        <f t="shared" si="84"/>
        <v>78.819999999999993</v>
      </c>
      <c r="R1401" s="6">
        <f t="shared" si="85"/>
        <v>33.6</v>
      </c>
      <c r="S1401" s="6">
        <f t="shared" si="86"/>
        <v>45.219999999999992</v>
      </c>
      <c r="T1401" s="8">
        <f t="shared" si="87"/>
        <v>0.57371225577264651</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2781</v>
      </c>
      <c r="B1402" s="3">
        <v>46221</v>
      </c>
      <c r="C1402" s="4">
        <f>YEAR(SalesDataTable[[#This Row],[Order Date]])</f>
        <v>2026</v>
      </c>
      <c r="D1402" s="11" t="str">
        <f>"Q"&amp;ROUNDUP(MONTH(SalesDataTable[[#This Row],[Order Date]])/3,0)</f>
        <v>Q3</v>
      </c>
      <c r="E1402" s="4">
        <f>MONTH(SalesDataTable[[#This Row],[Order Date]])</f>
        <v>7</v>
      </c>
      <c r="F1402" s="4" t="str">
        <f>TEXT(SalesDataTable[[#This Row],[Order Date]],"MMM")</f>
        <v>Jul</v>
      </c>
      <c r="G1402" s="4" t="s">
        <v>0</v>
      </c>
      <c r="H1402" s="4" t="s">
        <v>1</v>
      </c>
      <c r="I1402" s="4" t="s">
        <v>2</v>
      </c>
      <c r="J1402" s="4" t="s">
        <v>3</v>
      </c>
      <c r="K1402" s="4" t="s">
        <v>14</v>
      </c>
      <c r="L1402" s="4" t="s">
        <v>44</v>
      </c>
      <c r="M1402" s="9">
        <v>2</v>
      </c>
      <c r="N1402" s="6">
        <v>134.99</v>
      </c>
      <c r="O1402" s="7">
        <v>0</v>
      </c>
      <c r="P1402" s="6">
        <v>68.77</v>
      </c>
      <c r="Q1402" s="6">
        <f t="shared" si="84"/>
        <v>269.98</v>
      </c>
      <c r="R1402" s="6">
        <f t="shared" si="85"/>
        <v>137.54</v>
      </c>
      <c r="S1402" s="6">
        <f t="shared" si="86"/>
        <v>132.44000000000003</v>
      </c>
      <c r="T1402" s="8">
        <f t="shared" si="87"/>
        <v>0.49055485591525305</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3043</v>
      </c>
      <c r="B1403" s="3">
        <v>46221</v>
      </c>
      <c r="C1403" s="4">
        <f>YEAR(SalesDataTable[[#This Row],[Order Date]])</f>
        <v>2026</v>
      </c>
      <c r="D1403" s="11" t="str">
        <f>"Q"&amp;ROUNDUP(MONTH(SalesDataTable[[#This Row],[Order Date]])/3,0)</f>
        <v>Q3</v>
      </c>
      <c r="E1403" s="4">
        <f>MONTH(SalesDataTable[[#This Row],[Order Date]])</f>
        <v>7</v>
      </c>
      <c r="F1403" s="4" t="str">
        <f>TEXT(SalesDataTable[[#This Row],[Order Date]],"MMM")</f>
        <v>Jul</v>
      </c>
      <c r="G1403" s="4" t="s">
        <v>6</v>
      </c>
      <c r="H1403" s="4" t="s">
        <v>43</v>
      </c>
      <c r="I1403" s="4" t="s">
        <v>28</v>
      </c>
      <c r="J1403" s="4" t="s">
        <v>13</v>
      </c>
      <c r="K1403" s="4" t="s">
        <v>4</v>
      </c>
      <c r="L1403" s="4" t="s">
        <v>26</v>
      </c>
      <c r="M1403" s="9">
        <v>2</v>
      </c>
      <c r="N1403" s="6">
        <v>40.93</v>
      </c>
      <c r="O1403" s="7">
        <v>0.05</v>
      </c>
      <c r="P1403" s="6">
        <v>16.89</v>
      </c>
      <c r="Q1403" s="6">
        <f t="shared" si="84"/>
        <v>77.766999999999996</v>
      </c>
      <c r="R1403" s="6">
        <f t="shared" si="85"/>
        <v>33.78</v>
      </c>
      <c r="S1403" s="6">
        <f t="shared" si="86"/>
        <v>43.986999999999995</v>
      </c>
      <c r="T1403" s="8">
        <f t="shared" si="87"/>
        <v>0.56562552239381736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3102</v>
      </c>
      <c r="B1404" s="3">
        <v>46221</v>
      </c>
      <c r="C1404" s="4">
        <f>YEAR(SalesDataTable[[#This Row],[Order Date]])</f>
        <v>2026</v>
      </c>
      <c r="D1404" s="11" t="str">
        <f>"Q"&amp;ROUNDUP(MONTH(SalesDataTable[[#This Row],[Order Date]])/3,0)</f>
        <v>Q3</v>
      </c>
      <c r="E1404" s="4">
        <f>MONTH(SalesDataTable[[#This Row],[Order Date]])</f>
        <v>7</v>
      </c>
      <c r="F1404" s="4" t="str">
        <f>TEXT(SalesDataTable[[#This Row],[Order Date]],"MMM")</f>
        <v>Jul</v>
      </c>
      <c r="G1404" s="4" t="s">
        <v>20</v>
      </c>
      <c r="H1404" s="4" t="s">
        <v>47</v>
      </c>
      <c r="I1404" s="4" t="s">
        <v>28</v>
      </c>
      <c r="J1404" s="4" t="s">
        <v>3</v>
      </c>
      <c r="K1404" s="4" t="s">
        <v>9</v>
      </c>
      <c r="L1404" s="4" t="s">
        <v>10</v>
      </c>
      <c r="M1404" s="9">
        <v>1</v>
      </c>
      <c r="N1404" s="6">
        <v>90.02</v>
      </c>
      <c r="O1404" s="7">
        <v>0.05</v>
      </c>
      <c r="P1404" s="6">
        <v>45.83</v>
      </c>
      <c r="Q1404" s="6">
        <f t="shared" si="84"/>
        <v>85.518999999999991</v>
      </c>
      <c r="R1404" s="6">
        <f t="shared" si="85"/>
        <v>45.83</v>
      </c>
      <c r="S1404" s="6">
        <f t="shared" si="86"/>
        <v>39.688999999999993</v>
      </c>
      <c r="T1404" s="8">
        <f t="shared" si="87"/>
        <v>0.46409569803201622</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3156</v>
      </c>
      <c r="B1405" s="3">
        <v>46221</v>
      </c>
      <c r="C1405" s="4">
        <f>YEAR(SalesDataTable[[#This Row],[Order Date]])</f>
        <v>2026</v>
      </c>
      <c r="D1405" s="11" t="str">
        <f>"Q"&amp;ROUNDUP(MONTH(SalesDataTable[[#This Row],[Order Date]])/3,0)</f>
        <v>Q3</v>
      </c>
      <c r="E1405" s="4">
        <f>MONTH(SalesDataTable[[#This Row],[Order Date]])</f>
        <v>7</v>
      </c>
      <c r="F1405" s="4" t="str">
        <f>TEXT(SalesDataTable[[#This Row],[Order Date]],"MMM")</f>
        <v>Jul</v>
      </c>
      <c r="G1405" s="4" t="s">
        <v>0</v>
      </c>
      <c r="H1405" s="4" t="s">
        <v>1</v>
      </c>
      <c r="I1405" s="4" t="s">
        <v>19</v>
      </c>
      <c r="J1405" s="4" t="s">
        <v>3</v>
      </c>
      <c r="K1405" s="4" t="s">
        <v>34</v>
      </c>
      <c r="L1405" s="4" t="s">
        <v>45</v>
      </c>
      <c r="M1405" s="9">
        <v>2</v>
      </c>
      <c r="N1405" s="6">
        <v>50.73</v>
      </c>
      <c r="O1405" s="7">
        <v>0</v>
      </c>
      <c r="P1405" s="6">
        <v>21.87</v>
      </c>
      <c r="Q1405" s="6">
        <f t="shared" si="84"/>
        <v>101.46</v>
      </c>
      <c r="R1405" s="6">
        <f t="shared" si="85"/>
        <v>43.74</v>
      </c>
      <c r="S1405" s="6">
        <f t="shared" si="86"/>
        <v>57.719999999999992</v>
      </c>
      <c r="T1405" s="8">
        <f t="shared" si="87"/>
        <v>0.56889414547604966</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3308</v>
      </c>
      <c r="B1406" s="3">
        <v>46221</v>
      </c>
      <c r="C1406" s="4">
        <f>YEAR(SalesDataTable[[#This Row],[Order Date]])</f>
        <v>2026</v>
      </c>
      <c r="D1406" s="11" t="str">
        <f>"Q"&amp;ROUNDUP(MONTH(SalesDataTable[[#This Row],[Order Date]])/3,0)</f>
        <v>Q3</v>
      </c>
      <c r="E1406" s="4">
        <f>MONTH(SalesDataTable[[#This Row],[Order Date]])</f>
        <v>7</v>
      </c>
      <c r="F1406" s="4" t="str">
        <f>TEXT(SalesDataTable[[#This Row],[Order Date]],"MMM")</f>
        <v>Jul</v>
      </c>
      <c r="G1406" s="4" t="s">
        <v>20</v>
      </c>
      <c r="H1406" s="4" t="s">
        <v>47</v>
      </c>
      <c r="I1406" s="4" t="s">
        <v>19</v>
      </c>
      <c r="J1406" s="4" t="s">
        <v>13</v>
      </c>
      <c r="K1406" s="4" t="s">
        <v>34</v>
      </c>
      <c r="L1406" s="4" t="s">
        <v>38</v>
      </c>
      <c r="M1406" s="9">
        <v>3</v>
      </c>
      <c r="N1406" s="6">
        <v>121.05</v>
      </c>
      <c r="O1406" s="7">
        <v>0.05</v>
      </c>
      <c r="P1406" s="6">
        <v>68.56</v>
      </c>
      <c r="Q1406" s="6">
        <f t="shared" si="84"/>
        <v>344.99249999999995</v>
      </c>
      <c r="R1406" s="6">
        <f t="shared" si="85"/>
        <v>205.68</v>
      </c>
      <c r="S1406" s="6">
        <f t="shared" si="86"/>
        <v>139.31249999999994</v>
      </c>
      <c r="T1406" s="8">
        <f t="shared" si="87"/>
        <v>0.40381312637231231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3329</v>
      </c>
      <c r="B1407" s="3">
        <v>46221</v>
      </c>
      <c r="C1407" s="4">
        <f>YEAR(SalesDataTable[[#This Row],[Order Date]])</f>
        <v>2026</v>
      </c>
      <c r="D1407" s="11" t="str">
        <f>"Q"&amp;ROUNDUP(MONTH(SalesDataTable[[#This Row],[Order Date]])/3,0)</f>
        <v>Q3</v>
      </c>
      <c r="E1407" s="4">
        <f>MONTH(SalesDataTable[[#This Row],[Order Date]])</f>
        <v>7</v>
      </c>
      <c r="F1407" s="4" t="str">
        <f>TEXT(SalesDataTable[[#This Row],[Order Date]],"MMM")</f>
        <v>Jul</v>
      </c>
      <c r="G1407" s="4" t="s">
        <v>6</v>
      </c>
      <c r="H1407" s="4" t="s">
        <v>41</v>
      </c>
      <c r="I1407" s="4" t="s">
        <v>2</v>
      </c>
      <c r="J1407" s="4" t="s">
        <v>13</v>
      </c>
      <c r="K1407" s="4" t="s">
        <v>4</v>
      </c>
      <c r="L1407" s="4" t="s">
        <v>5</v>
      </c>
      <c r="M1407" s="9">
        <v>2</v>
      </c>
      <c r="N1407" s="6">
        <v>81.739999999999995</v>
      </c>
      <c r="O1407" s="7">
        <v>0</v>
      </c>
      <c r="P1407" s="6">
        <v>42.75</v>
      </c>
      <c r="Q1407" s="6">
        <f t="shared" si="84"/>
        <v>163.47999999999999</v>
      </c>
      <c r="R1407" s="6">
        <f t="shared" si="85"/>
        <v>85.5</v>
      </c>
      <c r="S1407" s="6">
        <f t="shared" si="86"/>
        <v>77.97999999999999</v>
      </c>
      <c r="T1407" s="8">
        <f t="shared" si="87"/>
        <v>0.47700024467824809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4102</v>
      </c>
      <c r="B1408" s="3">
        <v>46221</v>
      </c>
      <c r="C1408" s="4">
        <f>YEAR(SalesDataTable[[#This Row],[Order Date]])</f>
        <v>2026</v>
      </c>
      <c r="D1408" s="11" t="str">
        <f>"Q"&amp;ROUNDUP(MONTH(SalesDataTable[[#This Row],[Order Date]])/3,0)</f>
        <v>Q3</v>
      </c>
      <c r="E1408" s="4">
        <f>MONTH(SalesDataTable[[#This Row],[Order Date]])</f>
        <v>7</v>
      </c>
      <c r="F1408" s="4" t="str">
        <f>TEXT(SalesDataTable[[#This Row],[Order Date]],"MMM")</f>
        <v>Jul</v>
      </c>
      <c r="G1408" s="4" t="s">
        <v>6</v>
      </c>
      <c r="H1408" s="4" t="s">
        <v>43</v>
      </c>
      <c r="I1408" s="4" t="s">
        <v>2</v>
      </c>
      <c r="J1408" s="4" t="s">
        <v>3</v>
      </c>
      <c r="K1408" s="4" t="s">
        <v>9</v>
      </c>
      <c r="L1408" s="4" t="s">
        <v>37</v>
      </c>
      <c r="M1408" s="9">
        <v>3</v>
      </c>
      <c r="N1408" s="6">
        <v>154.01</v>
      </c>
      <c r="O1408" s="7">
        <v>0.1</v>
      </c>
      <c r="P1408" s="6">
        <v>78.78</v>
      </c>
      <c r="Q1408" s="6">
        <f t="shared" si="84"/>
        <v>415.827</v>
      </c>
      <c r="R1408" s="6">
        <f t="shared" si="85"/>
        <v>236.34</v>
      </c>
      <c r="S1408" s="6">
        <f t="shared" si="86"/>
        <v>179.48699999999999</v>
      </c>
      <c r="T1408" s="8">
        <f t="shared" si="87"/>
        <v>0.43163863818366771</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4109</v>
      </c>
      <c r="B1409" s="3">
        <v>46221</v>
      </c>
      <c r="C1409" s="4">
        <f>YEAR(SalesDataTable[[#This Row],[Order Date]])</f>
        <v>2026</v>
      </c>
      <c r="D1409" s="11" t="str">
        <f>"Q"&amp;ROUNDUP(MONTH(SalesDataTable[[#This Row],[Order Date]])/3,0)</f>
        <v>Q3</v>
      </c>
      <c r="E1409" s="4">
        <f>MONTH(SalesDataTable[[#This Row],[Order Date]])</f>
        <v>7</v>
      </c>
      <c r="F1409" s="4" t="str">
        <f>TEXT(SalesDataTable[[#This Row],[Order Date]],"MMM")</f>
        <v>Jul</v>
      </c>
      <c r="G1409" s="4" t="s">
        <v>6</v>
      </c>
      <c r="H1409" s="4" t="s">
        <v>43</v>
      </c>
      <c r="I1409" s="4" t="s">
        <v>28</v>
      </c>
      <c r="J1409" s="4" t="s">
        <v>13</v>
      </c>
      <c r="K1409" s="4" t="s">
        <v>4</v>
      </c>
      <c r="L1409" s="4" t="s">
        <v>30</v>
      </c>
      <c r="M1409" s="9">
        <v>4</v>
      </c>
      <c r="N1409" s="6">
        <v>101.61</v>
      </c>
      <c r="O1409" s="7">
        <v>0</v>
      </c>
      <c r="P1409" s="6">
        <v>51.68</v>
      </c>
      <c r="Q1409" s="6">
        <f t="shared" si="84"/>
        <v>406.44</v>
      </c>
      <c r="R1409" s="6">
        <f t="shared" si="85"/>
        <v>206.72</v>
      </c>
      <c r="S1409" s="6">
        <f t="shared" si="86"/>
        <v>199.72</v>
      </c>
      <c r="T1409" s="8">
        <f t="shared" si="87"/>
        <v>0.49138864285011319</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4813</v>
      </c>
      <c r="B1410" s="3">
        <v>46221</v>
      </c>
      <c r="C1410" s="4">
        <f>YEAR(SalesDataTable[[#This Row],[Order Date]])</f>
        <v>2026</v>
      </c>
      <c r="D1410" s="11" t="str">
        <f>"Q"&amp;ROUNDUP(MONTH(SalesDataTable[[#This Row],[Order Date]])/3,0)</f>
        <v>Q3</v>
      </c>
      <c r="E1410" s="4">
        <f>MONTH(SalesDataTable[[#This Row],[Order Date]])</f>
        <v>7</v>
      </c>
      <c r="F1410" s="4" t="str">
        <f>TEXT(SalesDataTable[[#This Row],[Order Date]],"MMM")</f>
        <v>Jul</v>
      </c>
      <c r="G1410" s="4" t="s">
        <v>11</v>
      </c>
      <c r="H1410" s="4" t="s">
        <v>39</v>
      </c>
      <c r="I1410" s="4" t="s">
        <v>19</v>
      </c>
      <c r="J1410" s="4" t="s">
        <v>3</v>
      </c>
      <c r="K1410" s="4" t="s">
        <v>34</v>
      </c>
      <c r="L1410" s="4" t="s">
        <v>42</v>
      </c>
      <c r="M1410" s="9">
        <v>2</v>
      </c>
      <c r="N1410" s="6">
        <v>36.869999999999997</v>
      </c>
      <c r="O1410" s="7">
        <v>0.15</v>
      </c>
      <c r="P1410" s="6">
        <v>13.94</v>
      </c>
      <c r="Q1410" s="6">
        <f t="shared" si="84"/>
        <v>62.678999999999995</v>
      </c>
      <c r="R1410" s="6">
        <f t="shared" si="85"/>
        <v>27.88</v>
      </c>
      <c r="S1410" s="6">
        <f t="shared" si="86"/>
        <v>34.798999999999992</v>
      </c>
      <c r="T1410" s="8">
        <f t="shared" si="87"/>
        <v>0.55519392459994565</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5054</v>
      </c>
      <c r="B1411" s="3">
        <v>46221</v>
      </c>
      <c r="C1411" s="4">
        <f>YEAR(SalesDataTable[[#This Row],[Order Date]])</f>
        <v>2026</v>
      </c>
      <c r="D1411" s="11" t="str">
        <f>"Q"&amp;ROUNDUP(MONTH(SalesDataTable[[#This Row],[Order Date]])/3,0)</f>
        <v>Q3</v>
      </c>
      <c r="E1411" s="4">
        <f>MONTH(SalesDataTable[[#This Row],[Order Date]])</f>
        <v>7</v>
      </c>
      <c r="F1411" s="4" t="str">
        <f>TEXT(SalesDataTable[[#This Row],[Order Date]],"MMM")</f>
        <v>Jul</v>
      </c>
      <c r="G1411" s="4" t="s">
        <v>20</v>
      </c>
      <c r="H1411" s="4" t="s">
        <v>33</v>
      </c>
      <c r="I1411" s="4" t="s">
        <v>2</v>
      </c>
      <c r="J1411" s="4" t="s">
        <v>13</v>
      </c>
      <c r="K1411" s="4" t="s">
        <v>23</v>
      </c>
      <c r="L1411" s="4" t="s">
        <v>51</v>
      </c>
      <c r="M1411" s="9">
        <v>2</v>
      </c>
      <c r="N1411" s="6">
        <v>121.06</v>
      </c>
      <c r="O1411" s="7">
        <v>0</v>
      </c>
      <c r="P1411" s="6">
        <v>59.62</v>
      </c>
      <c r="Q1411" s="6">
        <f t="shared" si="84"/>
        <v>242.12</v>
      </c>
      <c r="R1411" s="6">
        <f t="shared" si="85"/>
        <v>119.24</v>
      </c>
      <c r="S1411" s="6">
        <f t="shared" si="86"/>
        <v>122.88000000000001</v>
      </c>
      <c r="T1411" s="8">
        <f t="shared" si="87"/>
        <v>0.50751693375185858</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138</v>
      </c>
      <c r="B1412" s="3">
        <v>46222</v>
      </c>
      <c r="C1412" s="4">
        <f>YEAR(SalesDataTable[[#This Row],[Order Date]])</f>
        <v>2026</v>
      </c>
      <c r="D1412" s="11"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9</v>
      </c>
      <c r="L1412" s="4" t="s">
        <v>46</v>
      </c>
      <c r="M1412" s="9">
        <v>2</v>
      </c>
      <c r="N1412" s="6">
        <v>71.81</v>
      </c>
      <c r="O1412" s="7">
        <v>0</v>
      </c>
      <c r="P1412" s="6">
        <v>32.35</v>
      </c>
      <c r="Q1412" s="6">
        <f t="shared" ref="Q1412:Q1475" si="88">M1412*N1412*(1-O1412)</f>
        <v>143.62</v>
      </c>
      <c r="R1412" s="6">
        <f t="shared" ref="R1412:R1475" si="89">M1412*P1412</f>
        <v>64.7</v>
      </c>
      <c r="S1412" s="6">
        <f t="shared" ref="S1412:S1475" si="90">Q1412-R1412</f>
        <v>78.92</v>
      </c>
      <c r="T1412" s="8">
        <f t="shared" ref="T1412:T1475" si="91">IFERROR(S1412/Q1412,0)</f>
        <v>0.54950563988302459</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433</v>
      </c>
      <c r="B1413" s="3">
        <v>46222</v>
      </c>
      <c r="C1413" s="4">
        <f>YEAR(SalesDataTable[[#This Row],[Order Date]])</f>
        <v>2026</v>
      </c>
      <c r="D1413" s="11" t="str">
        <f>"Q"&amp;ROUNDUP(MONTH(SalesDataTable[[#This Row],[Order Date]])/3,0)</f>
        <v>Q3</v>
      </c>
      <c r="E1413" s="4">
        <f>MONTH(SalesDataTable[[#This Row],[Order Date]])</f>
        <v>7</v>
      </c>
      <c r="F1413" s="4" t="str">
        <f>TEXT(SalesDataTable[[#This Row],[Order Date]],"MMM")</f>
        <v>Jul</v>
      </c>
      <c r="G1413" s="4" t="s">
        <v>6</v>
      </c>
      <c r="H1413" s="4" t="s">
        <v>43</v>
      </c>
      <c r="I1413" s="4" t="s">
        <v>2</v>
      </c>
      <c r="J1413" s="4" t="s">
        <v>13</v>
      </c>
      <c r="K1413" s="4" t="s">
        <v>9</v>
      </c>
      <c r="L1413" s="4" t="s">
        <v>17</v>
      </c>
      <c r="M1413" s="9">
        <v>4</v>
      </c>
      <c r="N1413" s="6">
        <v>145.18</v>
      </c>
      <c r="O1413" s="7">
        <v>0</v>
      </c>
      <c r="P1413" s="6">
        <v>79.540000000000006</v>
      </c>
      <c r="Q1413" s="6">
        <f t="shared" si="88"/>
        <v>580.72</v>
      </c>
      <c r="R1413" s="6">
        <f t="shared" si="89"/>
        <v>318.16000000000003</v>
      </c>
      <c r="S1413" s="6">
        <f t="shared" si="90"/>
        <v>262.56</v>
      </c>
      <c r="T1413" s="8">
        <f t="shared" si="91"/>
        <v>0.45212839234054275</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484</v>
      </c>
      <c r="B1414" s="3">
        <v>46222</v>
      </c>
      <c r="C1414" s="4">
        <f>YEAR(SalesDataTable[[#This Row],[Order Date]])</f>
        <v>2026</v>
      </c>
      <c r="D1414" s="11" t="str">
        <f>"Q"&amp;ROUNDUP(MONTH(SalesDataTable[[#This Row],[Order Date]])/3,0)</f>
        <v>Q3</v>
      </c>
      <c r="E1414" s="4">
        <f>MONTH(SalesDataTable[[#This Row],[Order Date]])</f>
        <v>7</v>
      </c>
      <c r="F1414" s="4" t="str">
        <f>TEXT(SalesDataTable[[#This Row],[Order Date]],"MMM")</f>
        <v>Jul</v>
      </c>
      <c r="G1414" s="4" t="s">
        <v>6</v>
      </c>
      <c r="H1414" s="4" t="s">
        <v>43</v>
      </c>
      <c r="I1414" s="4" t="s">
        <v>2</v>
      </c>
      <c r="J1414" s="4" t="s">
        <v>13</v>
      </c>
      <c r="K1414" s="4" t="s">
        <v>34</v>
      </c>
      <c r="L1414" s="4" t="s">
        <v>42</v>
      </c>
      <c r="M1414" s="9">
        <v>2</v>
      </c>
      <c r="N1414" s="6">
        <v>36.07</v>
      </c>
      <c r="O1414" s="7">
        <v>0</v>
      </c>
      <c r="P1414" s="6">
        <v>13.6</v>
      </c>
      <c r="Q1414" s="6">
        <f t="shared" si="88"/>
        <v>72.14</v>
      </c>
      <c r="R1414" s="6">
        <f t="shared" si="89"/>
        <v>27.2</v>
      </c>
      <c r="S1414" s="6">
        <f t="shared" si="90"/>
        <v>44.94</v>
      </c>
      <c r="T1414" s="8">
        <f t="shared" si="91"/>
        <v>0.62295536456889378</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492</v>
      </c>
      <c r="B1415" s="3">
        <v>46222</v>
      </c>
      <c r="C1415" s="4">
        <f>YEAR(SalesDataTable[[#This Row],[Order Date]])</f>
        <v>2026</v>
      </c>
      <c r="D1415" s="11" t="str">
        <f>"Q"&amp;ROUNDUP(MONTH(SalesDataTable[[#This Row],[Order Date]])/3,0)</f>
        <v>Q3</v>
      </c>
      <c r="E1415" s="4">
        <f>MONTH(SalesDataTable[[#This Row],[Order Date]])</f>
        <v>7</v>
      </c>
      <c r="F1415" s="4" t="str">
        <f>TEXT(SalesDataTable[[#This Row],[Order Date]],"MMM")</f>
        <v>Jul</v>
      </c>
      <c r="G1415" s="4" t="s">
        <v>6</v>
      </c>
      <c r="H1415" s="4" t="s">
        <v>49</v>
      </c>
      <c r="I1415" s="4" t="s">
        <v>19</v>
      </c>
      <c r="J1415" s="4" t="s">
        <v>13</v>
      </c>
      <c r="K1415" s="4" t="s">
        <v>9</v>
      </c>
      <c r="L1415" s="4" t="s">
        <v>46</v>
      </c>
      <c r="M1415" s="9">
        <v>3</v>
      </c>
      <c r="N1415" s="6">
        <v>72.23</v>
      </c>
      <c r="O1415" s="7">
        <v>0.1</v>
      </c>
      <c r="P1415" s="6">
        <v>31.67</v>
      </c>
      <c r="Q1415" s="6">
        <f t="shared" si="88"/>
        <v>195.02100000000002</v>
      </c>
      <c r="R1415" s="6">
        <f t="shared" si="89"/>
        <v>95.01</v>
      </c>
      <c r="S1415" s="6">
        <f t="shared" si="90"/>
        <v>100.01100000000001</v>
      </c>
      <c r="T1415" s="8">
        <f t="shared" si="91"/>
        <v>0.5128216961250327</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626</v>
      </c>
      <c r="B1416" s="3">
        <v>46222</v>
      </c>
      <c r="C1416" s="4">
        <f>YEAR(SalesDataTable[[#This Row],[Order Date]])</f>
        <v>2026</v>
      </c>
      <c r="D1416" s="11" t="str">
        <f>"Q"&amp;ROUNDUP(MONTH(SalesDataTable[[#This Row],[Order Date]])/3,0)</f>
        <v>Q3</v>
      </c>
      <c r="E1416" s="4">
        <f>MONTH(SalesDataTable[[#This Row],[Order Date]])</f>
        <v>7</v>
      </c>
      <c r="F1416" s="4" t="str">
        <f>TEXT(SalesDataTable[[#This Row],[Order Date]],"MMM")</f>
        <v>Jul</v>
      </c>
      <c r="G1416" s="4" t="s">
        <v>6</v>
      </c>
      <c r="H1416" s="4" t="s">
        <v>49</v>
      </c>
      <c r="I1416" s="4" t="s">
        <v>19</v>
      </c>
      <c r="J1416" s="4" t="s">
        <v>3</v>
      </c>
      <c r="K1416" s="4" t="s">
        <v>14</v>
      </c>
      <c r="L1416" s="4" t="s">
        <v>15</v>
      </c>
      <c r="M1416" s="9">
        <v>1</v>
      </c>
      <c r="N1416" s="6">
        <v>36.549999999999997</v>
      </c>
      <c r="O1416" s="7">
        <v>0.1</v>
      </c>
      <c r="P1416" s="6">
        <v>13.2</v>
      </c>
      <c r="Q1416" s="6">
        <f t="shared" si="88"/>
        <v>32.894999999999996</v>
      </c>
      <c r="R1416" s="6">
        <f t="shared" si="89"/>
        <v>13.2</v>
      </c>
      <c r="S1416" s="6">
        <f t="shared" si="90"/>
        <v>19.694999999999997</v>
      </c>
      <c r="T1416" s="8">
        <f t="shared" si="91"/>
        <v>0.59872321021431829</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1409</v>
      </c>
      <c r="B1417" s="3">
        <v>46222</v>
      </c>
      <c r="C1417" s="4">
        <f>YEAR(SalesDataTable[[#This Row],[Order Date]])</f>
        <v>2026</v>
      </c>
      <c r="D1417" s="11" t="str">
        <f>"Q"&amp;ROUNDUP(MONTH(SalesDataTable[[#This Row],[Order Date]])/3,0)</f>
        <v>Q3</v>
      </c>
      <c r="E1417" s="4">
        <f>MONTH(SalesDataTable[[#This Row],[Order Date]])</f>
        <v>7</v>
      </c>
      <c r="F1417" s="4" t="str">
        <f>TEXT(SalesDataTable[[#This Row],[Order Date]],"MMM")</f>
        <v>Jul</v>
      </c>
      <c r="G1417" s="4" t="s">
        <v>6</v>
      </c>
      <c r="H1417" s="4" t="s">
        <v>49</v>
      </c>
      <c r="I1417" s="4" t="s">
        <v>2</v>
      </c>
      <c r="J1417" s="4" t="s">
        <v>13</v>
      </c>
      <c r="K1417" s="4" t="s">
        <v>23</v>
      </c>
      <c r="L1417" s="4" t="s">
        <v>51</v>
      </c>
      <c r="M1417" s="9">
        <v>5</v>
      </c>
      <c r="N1417" s="6">
        <v>124.68</v>
      </c>
      <c r="O1417" s="7">
        <v>0.05</v>
      </c>
      <c r="P1417" s="6">
        <v>60.61</v>
      </c>
      <c r="Q1417" s="6">
        <f t="shared" si="88"/>
        <v>592.23</v>
      </c>
      <c r="R1417" s="6">
        <f t="shared" si="89"/>
        <v>303.05</v>
      </c>
      <c r="S1417" s="6">
        <f t="shared" si="90"/>
        <v>289.18</v>
      </c>
      <c r="T1417" s="8">
        <f t="shared" si="91"/>
        <v>0.48829002245749115</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1486</v>
      </c>
      <c r="B1418" s="3">
        <v>46222</v>
      </c>
      <c r="C1418" s="4">
        <f>YEAR(SalesDataTable[[#This Row],[Order Date]])</f>
        <v>2026</v>
      </c>
      <c r="D1418" s="11" t="str">
        <f>"Q"&amp;ROUNDUP(MONTH(SalesDataTable[[#This Row],[Order Date]])/3,0)</f>
        <v>Q3</v>
      </c>
      <c r="E1418" s="4">
        <f>MONTH(SalesDataTable[[#This Row],[Order Date]])</f>
        <v>7</v>
      </c>
      <c r="F1418" s="4" t="str">
        <f>TEXT(SalesDataTable[[#This Row],[Order Date]],"MMM")</f>
        <v>Jul</v>
      </c>
      <c r="G1418" s="4" t="s">
        <v>20</v>
      </c>
      <c r="H1418" s="4" t="s">
        <v>33</v>
      </c>
      <c r="I1418" s="4" t="s">
        <v>2</v>
      </c>
      <c r="J1418" s="4" t="s">
        <v>3</v>
      </c>
      <c r="K1418" s="4" t="s">
        <v>4</v>
      </c>
      <c r="L1418" s="4" t="s">
        <v>30</v>
      </c>
      <c r="M1418" s="9">
        <v>1</v>
      </c>
      <c r="N1418" s="6">
        <v>101.7</v>
      </c>
      <c r="O1418" s="7">
        <v>0.05</v>
      </c>
      <c r="P1418" s="6">
        <v>49.92</v>
      </c>
      <c r="Q1418" s="6">
        <f t="shared" si="88"/>
        <v>96.614999999999995</v>
      </c>
      <c r="R1418" s="6">
        <f t="shared" si="89"/>
        <v>49.92</v>
      </c>
      <c r="S1418" s="6">
        <f t="shared" si="90"/>
        <v>46.694999999999993</v>
      </c>
      <c r="T1418" s="8">
        <f t="shared" si="91"/>
        <v>0.48331004502406455</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1940</v>
      </c>
      <c r="B1419" s="3">
        <v>46222</v>
      </c>
      <c r="C1419" s="4">
        <f>YEAR(SalesDataTable[[#This Row],[Order Date]])</f>
        <v>2026</v>
      </c>
      <c r="D1419" s="11" t="str">
        <f>"Q"&amp;ROUNDUP(MONTH(SalesDataTable[[#This Row],[Order Date]])/3,0)</f>
        <v>Q3</v>
      </c>
      <c r="E1419" s="4">
        <f>MONTH(SalesDataTable[[#This Row],[Order Date]])</f>
        <v>7</v>
      </c>
      <c r="F1419" s="4" t="str">
        <f>TEXT(SalesDataTable[[#This Row],[Order Date]],"MMM")</f>
        <v>Jul</v>
      </c>
      <c r="G1419" s="4" t="s">
        <v>11</v>
      </c>
      <c r="H1419" s="4" t="s">
        <v>52</v>
      </c>
      <c r="I1419" s="4" t="s">
        <v>2</v>
      </c>
      <c r="J1419" s="4" t="s">
        <v>13</v>
      </c>
      <c r="K1419" s="4" t="s">
        <v>34</v>
      </c>
      <c r="L1419" s="4" t="s">
        <v>45</v>
      </c>
      <c r="M1419" s="9">
        <v>2</v>
      </c>
      <c r="N1419" s="6">
        <v>50.24</v>
      </c>
      <c r="O1419" s="7">
        <v>0.05</v>
      </c>
      <c r="P1419" s="6">
        <v>21.88</v>
      </c>
      <c r="Q1419" s="6">
        <f t="shared" si="88"/>
        <v>95.456000000000003</v>
      </c>
      <c r="R1419" s="6">
        <f t="shared" si="89"/>
        <v>43.76</v>
      </c>
      <c r="S1419" s="6">
        <f t="shared" si="90"/>
        <v>51.696000000000005</v>
      </c>
      <c r="T1419" s="8">
        <f t="shared" si="91"/>
        <v>0.54156889037881328</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2215</v>
      </c>
      <c r="B1420" s="3">
        <v>46222</v>
      </c>
      <c r="C1420" s="4">
        <f>YEAR(SalesDataTable[[#This Row],[Order Date]])</f>
        <v>2026</v>
      </c>
      <c r="D1420" s="11" t="str">
        <f>"Q"&amp;ROUNDUP(MONTH(SalesDataTable[[#This Row],[Order Date]])/3,0)</f>
        <v>Q3</v>
      </c>
      <c r="E1420" s="4">
        <f>MONTH(SalesDataTable[[#This Row],[Order Date]])</f>
        <v>7</v>
      </c>
      <c r="F1420" s="4" t="str">
        <f>TEXT(SalesDataTable[[#This Row],[Order Date]],"MMM")</f>
        <v>Jul</v>
      </c>
      <c r="G1420" s="4" t="s">
        <v>20</v>
      </c>
      <c r="H1420" s="4" t="s">
        <v>47</v>
      </c>
      <c r="I1420" s="4" t="s">
        <v>19</v>
      </c>
      <c r="J1420" s="4" t="s">
        <v>3</v>
      </c>
      <c r="K1420" s="4" t="s">
        <v>34</v>
      </c>
      <c r="L1420" s="4" t="s">
        <v>42</v>
      </c>
      <c r="M1420" s="9">
        <v>3</v>
      </c>
      <c r="N1420" s="6">
        <v>35.53</v>
      </c>
      <c r="O1420" s="7">
        <v>0</v>
      </c>
      <c r="P1420" s="6">
        <v>14</v>
      </c>
      <c r="Q1420" s="6">
        <f t="shared" si="88"/>
        <v>106.59</v>
      </c>
      <c r="R1420" s="6">
        <f t="shared" si="89"/>
        <v>42</v>
      </c>
      <c r="S1420" s="6">
        <f t="shared" si="90"/>
        <v>64.59</v>
      </c>
      <c r="T1420" s="8">
        <f t="shared" si="91"/>
        <v>0.60596678862932729</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2555</v>
      </c>
      <c r="B1421" s="3">
        <v>46222</v>
      </c>
      <c r="C1421" s="4">
        <f>YEAR(SalesDataTable[[#This Row],[Order Date]])</f>
        <v>2026</v>
      </c>
      <c r="D1421" s="11" t="str">
        <f>"Q"&amp;ROUNDUP(MONTH(SalesDataTable[[#This Row],[Order Date]])/3,0)</f>
        <v>Q3</v>
      </c>
      <c r="E1421" s="4">
        <f>MONTH(SalesDataTable[[#This Row],[Order Date]])</f>
        <v>7</v>
      </c>
      <c r="F1421" s="4" t="str">
        <f>TEXT(SalesDataTable[[#This Row],[Order Date]],"MMM")</f>
        <v>Jul</v>
      </c>
      <c r="G1421" s="4" t="s">
        <v>11</v>
      </c>
      <c r="H1421" s="4" t="s">
        <v>12</v>
      </c>
      <c r="I1421" s="4" t="s">
        <v>28</v>
      </c>
      <c r="J1421" s="4" t="s">
        <v>13</v>
      </c>
      <c r="K1421" s="4" t="s">
        <v>14</v>
      </c>
      <c r="L1421" s="4" t="s">
        <v>32</v>
      </c>
      <c r="M1421" s="9">
        <v>2</v>
      </c>
      <c r="N1421" s="6">
        <v>46.89</v>
      </c>
      <c r="O1421" s="7">
        <v>0.1</v>
      </c>
      <c r="P1421" s="6">
        <v>18.53</v>
      </c>
      <c r="Q1421" s="6">
        <f t="shared" si="88"/>
        <v>84.402000000000001</v>
      </c>
      <c r="R1421" s="6">
        <f t="shared" si="89"/>
        <v>37.06</v>
      </c>
      <c r="S1421" s="6">
        <f t="shared" si="90"/>
        <v>47.341999999999999</v>
      </c>
      <c r="T1421" s="8">
        <f t="shared" si="91"/>
        <v>0.56091087888912583</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4710</v>
      </c>
      <c r="B1422" s="3">
        <v>46222</v>
      </c>
      <c r="C1422" s="4">
        <f>YEAR(SalesDataTable[[#This Row],[Order Date]])</f>
        <v>2026</v>
      </c>
      <c r="D1422" s="11" t="str">
        <f>"Q"&amp;ROUNDUP(MONTH(SalesDataTable[[#This Row],[Order Date]])/3,0)</f>
        <v>Q3</v>
      </c>
      <c r="E1422" s="4">
        <f>MONTH(SalesDataTable[[#This Row],[Order Date]])</f>
        <v>7</v>
      </c>
      <c r="F1422" s="4" t="str">
        <f>TEXT(SalesDataTable[[#This Row],[Order Date]],"MMM")</f>
        <v>Jul</v>
      </c>
      <c r="G1422" s="4" t="s">
        <v>0</v>
      </c>
      <c r="H1422" s="4" t="s">
        <v>1</v>
      </c>
      <c r="I1422" s="4" t="s">
        <v>19</v>
      </c>
      <c r="J1422" s="4" t="s">
        <v>3</v>
      </c>
      <c r="K1422" s="4" t="s">
        <v>23</v>
      </c>
      <c r="L1422" s="4" t="s">
        <v>29</v>
      </c>
      <c r="M1422" s="9">
        <v>1</v>
      </c>
      <c r="N1422" s="6">
        <v>197.29</v>
      </c>
      <c r="O1422" s="7">
        <v>0.1</v>
      </c>
      <c r="P1422" s="6">
        <v>104.7</v>
      </c>
      <c r="Q1422" s="6">
        <f t="shared" si="88"/>
        <v>177.56100000000001</v>
      </c>
      <c r="R1422" s="6">
        <f t="shared" si="89"/>
        <v>104.7</v>
      </c>
      <c r="S1422" s="6">
        <f t="shared" si="90"/>
        <v>72.861000000000004</v>
      </c>
      <c r="T1422" s="8">
        <f t="shared" si="91"/>
        <v>0.4103434875901803</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4974</v>
      </c>
      <c r="B1423" s="3">
        <v>46222</v>
      </c>
      <c r="C1423" s="4">
        <f>YEAR(SalesDataTable[[#This Row],[Order Date]])</f>
        <v>2026</v>
      </c>
      <c r="D1423" s="11" t="str">
        <f>"Q"&amp;ROUNDUP(MONTH(SalesDataTable[[#This Row],[Order Date]])/3,0)</f>
        <v>Q3</v>
      </c>
      <c r="E1423" s="4">
        <f>MONTH(SalesDataTable[[#This Row],[Order Date]])</f>
        <v>7</v>
      </c>
      <c r="F1423" s="4" t="str">
        <f>TEXT(SalesDataTable[[#This Row],[Order Date]],"MMM")</f>
        <v>Jul</v>
      </c>
      <c r="G1423" s="4" t="s">
        <v>0</v>
      </c>
      <c r="H1423" s="4" t="s">
        <v>36</v>
      </c>
      <c r="I1423" s="4" t="s">
        <v>19</v>
      </c>
      <c r="J1423" s="4" t="s">
        <v>16</v>
      </c>
      <c r="K1423" s="4" t="s">
        <v>9</v>
      </c>
      <c r="L1423" s="4" t="s">
        <v>46</v>
      </c>
      <c r="M1423" s="9">
        <v>1</v>
      </c>
      <c r="N1423" s="6">
        <v>70.52</v>
      </c>
      <c r="O1423" s="7">
        <v>0.1</v>
      </c>
      <c r="P1423" s="6">
        <v>33.28</v>
      </c>
      <c r="Q1423" s="6">
        <f t="shared" si="88"/>
        <v>63.467999999999996</v>
      </c>
      <c r="R1423" s="6">
        <f t="shared" si="89"/>
        <v>33.28</v>
      </c>
      <c r="S1423" s="6">
        <f t="shared" si="90"/>
        <v>30.187999999999995</v>
      </c>
      <c r="T1423" s="8">
        <f t="shared" si="91"/>
        <v>0.47564126804058732</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5048</v>
      </c>
      <c r="B1424" s="3">
        <v>46222</v>
      </c>
      <c r="C1424" s="4">
        <f>YEAR(SalesDataTable[[#This Row],[Order Date]])</f>
        <v>2026</v>
      </c>
      <c r="D1424" s="11" t="str">
        <f>"Q"&amp;ROUNDUP(MONTH(SalesDataTable[[#This Row],[Order Date]])/3,0)</f>
        <v>Q3</v>
      </c>
      <c r="E1424" s="4">
        <f>MONTH(SalesDataTable[[#This Row],[Order Date]])</f>
        <v>7</v>
      </c>
      <c r="F1424" s="4" t="str">
        <f>TEXT(SalesDataTable[[#This Row],[Order Date]],"MMM")</f>
        <v>Jul</v>
      </c>
      <c r="G1424" s="4" t="s">
        <v>6</v>
      </c>
      <c r="H1424" s="4" t="s">
        <v>43</v>
      </c>
      <c r="I1424" s="4" t="s">
        <v>28</v>
      </c>
      <c r="J1424" s="4" t="s">
        <v>13</v>
      </c>
      <c r="K1424" s="4" t="s">
        <v>34</v>
      </c>
      <c r="L1424" s="4" t="s">
        <v>45</v>
      </c>
      <c r="M1424" s="9">
        <v>3</v>
      </c>
      <c r="N1424" s="6">
        <v>49.9</v>
      </c>
      <c r="O1424" s="7">
        <v>0.05</v>
      </c>
      <c r="P1424" s="6">
        <v>22.27</v>
      </c>
      <c r="Q1424" s="6">
        <f t="shared" si="88"/>
        <v>142.21499999999997</v>
      </c>
      <c r="R1424" s="6">
        <f t="shared" si="89"/>
        <v>66.81</v>
      </c>
      <c r="S1424" s="6">
        <f t="shared" si="90"/>
        <v>75.404999999999973</v>
      </c>
      <c r="T1424" s="8">
        <f t="shared" si="91"/>
        <v>0.53021833139964125</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1</v>
      </c>
      <c r="B1425" s="3">
        <v>46223</v>
      </c>
      <c r="C1425" s="4">
        <f>YEAR(SalesDataTable[[#This Row],[Order Date]])</f>
        <v>2026</v>
      </c>
      <c r="D1425" s="11" t="str">
        <f>"Q"&amp;ROUNDUP(MONTH(SalesDataTable[[#This Row],[Order Date]])/3,0)</f>
        <v>Q3</v>
      </c>
      <c r="E1425" s="4">
        <f>MONTH(SalesDataTable[[#This Row],[Order Date]])</f>
        <v>7</v>
      </c>
      <c r="F1425" s="4" t="str">
        <f>TEXT(SalesDataTable[[#This Row],[Order Date]],"MMM")</f>
        <v>Jul</v>
      </c>
      <c r="G1425" s="4" t="s">
        <v>20</v>
      </c>
      <c r="H1425" s="4" t="s">
        <v>31</v>
      </c>
      <c r="I1425" s="4" t="s">
        <v>19</v>
      </c>
      <c r="J1425" s="4" t="s">
        <v>13</v>
      </c>
      <c r="K1425" s="4" t="s">
        <v>9</v>
      </c>
      <c r="L1425" s="4" t="s">
        <v>37</v>
      </c>
      <c r="M1425" s="9">
        <v>3</v>
      </c>
      <c r="N1425" s="6">
        <v>156.25</v>
      </c>
      <c r="O1425" s="7">
        <v>0</v>
      </c>
      <c r="P1425" s="6">
        <v>79.900000000000006</v>
      </c>
      <c r="Q1425" s="6">
        <f t="shared" si="88"/>
        <v>468.75</v>
      </c>
      <c r="R1425" s="6">
        <f t="shared" si="89"/>
        <v>239.70000000000002</v>
      </c>
      <c r="S1425" s="6">
        <f t="shared" si="90"/>
        <v>229.04999999999998</v>
      </c>
      <c r="T1425" s="8">
        <f t="shared" si="91"/>
        <v>0.48863999999999996</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270</v>
      </c>
      <c r="B1426" s="3">
        <v>46223</v>
      </c>
      <c r="C1426" s="4">
        <f>YEAR(SalesDataTable[[#This Row],[Order Date]])</f>
        <v>2026</v>
      </c>
      <c r="D1426" s="11" t="str">
        <f>"Q"&amp;ROUNDUP(MONTH(SalesDataTable[[#This Row],[Order Date]])/3,0)</f>
        <v>Q3</v>
      </c>
      <c r="E1426" s="4">
        <f>MONTH(SalesDataTable[[#This Row],[Order Date]])</f>
        <v>7</v>
      </c>
      <c r="F1426" s="4" t="str">
        <f>TEXT(SalesDataTable[[#This Row],[Order Date]],"MMM")</f>
        <v>Jul</v>
      </c>
      <c r="G1426" s="4" t="s">
        <v>11</v>
      </c>
      <c r="H1426" s="4" t="s">
        <v>12</v>
      </c>
      <c r="I1426" s="4" t="s">
        <v>28</v>
      </c>
      <c r="J1426" s="4" t="s">
        <v>3</v>
      </c>
      <c r="K1426" s="4" t="s">
        <v>23</v>
      </c>
      <c r="L1426" s="4" t="s">
        <v>51</v>
      </c>
      <c r="M1426" s="9">
        <v>3</v>
      </c>
      <c r="N1426" s="6">
        <v>120.14</v>
      </c>
      <c r="O1426" s="7">
        <v>0</v>
      </c>
      <c r="P1426" s="6">
        <v>58.9</v>
      </c>
      <c r="Q1426" s="6">
        <f t="shared" si="88"/>
        <v>360.42</v>
      </c>
      <c r="R1426" s="6">
        <f t="shared" si="89"/>
        <v>176.7</v>
      </c>
      <c r="S1426" s="6">
        <f t="shared" si="90"/>
        <v>183.72000000000003</v>
      </c>
      <c r="T1426" s="8">
        <f t="shared" si="91"/>
        <v>0.5097386382553688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2130</v>
      </c>
      <c r="B1427" s="3">
        <v>46223</v>
      </c>
      <c r="C1427" s="4">
        <f>YEAR(SalesDataTable[[#This Row],[Order Date]])</f>
        <v>2026</v>
      </c>
      <c r="D1427" s="11" t="str">
        <f>"Q"&amp;ROUNDUP(MONTH(SalesDataTable[[#This Row],[Order Date]])/3,0)</f>
        <v>Q3</v>
      </c>
      <c r="E1427" s="4">
        <f>MONTH(SalesDataTable[[#This Row],[Order Date]])</f>
        <v>7</v>
      </c>
      <c r="F1427" s="4" t="str">
        <f>TEXT(SalesDataTable[[#This Row],[Order Date]],"MMM")</f>
        <v>Jul</v>
      </c>
      <c r="G1427" s="4" t="s">
        <v>6</v>
      </c>
      <c r="H1427" s="4" t="s">
        <v>49</v>
      </c>
      <c r="I1427" s="4" t="s">
        <v>19</v>
      </c>
      <c r="J1427" s="4" t="s">
        <v>3</v>
      </c>
      <c r="K1427" s="4" t="s">
        <v>9</v>
      </c>
      <c r="L1427" s="4" t="s">
        <v>17</v>
      </c>
      <c r="M1427" s="9">
        <v>1</v>
      </c>
      <c r="N1427" s="6">
        <v>145.21</v>
      </c>
      <c r="O1427" s="7">
        <v>0</v>
      </c>
      <c r="P1427" s="6">
        <v>80.52</v>
      </c>
      <c r="Q1427" s="6">
        <f t="shared" si="88"/>
        <v>145.21</v>
      </c>
      <c r="R1427" s="6">
        <f t="shared" si="89"/>
        <v>80.52</v>
      </c>
      <c r="S1427" s="6">
        <f t="shared" si="90"/>
        <v>64.690000000000012</v>
      </c>
      <c r="T1427" s="8">
        <f t="shared" si="91"/>
        <v>0.44549273466014744</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2474</v>
      </c>
      <c r="B1428" s="3">
        <v>46223</v>
      </c>
      <c r="C1428" s="4">
        <f>YEAR(SalesDataTable[[#This Row],[Order Date]])</f>
        <v>2026</v>
      </c>
      <c r="D1428" s="11" t="str">
        <f>"Q"&amp;ROUNDUP(MONTH(SalesDataTable[[#This Row],[Order Date]])/3,0)</f>
        <v>Q3</v>
      </c>
      <c r="E1428" s="4">
        <f>MONTH(SalesDataTable[[#This Row],[Order Date]])</f>
        <v>7</v>
      </c>
      <c r="F1428" s="4" t="str">
        <f>TEXT(SalesDataTable[[#This Row],[Order Date]],"MMM")</f>
        <v>Jul</v>
      </c>
      <c r="G1428" s="4" t="s">
        <v>11</v>
      </c>
      <c r="H1428" s="4" t="s">
        <v>12</v>
      </c>
      <c r="I1428" s="4" t="s">
        <v>19</v>
      </c>
      <c r="J1428" s="4" t="s">
        <v>3</v>
      </c>
      <c r="K1428" s="4" t="s">
        <v>4</v>
      </c>
      <c r="L1428" s="4" t="s">
        <v>26</v>
      </c>
      <c r="M1428" s="9">
        <v>2</v>
      </c>
      <c r="N1428" s="6">
        <v>39.78</v>
      </c>
      <c r="O1428" s="7">
        <v>0.1</v>
      </c>
      <c r="P1428" s="6">
        <v>16.260000000000002</v>
      </c>
      <c r="Q1428" s="6">
        <f t="shared" si="88"/>
        <v>71.603999999999999</v>
      </c>
      <c r="R1428" s="6">
        <f t="shared" si="89"/>
        <v>32.520000000000003</v>
      </c>
      <c r="S1428" s="6">
        <f t="shared" si="90"/>
        <v>39.083999999999996</v>
      </c>
      <c r="T1428" s="8">
        <f t="shared" si="91"/>
        <v>0.54583542818836928</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2514</v>
      </c>
      <c r="B1429" s="3">
        <v>46223</v>
      </c>
      <c r="C1429" s="4">
        <f>YEAR(SalesDataTable[[#This Row],[Order Date]])</f>
        <v>2026</v>
      </c>
      <c r="D1429" s="11" t="str">
        <f>"Q"&amp;ROUNDUP(MONTH(SalesDataTable[[#This Row],[Order Date]])/3,0)</f>
        <v>Q3</v>
      </c>
      <c r="E1429" s="4">
        <f>MONTH(SalesDataTable[[#This Row],[Order Date]])</f>
        <v>7</v>
      </c>
      <c r="F1429" s="4" t="str">
        <f>TEXT(SalesDataTable[[#This Row],[Order Date]],"MMM")</f>
        <v>Jul</v>
      </c>
      <c r="G1429" s="4" t="s">
        <v>6</v>
      </c>
      <c r="H1429" s="4" t="s">
        <v>27</v>
      </c>
      <c r="I1429" s="4" t="s">
        <v>2</v>
      </c>
      <c r="J1429" s="4" t="s">
        <v>13</v>
      </c>
      <c r="K1429" s="4" t="s">
        <v>14</v>
      </c>
      <c r="L1429" s="4" t="s">
        <v>48</v>
      </c>
      <c r="M1429" s="9">
        <v>2</v>
      </c>
      <c r="N1429" s="6">
        <v>161.97</v>
      </c>
      <c r="O1429" s="7">
        <v>0.1</v>
      </c>
      <c r="P1429" s="6">
        <v>88.57</v>
      </c>
      <c r="Q1429" s="6">
        <f t="shared" si="88"/>
        <v>291.54599999999999</v>
      </c>
      <c r="R1429" s="6">
        <f t="shared" si="89"/>
        <v>177.14</v>
      </c>
      <c r="S1429" s="6">
        <f t="shared" si="90"/>
        <v>114.40600000000001</v>
      </c>
      <c r="T1429" s="8">
        <f t="shared" si="91"/>
        <v>0.39241148909606033</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2616</v>
      </c>
      <c r="B1430" s="3">
        <v>46223</v>
      </c>
      <c r="C1430" s="4">
        <f>YEAR(SalesDataTable[[#This Row],[Order Date]])</f>
        <v>2026</v>
      </c>
      <c r="D1430" s="11" t="str">
        <f>"Q"&amp;ROUNDUP(MONTH(SalesDataTable[[#This Row],[Order Date]])/3,0)</f>
        <v>Q3</v>
      </c>
      <c r="E1430" s="4">
        <f>MONTH(SalesDataTable[[#This Row],[Order Date]])</f>
        <v>7</v>
      </c>
      <c r="F1430" s="4" t="str">
        <f>TEXT(SalesDataTable[[#This Row],[Order Date]],"MMM")</f>
        <v>Jul</v>
      </c>
      <c r="G1430" s="4" t="s">
        <v>11</v>
      </c>
      <c r="H1430" s="4" t="s">
        <v>18</v>
      </c>
      <c r="I1430" s="4" t="s">
        <v>19</v>
      </c>
      <c r="J1430" s="4" t="s">
        <v>13</v>
      </c>
      <c r="K1430" s="4" t="s">
        <v>34</v>
      </c>
      <c r="L1430" s="4" t="s">
        <v>38</v>
      </c>
      <c r="M1430" s="9">
        <v>2</v>
      </c>
      <c r="N1430" s="6">
        <v>125.37</v>
      </c>
      <c r="O1430" s="7">
        <v>0</v>
      </c>
      <c r="P1430" s="6">
        <v>68.040000000000006</v>
      </c>
      <c r="Q1430" s="6">
        <f t="shared" si="88"/>
        <v>250.74</v>
      </c>
      <c r="R1430" s="6">
        <f t="shared" si="89"/>
        <v>136.08000000000001</v>
      </c>
      <c r="S1430" s="6">
        <f t="shared" si="90"/>
        <v>114.66</v>
      </c>
      <c r="T1430" s="8">
        <f t="shared" si="91"/>
        <v>0.457286432160804</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2632</v>
      </c>
      <c r="B1431" s="3">
        <v>46223</v>
      </c>
      <c r="C1431" s="4">
        <f>YEAR(SalesDataTable[[#This Row],[Order Date]])</f>
        <v>2026</v>
      </c>
      <c r="D1431" s="11" t="str">
        <f>"Q"&amp;ROUNDUP(MONTH(SalesDataTable[[#This Row],[Order Date]])/3,0)</f>
        <v>Q3</v>
      </c>
      <c r="E1431" s="4">
        <f>MONTH(SalesDataTable[[#This Row],[Order Date]])</f>
        <v>7</v>
      </c>
      <c r="F1431" s="4" t="str">
        <f>TEXT(SalesDataTable[[#This Row],[Order Date]],"MMM")</f>
        <v>Jul</v>
      </c>
      <c r="G1431" s="4" t="s">
        <v>0</v>
      </c>
      <c r="H1431" s="4" t="s">
        <v>50</v>
      </c>
      <c r="I1431" s="4" t="s">
        <v>2</v>
      </c>
      <c r="J1431" s="4" t="s">
        <v>13</v>
      </c>
      <c r="K1431" s="4" t="s">
        <v>23</v>
      </c>
      <c r="L1431" s="4" t="s">
        <v>29</v>
      </c>
      <c r="M1431" s="9">
        <v>1</v>
      </c>
      <c r="N1431" s="6">
        <v>196.57</v>
      </c>
      <c r="O1431" s="7">
        <v>0</v>
      </c>
      <c r="P1431" s="6">
        <v>104.78</v>
      </c>
      <c r="Q1431" s="6">
        <f t="shared" si="88"/>
        <v>196.57</v>
      </c>
      <c r="R1431" s="6">
        <f t="shared" si="89"/>
        <v>104.78</v>
      </c>
      <c r="S1431" s="6">
        <f t="shared" si="90"/>
        <v>91.789999999999992</v>
      </c>
      <c r="T1431" s="8">
        <f t="shared" si="91"/>
        <v>0.46695833545301924</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3725</v>
      </c>
      <c r="B1432" s="3">
        <v>46223</v>
      </c>
      <c r="C1432" s="4">
        <f>YEAR(SalesDataTable[[#This Row],[Order Date]])</f>
        <v>2026</v>
      </c>
      <c r="D1432" s="11" t="str">
        <f>"Q"&amp;ROUNDUP(MONTH(SalesDataTable[[#This Row],[Order Date]])/3,0)</f>
        <v>Q3</v>
      </c>
      <c r="E1432" s="4">
        <f>MONTH(SalesDataTable[[#This Row],[Order Date]])</f>
        <v>7</v>
      </c>
      <c r="F1432" s="4" t="str">
        <f>TEXT(SalesDataTable[[#This Row],[Order Date]],"MMM")</f>
        <v>Jul</v>
      </c>
      <c r="G1432" s="4" t="s">
        <v>11</v>
      </c>
      <c r="H1432" s="4" t="s">
        <v>52</v>
      </c>
      <c r="I1432" s="4" t="s">
        <v>2</v>
      </c>
      <c r="J1432" s="4" t="s">
        <v>3</v>
      </c>
      <c r="K1432" s="4" t="s">
        <v>23</v>
      </c>
      <c r="L1432" s="4" t="s">
        <v>29</v>
      </c>
      <c r="M1432" s="9">
        <v>2</v>
      </c>
      <c r="N1432" s="6">
        <v>195.74</v>
      </c>
      <c r="O1432" s="7">
        <v>0.05</v>
      </c>
      <c r="P1432" s="6">
        <v>107.17</v>
      </c>
      <c r="Q1432" s="6">
        <f t="shared" si="88"/>
        <v>371.90600000000001</v>
      </c>
      <c r="R1432" s="6">
        <f t="shared" si="89"/>
        <v>214.34</v>
      </c>
      <c r="S1432" s="6">
        <f t="shared" si="90"/>
        <v>157.566</v>
      </c>
      <c r="T1432" s="8">
        <f t="shared" si="91"/>
        <v>0.4236715729243411</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3834</v>
      </c>
      <c r="B1433" s="3">
        <v>46223</v>
      </c>
      <c r="C1433" s="4">
        <f>YEAR(SalesDataTable[[#This Row],[Order Date]])</f>
        <v>2026</v>
      </c>
      <c r="D1433" s="11" t="str">
        <f>"Q"&amp;ROUNDUP(MONTH(SalesDataTable[[#This Row],[Order Date]])/3,0)</f>
        <v>Q3</v>
      </c>
      <c r="E1433" s="4">
        <f>MONTH(SalesDataTable[[#This Row],[Order Date]])</f>
        <v>7</v>
      </c>
      <c r="F1433" s="4" t="str">
        <f>TEXT(SalesDataTable[[#This Row],[Order Date]],"MMM")</f>
        <v>Jul</v>
      </c>
      <c r="G1433" s="4" t="s">
        <v>6</v>
      </c>
      <c r="H1433" s="4" t="s">
        <v>49</v>
      </c>
      <c r="I1433" s="4" t="s">
        <v>19</v>
      </c>
      <c r="J1433" s="4" t="s">
        <v>13</v>
      </c>
      <c r="K1433" s="4" t="s">
        <v>23</v>
      </c>
      <c r="L1433" s="4" t="s">
        <v>29</v>
      </c>
      <c r="M1433" s="9">
        <v>3</v>
      </c>
      <c r="N1433" s="6">
        <v>192.28</v>
      </c>
      <c r="O1433" s="7">
        <v>0</v>
      </c>
      <c r="P1433" s="6">
        <v>104.3</v>
      </c>
      <c r="Q1433" s="6">
        <f t="shared" si="88"/>
        <v>576.84</v>
      </c>
      <c r="R1433" s="6">
        <f t="shared" si="89"/>
        <v>312.89999999999998</v>
      </c>
      <c r="S1433" s="6">
        <f t="shared" si="90"/>
        <v>263.94000000000005</v>
      </c>
      <c r="T1433" s="8">
        <f t="shared" si="91"/>
        <v>0.45756188891200339</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159</v>
      </c>
      <c r="B1434" s="3">
        <v>46224</v>
      </c>
      <c r="C1434" s="4">
        <f>YEAR(SalesDataTable[[#This Row],[Order Date]])</f>
        <v>2026</v>
      </c>
      <c r="D1434" s="11" t="str">
        <f>"Q"&amp;ROUNDUP(MONTH(SalesDataTable[[#This Row],[Order Date]])/3,0)</f>
        <v>Q3</v>
      </c>
      <c r="E1434" s="4">
        <f>MONTH(SalesDataTable[[#This Row],[Order Date]])</f>
        <v>7</v>
      </c>
      <c r="F1434" s="4" t="str">
        <f>TEXT(SalesDataTable[[#This Row],[Order Date]],"MMM")</f>
        <v>Jul</v>
      </c>
      <c r="G1434" s="4" t="s">
        <v>6</v>
      </c>
      <c r="H1434" s="4" t="s">
        <v>7</v>
      </c>
      <c r="I1434" s="4" t="s">
        <v>2</v>
      </c>
      <c r="J1434" s="4" t="s">
        <v>3</v>
      </c>
      <c r="K1434" s="4" t="s">
        <v>9</v>
      </c>
      <c r="L1434" s="4" t="s">
        <v>46</v>
      </c>
      <c r="M1434" s="9">
        <v>2</v>
      </c>
      <c r="N1434" s="6">
        <v>70.150000000000006</v>
      </c>
      <c r="O1434" s="7">
        <v>0.05</v>
      </c>
      <c r="P1434" s="6">
        <v>32.950000000000003</v>
      </c>
      <c r="Q1434" s="6">
        <f t="shared" si="88"/>
        <v>133.285</v>
      </c>
      <c r="R1434" s="6">
        <f t="shared" si="89"/>
        <v>65.900000000000006</v>
      </c>
      <c r="S1434" s="6">
        <f t="shared" si="90"/>
        <v>67.384999999999991</v>
      </c>
      <c r="T1434" s="8">
        <f t="shared" si="91"/>
        <v>0.50557076940390888</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435</v>
      </c>
      <c r="B1435" s="3">
        <v>46224</v>
      </c>
      <c r="C1435" s="4">
        <f>YEAR(SalesDataTable[[#This Row],[Order Date]])</f>
        <v>2026</v>
      </c>
      <c r="D1435" s="11" t="str">
        <f>"Q"&amp;ROUNDUP(MONTH(SalesDataTable[[#This Row],[Order Date]])/3,0)</f>
        <v>Q3</v>
      </c>
      <c r="E1435" s="4">
        <f>MONTH(SalesDataTable[[#This Row],[Order Date]])</f>
        <v>7</v>
      </c>
      <c r="F1435" s="4" t="str">
        <f>TEXT(SalesDataTable[[#This Row],[Order Date]],"MMM")</f>
        <v>Jul</v>
      </c>
      <c r="G1435" s="4" t="s">
        <v>11</v>
      </c>
      <c r="H1435" s="4" t="s">
        <v>12</v>
      </c>
      <c r="I1435" s="4" t="s">
        <v>2</v>
      </c>
      <c r="J1435" s="4" t="s">
        <v>3</v>
      </c>
      <c r="K1435" s="4" t="s">
        <v>23</v>
      </c>
      <c r="L1435" s="4" t="s">
        <v>24</v>
      </c>
      <c r="M1435" s="9">
        <v>2</v>
      </c>
      <c r="N1435" s="6">
        <v>342.38</v>
      </c>
      <c r="O1435" s="7">
        <v>0.05</v>
      </c>
      <c r="P1435" s="6">
        <v>192.01</v>
      </c>
      <c r="Q1435" s="6">
        <f t="shared" si="88"/>
        <v>650.52199999999993</v>
      </c>
      <c r="R1435" s="6">
        <f t="shared" si="89"/>
        <v>384.02</v>
      </c>
      <c r="S1435" s="6">
        <f t="shared" si="90"/>
        <v>266.50199999999995</v>
      </c>
      <c r="T1435" s="8">
        <f t="shared" si="91"/>
        <v>0.40967407712575438</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1467</v>
      </c>
      <c r="B1436" s="3">
        <v>46224</v>
      </c>
      <c r="C1436" s="4">
        <f>YEAR(SalesDataTable[[#This Row],[Order Date]])</f>
        <v>2026</v>
      </c>
      <c r="D1436" s="11" t="str">
        <f>"Q"&amp;ROUNDUP(MONTH(SalesDataTable[[#This Row],[Order Date]])/3,0)</f>
        <v>Q3</v>
      </c>
      <c r="E1436" s="4">
        <f>MONTH(SalesDataTable[[#This Row],[Order Date]])</f>
        <v>7</v>
      </c>
      <c r="F1436" s="4" t="str">
        <f>TEXT(SalesDataTable[[#This Row],[Order Date]],"MMM")</f>
        <v>Jul</v>
      </c>
      <c r="G1436" s="4" t="s">
        <v>6</v>
      </c>
      <c r="H1436" s="4" t="s">
        <v>49</v>
      </c>
      <c r="I1436" s="4" t="s">
        <v>28</v>
      </c>
      <c r="J1436" s="4" t="s">
        <v>13</v>
      </c>
      <c r="K1436" s="4" t="s">
        <v>34</v>
      </c>
      <c r="L1436" s="4" t="s">
        <v>45</v>
      </c>
      <c r="M1436" s="9">
        <v>1</v>
      </c>
      <c r="N1436" s="6">
        <v>50.59</v>
      </c>
      <c r="O1436" s="7">
        <v>0.05</v>
      </c>
      <c r="P1436" s="6">
        <v>22.04</v>
      </c>
      <c r="Q1436" s="6">
        <f t="shared" si="88"/>
        <v>48.060499999999998</v>
      </c>
      <c r="R1436" s="6">
        <f t="shared" si="89"/>
        <v>22.04</v>
      </c>
      <c r="S1436" s="6">
        <f t="shared" si="90"/>
        <v>26.020499999999998</v>
      </c>
      <c r="T1436" s="8">
        <f t="shared" si="91"/>
        <v>0.54141134611583319</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1552</v>
      </c>
      <c r="B1437" s="3">
        <v>46224</v>
      </c>
      <c r="C1437" s="4">
        <f>YEAR(SalesDataTable[[#This Row],[Order Date]])</f>
        <v>2026</v>
      </c>
      <c r="D1437" s="11" t="str">
        <f>"Q"&amp;ROUNDUP(MONTH(SalesDataTable[[#This Row],[Order Date]])/3,0)</f>
        <v>Q3</v>
      </c>
      <c r="E1437" s="4">
        <f>MONTH(SalesDataTable[[#This Row],[Order Date]])</f>
        <v>7</v>
      </c>
      <c r="F1437" s="4" t="str">
        <f>TEXT(SalesDataTable[[#This Row],[Order Date]],"MMM")</f>
        <v>Jul</v>
      </c>
      <c r="G1437" s="4" t="s">
        <v>20</v>
      </c>
      <c r="H1437" s="4" t="s">
        <v>21</v>
      </c>
      <c r="I1437" s="4" t="s">
        <v>19</v>
      </c>
      <c r="J1437" s="4" t="s">
        <v>13</v>
      </c>
      <c r="K1437" s="4" t="s">
        <v>14</v>
      </c>
      <c r="L1437" s="4" t="s">
        <v>32</v>
      </c>
      <c r="M1437" s="9">
        <v>2</v>
      </c>
      <c r="N1437" s="6">
        <v>46.34</v>
      </c>
      <c r="O1437" s="7">
        <v>0.1</v>
      </c>
      <c r="P1437" s="6">
        <v>18.41</v>
      </c>
      <c r="Q1437" s="6">
        <f t="shared" si="88"/>
        <v>83.412000000000006</v>
      </c>
      <c r="R1437" s="6">
        <f t="shared" si="89"/>
        <v>36.82</v>
      </c>
      <c r="S1437" s="6">
        <f t="shared" si="90"/>
        <v>46.592000000000006</v>
      </c>
      <c r="T1437" s="8">
        <f t="shared" si="91"/>
        <v>0.55857670359180933</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1745</v>
      </c>
      <c r="B1438" s="3">
        <v>46224</v>
      </c>
      <c r="C1438" s="4">
        <f>YEAR(SalesDataTable[[#This Row],[Order Date]])</f>
        <v>2026</v>
      </c>
      <c r="D1438" s="11" t="str">
        <f>"Q"&amp;ROUNDUP(MONTH(SalesDataTable[[#This Row],[Order Date]])/3,0)</f>
        <v>Q3</v>
      </c>
      <c r="E1438" s="4">
        <f>MONTH(SalesDataTable[[#This Row],[Order Date]])</f>
        <v>7</v>
      </c>
      <c r="F1438" s="4" t="str">
        <f>TEXT(SalesDataTable[[#This Row],[Order Date]],"MMM")</f>
        <v>Jul</v>
      </c>
      <c r="G1438" s="4" t="s">
        <v>6</v>
      </c>
      <c r="H1438" s="4" t="s">
        <v>27</v>
      </c>
      <c r="I1438" s="4" t="s">
        <v>28</v>
      </c>
      <c r="J1438" s="4" t="s">
        <v>13</v>
      </c>
      <c r="K1438" s="4" t="s">
        <v>9</v>
      </c>
      <c r="L1438" s="4" t="s">
        <v>10</v>
      </c>
      <c r="M1438" s="9">
        <v>1</v>
      </c>
      <c r="N1438" s="6">
        <v>91.45</v>
      </c>
      <c r="O1438" s="7">
        <v>0</v>
      </c>
      <c r="P1438" s="6">
        <v>44.16</v>
      </c>
      <c r="Q1438" s="6">
        <f t="shared" si="88"/>
        <v>91.45</v>
      </c>
      <c r="R1438" s="6">
        <f t="shared" si="89"/>
        <v>44.16</v>
      </c>
      <c r="S1438" s="6">
        <f t="shared" si="90"/>
        <v>47.290000000000006</v>
      </c>
      <c r="T1438" s="8">
        <f t="shared" si="91"/>
        <v>0.51711317659923461</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2174</v>
      </c>
      <c r="B1439" s="3">
        <v>46224</v>
      </c>
      <c r="C1439" s="4">
        <f>YEAR(SalesDataTable[[#This Row],[Order Date]])</f>
        <v>2026</v>
      </c>
      <c r="D1439" s="11" t="str">
        <f>"Q"&amp;ROUNDUP(MONTH(SalesDataTable[[#This Row],[Order Date]])/3,0)</f>
        <v>Q3</v>
      </c>
      <c r="E1439" s="4">
        <f>MONTH(SalesDataTable[[#This Row],[Order Date]])</f>
        <v>7</v>
      </c>
      <c r="F1439" s="4" t="str">
        <f>TEXT(SalesDataTable[[#This Row],[Order Date]],"MMM")</f>
        <v>Jul</v>
      </c>
      <c r="G1439" s="4" t="s">
        <v>20</v>
      </c>
      <c r="H1439" s="4" t="s">
        <v>33</v>
      </c>
      <c r="I1439" s="4" t="s">
        <v>28</v>
      </c>
      <c r="J1439" s="4" t="s">
        <v>3</v>
      </c>
      <c r="K1439" s="4" t="s">
        <v>4</v>
      </c>
      <c r="L1439" s="4" t="s">
        <v>26</v>
      </c>
      <c r="M1439" s="9">
        <v>3</v>
      </c>
      <c r="N1439" s="6">
        <v>40.28</v>
      </c>
      <c r="O1439" s="7">
        <v>0</v>
      </c>
      <c r="P1439" s="6">
        <v>17.12</v>
      </c>
      <c r="Q1439" s="6">
        <f t="shared" si="88"/>
        <v>120.84</v>
      </c>
      <c r="R1439" s="6">
        <f t="shared" si="89"/>
        <v>51.36</v>
      </c>
      <c r="S1439" s="6">
        <f t="shared" si="90"/>
        <v>69.48</v>
      </c>
      <c r="T1439" s="8">
        <f t="shared" si="91"/>
        <v>0.57497517378351537</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3444</v>
      </c>
      <c r="B1440" s="3">
        <v>46224</v>
      </c>
      <c r="C1440" s="4">
        <f>YEAR(SalesDataTable[[#This Row],[Order Date]])</f>
        <v>2026</v>
      </c>
      <c r="D1440" s="11" t="str">
        <f>"Q"&amp;ROUNDUP(MONTH(SalesDataTable[[#This Row],[Order Date]])/3,0)</f>
        <v>Q3</v>
      </c>
      <c r="E1440" s="4">
        <f>MONTH(SalesDataTable[[#This Row],[Order Date]])</f>
        <v>7</v>
      </c>
      <c r="F1440" s="4" t="str">
        <f>TEXT(SalesDataTable[[#This Row],[Order Date]],"MMM")</f>
        <v>Jul</v>
      </c>
      <c r="G1440" s="4" t="s">
        <v>6</v>
      </c>
      <c r="H1440" s="4" t="s">
        <v>49</v>
      </c>
      <c r="I1440" s="4" t="s">
        <v>2</v>
      </c>
      <c r="J1440" s="4" t="s">
        <v>3</v>
      </c>
      <c r="K1440" s="4" t="s">
        <v>34</v>
      </c>
      <c r="L1440" s="4" t="s">
        <v>42</v>
      </c>
      <c r="M1440" s="9">
        <v>2</v>
      </c>
      <c r="N1440" s="6">
        <v>36.93</v>
      </c>
      <c r="O1440" s="7">
        <v>0</v>
      </c>
      <c r="P1440" s="6">
        <v>13.63</v>
      </c>
      <c r="Q1440" s="6">
        <f t="shared" si="88"/>
        <v>73.86</v>
      </c>
      <c r="R1440" s="6">
        <f t="shared" si="89"/>
        <v>27.26</v>
      </c>
      <c r="S1440" s="6">
        <f t="shared" si="90"/>
        <v>46.599999999999994</v>
      </c>
      <c r="T1440" s="8">
        <f t="shared" si="91"/>
        <v>0.63092336853506625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3646</v>
      </c>
      <c r="B1441" s="3">
        <v>46224</v>
      </c>
      <c r="C1441" s="4">
        <f>YEAR(SalesDataTable[[#This Row],[Order Date]])</f>
        <v>2026</v>
      </c>
      <c r="D1441" s="11" t="str">
        <f>"Q"&amp;ROUNDUP(MONTH(SalesDataTable[[#This Row],[Order Date]])/3,0)</f>
        <v>Q3</v>
      </c>
      <c r="E1441" s="4">
        <f>MONTH(SalesDataTable[[#This Row],[Order Date]])</f>
        <v>7</v>
      </c>
      <c r="F1441" s="4" t="str">
        <f>TEXT(SalesDataTable[[#This Row],[Order Date]],"MMM")</f>
        <v>Jul</v>
      </c>
      <c r="G1441" s="4" t="s">
        <v>11</v>
      </c>
      <c r="H1441" s="4" t="s">
        <v>12</v>
      </c>
      <c r="I1441" s="4" t="s">
        <v>28</v>
      </c>
      <c r="J1441" s="4" t="s">
        <v>3</v>
      </c>
      <c r="K1441" s="4" t="s">
        <v>9</v>
      </c>
      <c r="L1441" s="4" t="s">
        <v>17</v>
      </c>
      <c r="M1441" s="9">
        <v>1</v>
      </c>
      <c r="N1441" s="6">
        <v>143.69</v>
      </c>
      <c r="O1441" s="7">
        <v>0</v>
      </c>
      <c r="P1441" s="6">
        <v>80.87</v>
      </c>
      <c r="Q1441" s="6">
        <f t="shared" si="88"/>
        <v>143.69</v>
      </c>
      <c r="R1441" s="6">
        <f t="shared" si="89"/>
        <v>80.87</v>
      </c>
      <c r="S1441" s="6">
        <f t="shared" si="90"/>
        <v>62.819999999999993</v>
      </c>
      <c r="T1441" s="8">
        <f t="shared" si="91"/>
        <v>0.43719117544714309</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4558</v>
      </c>
      <c r="B1442" s="3">
        <v>46224</v>
      </c>
      <c r="C1442" s="4">
        <f>YEAR(SalesDataTable[[#This Row],[Order Date]])</f>
        <v>2026</v>
      </c>
      <c r="D1442" s="11" t="str">
        <f>"Q"&amp;ROUNDUP(MONTH(SalesDataTable[[#This Row],[Order Date]])/3,0)</f>
        <v>Q3</v>
      </c>
      <c r="E1442" s="4">
        <f>MONTH(SalesDataTable[[#This Row],[Order Date]])</f>
        <v>7</v>
      </c>
      <c r="F1442" s="4" t="str">
        <f>TEXT(SalesDataTable[[#This Row],[Order Date]],"MMM")</f>
        <v>Jul</v>
      </c>
      <c r="G1442" s="4" t="s">
        <v>6</v>
      </c>
      <c r="H1442" s="4" t="s">
        <v>49</v>
      </c>
      <c r="I1442" s="4" t="s">
        <v>28</v>
      </c>
      <c r="J1442" s="4" t="s">
        <v>13</v>
      </c>
      <c r="K1442" s="4" t="s">
        <v>9</v>
      </c>
      <c r="L1442" s="4" t="s">
        <v>17</v>
      </c>
      <c r="M1442" s="9">
        <v>2</v>
      </c>
      <c r="N1442" s="6">
        <v>147.09</v>
      </c>
      <c r="O1442" s="7">
        <v>0</v>
      </c>
      <c r="P1442" s="6">
        <v>81.58</v>
      </c>
      <c r="Q1442" s="6">
        <f t="shared" si="88"/>
        <v>294.18</v>
      </c>
      <c r="R1442" s="6">
        <f t="shared" si="89"/>
        <v>163.16</v>
      </c>
      <c r="S1442" s="6">
        <f t="shared" si="90"/>
        <v>131.02000000000001</v>
      </c>
      <c r="T1442" s="8">
        <f t="shared" si="91"/>
        <v>0.44537358080087025</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4564</v>
      </c>
      <c r="B1443" s="3">
        <v>46224</v>
      </c>
      <c r="C1443" s="4">
        <f>YEAR(SalesDataTable[[#This Row],[Order Date]])</f>
        <v>2026</v>
      </c>
      <c r="D1443" s="11" t="str">
        <f>"Q"&amp;ROUNDUP(MONTH(SalesDataTable[[#This Row],[Order Date]])/3,0)</f>
        <v>Q3</v>
      </c>
      <c r="E1443" s="4">
        <f>MONTH(SalesDataTable[[#This Row],[Order Date]])</f>
        <v>7</v>
      </c>
      <c r="F1443" s="4" t="str">
        <f>TEXT(SalesDataTable[[#This Row],[Order Date]],"MMM")</f>
        <v>Jul</v>
      </c>
      <c r="G1443" s="4" t="s">
        <v>11</v>
      </c>
      <c r="H1443" s="4" t="s">
        <v>25</v>
      </c>
      <c r="I1443" s="4" t="s">
        <v>2</v>
      </c>
      <c r="J1443" s="4" t="s">
        <v>13</v>
      </c>
      <c r="K1443" s="4" t="s">
        <v>9</v>
      </c>
      <c r="L1443" s="4" t="s">
        <v>37</v>
      </c>
      <c r="M1443" s="9">
        <v>1</v>
      </c>
      <c r="N1443" s="6">
        <v>153.88</v>
      </c>
      <c r="O1443" s="7">
        <v>0</v>
      </c>
      <c r="P1443" s="6">
        <v>80.98</v>
      </c>
      <c r="Q1443" s="6">
        <f t="shared" si="88"/>
        <v>153.88</v>
      </c>
      <c r="R1443" s="6">
        <f t="shared" si="89"/>
        <v>80.98</v>
      </c>
      <c r="S1443" s="6">
        <f t="shared" si="90"/>
        <v>72.899999999999991</v>
      </c>
      <c r="T1443" s="8">
        <f t="shared" si="91"/>
        <v>0.47374577592929551</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4616</v>
      </c>
      <c r="B1444" s="3">
        <v>46224</v>
      </c>
      <c r="C1444" s="4">
        <f>YEAR(SalesDataTable[[#This Row],[Order Date]])</f>
        <v>2026</v>
      </c>
      <c r="D1444" s="11" t="str">
        <f>"Q"&amp;ROUNDUP(MONTH(SalesDataTable[[#This Row],[Order Date]])/3,0)</f>
        <v>Q3</v>
      </c>
      <c r="E1444" s="4">
        <f>MONTH(SalesDataTable[[#This Row],[Order Date]])</f>
        <v>7</v>
      </c>
      <c r="F1444" s="4" t="str">
        <f>TEXT(SalesDataTable[[#This Row],[Order Date]],"MMM")</f>
        <v>Jul</v>
      </c>
      <c r="G1444" s="4" t="s">
        <v>20</v>
      </c>
      <c r="H1444" s="4" t="s">
        <v>47</v>
      </c>
      <c r="I1444" s="4" t="s">
        <v>28</v>
      </c>
      <c r="J1444" s="4" t="s">
        <v>13</v>
      </c>
      <c r="K1444" s="4" t="s">
        <v>9</v>
      </c>
      <c r="L1444" s="4" t="s">
        <v>46</v>
      </c>
      <c r="M1444" s="9">
        <v>3</v>
      </c>
      <c r="N1444" s="6">
        <v>72.2</v>
      </c>
      <c r="O1444" s="7">
        <v>0</v>
      </c>
      <c r="P1444" s="6">
        <v>31.45</v>
      </c>
      <c r="Q1444" s="6">
        <f t="shared" si="88"/>
        <v>216.60000000000002</v>
      </c>
      <c r="R1444" s="6">
        <f t="shared" si="89"/>
        <v>94.35</v>
      </c>
      <c r="S1444" s="6">
        <f t="shared" si="90"/>
        <v>122.25000000000003</v>
      </c>
      <c r="T1444" s="8">
        <f t="shared" si="91"/>
        <v>0.5644044321329641</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536</v>
      </c>
      <c r="B1445" s="3">
        <v>46225</v>
      </c>
      <c r="C1445" s="4">
        <f>YEAR(SalesDataTable[[#This Row],[Order Date]])</f>
        <v>2026</v>
      </c>
      <c r="D1445" s="11" t="str">
        <f>"Q"&amp;ROUNDUP(MONTH(SalesDataTable[[#This Row],[Order Date]])/3,0)</f>
        <v>Q3</v>
      </c>
      <c r="E1445" s="4">
        <f>MONTH(SalesDataTable[[#This Row],[Order Date]])</f>
        <v>7</v>
      </c>
      <c r="F1445" s="4" t="str">
        <f>TEXT(SalesDataTable[[#This Row],[Order Date]],"MMM")</f>
        <v>Jul</v>
      </c>
      <c r="G1445" s="4" t="s">
        <v>20</v>
      </c>
      <c r="H1445" s="4" t="s">
        <v>47</v>
      </c>
      <c r="I1445" s="4" t="s">
        <v>19</v>
      </c>
      <c r="J1445" s="4" t="s">
        <v>16</v>
      </c>
      <c r="K1445" s="4" t="s">
        <v>34</v>
      </c>
      <c r="L1445" s="4" t="s">
        <v>35</v>
      </c>
      <c r="M1445" s="9">
        <v>1</v>
      </c>
      <c r="N1445" s="6">
        <v>40.67</v>
      </c>
      <c r="O1445" s="7">
        <v>0</v>
      </c>
      <c r="P1445" s="6">
        <v>14.28</v>
      </c>
      <c r="Q1445" s="6">
        <f t="shared" si="88"/>
        <v>40.67</v>
      </c>
      <c r="R1445" s="6">
        <f t="shared" si="89"/>
        <v>14.28</v>
      </c>
      <c r="S1445" s="6">
        <f t="shared" si="90"/>
        <v>26.39</v>
      </c>
      <c r="T1445" s="8">
        <f t="shared" si="91"/>
        <v>0.64888123924268504</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571</v>
      </c>
      <c r="B1446" s="3">
        <v>46225</v>
      </c>
      <c r="C1446" s="4">
        <f>YEAR(SalesDataTable[[#This Row],[Order Date]])</f>
        <v>2026</v>
      </c>
      <c r="D1446" s="11" t="str">
        <f>"Q"&amp;ROUNDUP(MONTH(SalesDataTable[[#This Row],[Order Date]])/3,0)</f>
        <v>Q3</v>
      </c>
      <c r="E1446" s="4">
        <f>MONTH(SalesDataTable[[#This Row],[Order Date]])</f>
        <v>7</v>
      </c>
      <c r="F1446" s="4" t="str">
        <f>TEXT(SalesDataTable[[#This Row],[Order Date]],"MMM")</f>
        <v>Jul</v>
      </c>
      <c r="G1446" s="4" t="s">
        <v>0</v>
      </c>
      <c r="H1446" s="4" t="s">
        <v>1</v>
      </c>
      <c r="I1446" s="4" t="s">
        <v>2</v>
      </c>
      <c r="J1446" s="4" t="s">
        <v>13</v>
      </c>
      <c r="K1446" s="4" t="s">
        <v>9</v>
      </c>
      <c r="L1446" s="4" t="s">
        <v>37</v>
      </c>
      <c r="M1446" s="9">
        <v>3</v>
      </c>
      <c r="N1446" s="6">
        <v>152.53</v>
      </c>
      <c r="O1446" s="7">
        <v>0</v>
      </c>
      <c r="P1446" s="6">
        <v>80.88</v>
      </c>
      <c r="Q1446" s="6">
        <f t="shared" si="88"/>
        <v>457.59000000000003</v>
      </c>
      <c r="R1446" s="6">
        <f t="shared" si="89"/>
        <v>242.64</v>
      </c>
      <c r="S1446" s="6">
        <f t="shared" si="90"/>
        <v>214.95000000000005</v>
      </c>
      <c r="T1446" s="8">
        <f t="shared" si="91"/>
        <v>0.46974365698551113</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965</v>
      </c>
      <c r="B1447" s="3">
        <v>46225</v>
      </c>
      <c r="C1447" s="4">
        <f>YEAR(SalesDataTable[[#This Row],[Order Date]])</f>
        <v>2026</v>
      </c>
      <c r="D1447" s="11" t="str">
        <f>"Q"&amp;ROUNDUP(MONTH(SalesDataTable[[#This Row],[Order Date]])/3,0)</f>
        <v>Q3</v>
      </c>
      <c r="E1447" s="4">
        <f>MONTH(SalesDataTable[[#This Row],[Order Date]])</f>
        <v>7</v>
      </c>
      <c r="F1447" s="4" t="str">
        <f>TEXT(SalesDataTable[[#This Row],[Order Date]],"MMM")</f>
        <v>Jul</v>
      </c>
      <c r="G1447" s="4" t="s">
        <v>6</v>
      </c>
      <c r="H1447" s="4" t="s">
        <v>41</v>
      </c>
      <c r="I1447" s="4" t="s">
        <v>19</v>
      </c>
      <c r="J1447" s="4" t="s">
        <v>3</v>
      </c>
      <c r="K1447" s="4" t="s">
        <v>14</v>
      </c>
      <c r="L1447" s="4" t="s">
        <v>15</v>
      </c>
      <c r="M1447" s="9">
        <v>2</v>
      </c>
      <c r="N1447" s="6">
        <v>35.39</v>
      </c>
      <c r="O1447" s="7">
        <v>0.05</v>
      </c>
      <c r="P1447" s="6">
        <v>13.39</v>
      </c>
      <c r="Q1447" s="6">
        <f t="shared" si="88"/>
        <v>67.241</v>
      </c>
      <c r="R1447" s="6">
        <f t="shared" si="89"/>
        <v>26.78</v>
      </c>
      <c r="S1447" s="6">
        <f t="shared" si="90"/>
        <v>40.460999999999999</v>
      </c>
      <c r="T1447" s="8">
        <f t="shared" si="91"/>
        <v>0.60173108668818132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1504</v>
      </c>
      <c r="B1448" s="3">
        <v>46225</v>
      </c>
      <c r="C1448" s="4">
        <f>YEAR(SalesDataTable[[#This Row],[Order Date]])</f>
        <v>2026</v>
      </c>
      <c r="D1448" s="11" t="str">
        <f>"Q"&amp;ROUNDUP(MONTH(SalesDataTable[[#This Row],[Order Date]])/3,0)</f>
        <v>Q3</v>
      </c>
      <c r="E1448" s="4">
        <f>MONTH(SalesDataTable[[#This Row],[Order Date]])</f>
        <v>7</v>
      </c>
      <c r="F1448" s="4" t="str">
        <f>TEXT(SalesDataTable[[#This Row],[Order Date]],"MMM")</f>
        <v>Jul</v>
      </c>
      <c r="G1448" s="4" t="s">
        <v>20</v>
      </c>
      <c r="H1448" s="4" t="s">
        <v>21</v>
      </c>
      <c r="I1448" s="4" t="s">
        <v>2</v>
      </c>
      <c r="J1448" s="4" t="s">
        <v>3</v>
      </c>
      <c r="K1448" s="4" t="s">
        <v>9</v>
      </c>
      <c r="L1448" s="4" t="s">
        <v>10</v>
      </c>
      <c r="M1448" s="9">
        <v>5</v>
      </c>
      <c r="N1448" s="6">
        <v>93.35</v>
      </c>
      <c r="O1448" s="7">
        <v>0</v>
      </c>
      <c r="P1448" s="6">
        <v>46.31</v>
      </c>
      <c r="Q1448" s="6">
        <f t="shared" si="88"/>
        <v>466.75</v>
      </c>
      <c r="R1448" s="6">
        <f t="shared" si="89"/>
        <v>231.55</v>
      </c>
      <c r="S1448" s="6">
        <f t="shared" si="90"/>
        <v>235.2</v>
      </c>
      <c r="T1448" s="8">
        <f t="shared" si="91"/>
        <v>0.50391001606855912</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2560</v>
      </c>
      <c r="B1449" s="3">
        <v>46225</v>
      </c>
      <c r="C1449" s="4">
        <f>YEAR(SalesDataTable[[#This Row],[Order Date]])</f>
        <v>2026</v>
      </c>
      <c r="D1449" s="11" t="str">
        <f>"Q"&amp;ROUNDUP(MONTH(SalesDataTable[[#This Row],[Order Date]])/3,0)</f>
        <v>Q3</v>
      </c>
      <c r="E1449" s="4">
        <f>MONTH(SalesDataTable[[#This Row],[Order Date]])</f>
        <v>7</v>
      </c>
      <c r="F1449" s="4" t="str">
        <f>TEXT(SalesDataTable[[#This Row],[Order Date]],"MMM")</f>
        <v>Jul</v>
      </c>
      <c r="G1449" s="4" t="s">
        <v>6</v>
      </c>
      <c r="H1449" s="4" t="s">
        <v>43</v>
      </c>
      <c r="I1449" s="4" t="s">
        <v>2</v>
      </c>
      <c r="J1449" s="4" t="s">
        <v>3</v>
      </c>
      <c r="K1449" s="4" t="s">
        <v>4</v>
      </c>
      <c r="L1449" s="4" t="s">
        <v>22</v>
      </c>
      <c r="M1449" s="9">
        <v>2</v>
      </c>
      <c r="N1449" s="6">
        <v>51.71</v>
      </c>
      <c r="O1449" s="7">
        <v>0</v>
      </c>
      <c r="P1449" s="6">
        <v>22.75</v>
      </c>
      <c r="Q1449" s="6">
        <f t="shared" si="88"/>
        <v>103.42</v>
      </c>
      <c r="R1449" s="6">
        <f t="shared" si="89"/>
        <v>45.5</v>
      </c>
      <c r="S1449" s="6">
        <f t="shared" si="90"/>
        <v>57.92</v>
      </c>
      <c r="T1449" s="8">
        <f t="shared" si="91"/>
        <v>0.5600464126861342</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2758</v>
      </c>
      <c r="B1450" s="3">
        <v>46225</v>
      </c>
      <c r="C1450" s="4">
        <f>YEAR(SalesDataTable[[#This Row],[Order Date]])</f>
        <v>2026</v>
      </c>
      <c r="D1450" s="11" t="str">
        <f>"Q"&amp;ROUNDUP(MONTH(SalesDataTable[[#This Row],[Order Date]])/3,0)</f>
        <v>Q3</v>
      </c>
      <c r="E1450" s="4">
        <f>MONTH(SalesDataTable[[#This Row],[Order Date]])</f>
        <v>7</v>
      </c>
      <c r="F1450" s="4" t="str">
        <f>TEXT(SalesDataTable[[#This Row],[Order Date]],"MMM")</f>
        <v>Jul</v>
      </c>
      <c r="G1450" s="4" t="s">
        <v>0</v>
      </c>
      <c r="H1450" s="4" t="s">
        <v>1</v>
      </c>
      <c r="I1450" s="4" t="s">
        <v>2</v>
      </c>
      <c r="J1450" s="4" t="s">
        <v>13</v>
      </c>
      <c r="K1450" s="4" t="s">
        <v>4</v>
      </c>
      <c r="L1450" s="4" t="s">
        <v>26</v>
      </c>
      <c r="M1450" s="9">
        <v>1</v>
      </c>
      <c r="N1450" s="6">
        <v>39.86</v>
      </c>
      <c r="O1450" s="7">
        <v>0</v>
      </c>
      <c r="P1450" s="6">
        <v>16.53</v>
      </c>
      <c r="Q1450" s="6">
        <f t="shared" si="88"/>
        <v>39.86</v>
      </c>
      <c r="R1450" s="6">
        <f t="shared" si="89"/>
        <v>16.53</v>
      </c>
      <c r="S1450" s="6">
        <f t="shared" si="90"/>
        <v>23.33</v>
      </c>
      <c r="T1450" s="8">
        <f t="shared" si="91"/>
        <v>0.58529854490717503</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4030</v>
      </c>
      <c r="B1451" s="3">
        <v>46225</v>
      </c>
      <c r="C1451" s="4">
        <f>YEAR(SalesDataTable[[#This Row],[Order Date]])</f>
        <v>2026</v>
      </c>
      <c r="D1451" s="11" t="str">
        <f>"Q"&amp;ROUNDUP(MONTH(SalesDataTable[[#This Row],[Order Date]])/3,0)</f>
        <v>Q3</v>
      </c>
      <c r="E1451" s="4">
        <f>MONTH(SalesDataTable[[#This Row],[Order Date]])</f>
        <v>7</v>
      </c>
      <c r="F1451" s="4" t="str">
        <f>TEXT(SalesDataTable[[#This Row],[Order Date]],"MMM")</f>
        <v>Jul</v>
      </c>
      <c r="G1451" s="4" t="s">
        <v>20</v>
      </c>
      <c r="H1451" s="4" t="s">
        <v>33</v>
      </c>
      <c r="I1451" s="4" t="s">
        <v>2</v>
      </c>
      <c r="J1451" s="4" t="s">
        <v>13</v>
      </c>
      <c r="K1451" s="4" t="s">
        <v>23</v>
      </c>
      <c r="L1451" s="4" t="s">
        <v>40</v>
      </c>
      <c r="M1451" s="9">
        <v>2</v>
      </c>
      <c r="N1451" s="6">
        <v>83.71</v>
      </c>
      <c r="O1451" s="7">
        <v>0</v>
      </c>
      <c r="P1451" s="6">
        <v>39.29</v>
      </c>
      <c r="Q1451" s="6">
        <f t="shared" si="88"/>
        <v>167.42</v>
      </c>
      <c r="R1451" s="6">
        <f t="shared" si="89"/>
        <v>78.58</v>
      </c>
      <c r="S1451" s="6">
        <f t="shared" si="90"/>
        <v>88.839999999999989</v>
      </c>
      <c r="T1451" s="8">
        <f t="shared" si="91"/>
        <v>0.53064150041811009</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4337</v>
      </c>
      <c r="B1452" s="3">
        <v>46225</v>
      </c>
      <c r="C1452" s="4">
        <f>YEAR(SalesDataTable[[#This Row],[Order Date]])</f>
        <v>2026</v>
      </c>
      <c r="D1452" s="11" t="str">
        <f>"Q"&amp;ROUNDUP(MONTH(SalesDataTable[[#This Row],[Order Date]])/3,0)</f>
        <v>Q3</v>
      </c>
      <c r="E1452" s="4">
        <f>MONTH(SalesDataTable[[#This Row],[Order Date]])</f>
        <v>7</v>
      </c>
      <c r="F1452" s="4" t="str">
        <f>TEXT(SalesDataTable[[#This Row],[Order Date]],"MMM")</f>
        <v>Jul</v>
      </c>
      <c r="G1452" s="4" t="s">
        <v>6</v>
      </c>
      <c r="H1452" s="4" t="s">
        <v>49</v>
      </c>
      <c r="I1452" s="4" t="s">
        <v>19</v>
      </c>
      <c r="J1452" s="4" t="s">
        <v>13</v>
      </c>
      <c r="K1452" s="4" t="s">
        <v>14</v>
      </c>
      <c r="L1452" s="4" t="s">
        <v>32</v>
      </c>
      <c r="M1452" s="9">
        <v>1</v>
      </c>
      <c r="N1452" s="6">
        <v>47.62</v>
      </c>
      <c r="O1452" s="7">
        <v>0</v>
      </c>
      <c r="P1452" s="6">
        <v>17.82</v>
      </c>
      <c r="Q1452" s="6">
        <f t="shared" si="88"/>
        <v>47.62</v>
      </c>
      <c r="R1452" s="6">
        <f t="shared" si="89"/>
        <v>17.82</v>
      </c>
      <c r="S1452" s="6">
        <f t="shared" si="90"/>
        <v>29.799999999999997</v>
      </c>
      <c r="T1452" s="8">
        <f t="shared" si="91"/>
        <v>0.62578748425031494</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5129</v>
      </c>
      <c r="B1453" s="3">
        <v>46225</v>
      </c>
      <c r="C1453" s="4">
        <f>YEAR(SalesDataTable[[#This Row],[Order Date]])</f>
        <v>2026</v>
      </c>
      <c r="D1453" s="11" t="str">
        <f>"Q"&amp;ROUNDUP(MONTH(SalesDataTable[[#This Row],[Order Date]])/3,0)</f>
        <v>Q3</v>
      </c>
      <c r="E1453" s="4">
        <f>MONTH(SalesDataTable[[#This Row],[Order Date]])</f>
        <v>7</v>
      </c>
      <c r="F1453" s="4" t="str">
        <f>TEXT(SalesDataTable[[#This Row],[Order Date]],"MMM")</f>
        <v>Jul</v>
      </c>
      <c r="G1453" s="4" t="s">
        <v>6</v>
      </c>
      <c r="H1453" s="4" t="s">
        <v>43</v>
      </c>
      <c r="I1453" s="4" t="s">
        <v>2</v>
      </c>
      <c r="J1453" s="4" t="s">
        <v>3</v>
      </c>
      <c r="K1453" s="4" t="s">
        <v>4</v>
      </c>
      <c r="L1453" s="4" t="s">
        <v>5</v>
      </c>
      <c r="M1453" s="9">
        <v>1</v>
      </c>
      <c r="N1453" s="6">
        <v>80.05</v>
      </c>
      <c r="O1453" s="7">
        <v>0.05</v>
      </c>
      <c r="P1453" s="6">
        <v>43.81</v>
      </c>
      <c r="Q1453" s="6">
        <f t="shared" si="88"/>
        <v>76.047499999999999</v>
      </c>
      <c r="R1453" s="6">
        <f t="shared" si="89"/>
        <v>43.81</v>
      </c>
      <c r="S1453" s="6">
        <f t="shared" si="90"/>
        <v>32.237499999999997</v>
      </c>
      <c r="T1453" s="8">
        <f t="shared" si="91"/>
        <v>0.42391268615010352</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81</v>
      </c>
      <c r="B1454" s="3">
        <v>46226</v>
      </c>
      <c r="C1454" s="4">
        <f>YEAR(SalesDataTable[[#This Row],[Order Date]])</f>
        <v>2026</v>
      </c>
      <c r="D1454" s="11" t="str">
        <f>"Q"&amp;ROUNDUP(MONTH(SalesDataTable[[#This Row],[Order Date]])/3,0)</f>
        <v>Q3</v>
      </c>
      <c r="E1454" s="4">
        <f>MONTH(SalesDataTable[[#This Row],[Order Date]])</f>
        <v>7</v>
      </c>
      <c r="F1454" s="4" t="str">
        <f>TEXT(SalesDataTable[[#This Row],[Order Date]],"MMM")</f>
        <v>Jul</v>
      </c>
      <c r="G1454" s="4" t="s">
        <v>20</v>
      </c>
      <c r="H1454" s="4" t="s">
        <v>33</v>
      </c>
      <c r="I1454" s="4" t="s">
        <v>19</v>
      </c>
      <c r="J1454" s="4" t="s">
        <v>3</v>
      </c>
      <c r="K1454" s="4" t="s">
        <v>34</v>
      </c>
      <c r="L1454" s="4" t="s">
        <v>45</v>
      </c>
      <c r="M1454" s="9">
        <v>1</v>
      </c>
      <c r="N1454" s="6">
        <v>51.82</v>
      </c>
      <c r="O1454" s="7">
        <v>0</v>
      </c>
      <c r="P1454" s="6">
        <v>21.43</v>
      </c>
      <c r="Q1454" s="6">
        <f t="shared" si="88"/>
        <v>51.82</v>
      </c>
      <c r="R1454" s="6">
        <f t="shared" si="89"/>
        <v>21.43</v>
      </c>
      <c r="S1454" s="6">
        <f t="shared" si="90"/>
        <v>30.39</v>
      </c>
      <c r="T1454" s="8">
        <f t="shared" si="91"/>
        <v>0.58645310690852959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493</v>
      </c>
      <c r="B1455" s="3">
        <v>46226</v>
      </c>
      <c r="C1455" s="4">
        <f>YEAR(SalesDataTable[[#This Row],[Order Date]])</f>
        <v>2026</v>
      </c>
      <c r="D1455" s="11" t="str">
        <f>"Q"&amp;ROUNDUP(MONTH(SalesDataTable[[#This Row],[Order Date]])/3,0)</f>
        <v>Q3</v>
      </c>
      <c r="E1455" s="4">
        <f>MONTH(SalesDataTable[[#This Row],[Order Date]])</f>
        <v>7</v>
      </c>
      <c r="F1455" s="4" t="str">
        <f>TEXT(SalesDataTable[[#This Row],[Order Date]],"MMM")</f>
        <v>Jul</v>
      </c>
      <c r="G1455" s="4" t="s">
        <v>6</v>
      </c>
      <c r="H1455" s="4" t="s">
        <v>41</v>
      </c>
      <c r="I1455" s="4" t="s">
        <v>2</v>
      </c>
      <c r="J1455" s="4" t="s">
        <v>16</v>
      </c>
      <c r="K1455" s="4" t="s">
        <v>14</v>
      </c>
      <c r="L1455" s="4" t="s">
        <v>48</v>
      </c>
      <c r="M1455" s="9">
        <v>4</v>
      </c>
      <c r="N1455" s="6">
        <v>161.28</v>
      </c>
      <c r="O1455" s="7">
        <v>0.15</v>
      </c>
      <c r="P1455" s="6">
        <v>89.2</v>
      </c>
      <c r="Q1455" s="6">
        <f t="shared" si="88"/>
        <v>548.35199999999998</v>
      </c>
      <c r="R1455" s="6">
        <f t="shared" si="89"/>
        <v>356.8</v>
      </c>
      <c r="S1455" s="6">
        <f t="shared" si="90"/>
        <v>191.55199999999996</v>
      </c>
      <c r="T1455" s="8">
        <f t="shared" si="91"/>
        <v>0.3493230625583566</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613</v>
      </c>
      <c r="B1456" s="3">
        <v>46226</v>
      </c>
      <c r="C1456" s="4">
        <f>YEAR(SalesDataTable[[#This Row],[Order Date]])</f>
        <v>2026</v>
      </c>
      <c r="D1456" s="11" t="str">
        <f>"Q"&amp;ROUNDUP(MONTH(SalesDataTable[[#This Row],[Order Date]])/3,0)</f>
        <v>Q3</v>
      </c>
      <c r="E1456" s="4">
        <f>MONTH(SalesDataTable[[#This Row],[Order Date]])</f>
        <v>7</v>
      </c>
      <c r="F1456" s="4" t="str">
        <f>TEXT(SalesDataTable[[#This Row],[Order Date]],"MMM")</f>
        <v>Jul</v>
      </c>
      <c r="G1456" s="4" t="s">
        <v>0</v>
      </c>
      <c r="H1456" s="4" t="s">
        <v>1</v>
      </c>
      <c r="I1456" s="4" t="s">
        <v>2</v>
      </c>
      <c r="J1456" s="4" t="s">
        <v>13</v>
      </c>
      <c r="K1456" s="4" t="s">
        <v>4</v>
      </c>
      <c r="L1456" s="4" t="s">
        <v>26</v>
      </c>
      <c r="M1456" s="9">
        <v>1</v>
      </c>
      <c r="N1456" s="6">
        <v>39.86</v>
      </c>
      <c r="O1456" s="7">
        <v>0.05</v>
      </c>
      <c r="P1456" s="6">
        <v>16.989999999999998</v>
      </c>
      <c r="Q1456" s="6">
        <f t="shared" si="88"/>
        <v>37.866999999999997</v>
      </c>
      <c r="R1456" s="6">
        <f t="shared" si="89"/>
        <v>16.989999999999998</v>
      </c>
      <c r="S1456" s="6">
        <f t="shared" si="90"/>
        <v>20.876999999999999</v>
      </c>
      <c r="T1456" s="8">
        <f t="shared" si="91"/>
        <v>0.55132437214461139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958</v>
      </c>
      <c r="B1457" s="3">
        <v>46226</v>
      </c>
      <c r="C1457" s="4">
        <f>YEAR(SalesDataTable[[#This Row],[Order Date]])</f>
        <v>2026</v>
      </c>
      <c r="D1457" s="11" t="str">
        <f>"Q"&amp;ROUNDUP(MONTH(SalesDataTable[[#This Row],[Order Date]])/3,0)</f>
        <v>Q3</v>
      </c>
      <c r="E1457" s="4">
        <f>MONTH(SalesDataTable[[#This Row],[Order Date]])</f>
        <v>7</v>
      </c>
      <c r="F1457" s="4" t="str">
        <f>TEXT(SalesDataTable[[#This Row],[Order Date]],"MMM")</f>
        <v>Jul</v>
      </c>
      <c r="G1457" s="4" t="s">
        <v>20</v>
      </c>
      <c r="H1457" s="4" t="s">
        <v>33</v>
      </c>
      <c r="I1457" s="4" t="s">
        <v>28</v>
      </c>
      <c r="J1457" s="4" t="s">
        <v>13</v>
      </c>
      <c r="K1457" s="4" t="s">
        <v>4</v>
      </c>
      <c r="L1457" s="4" t="s">
        <v>30</v>
      </c>
      <c r="M1457" s="9">
        <v>6</v>
      </c>
      <c r="N1457" s="6">
        <v>102.96</v>
      </c>
      <c r="O1457" s="7">
        <v>0.05</v>
      </c>
      <c r="P1457" s="6">
        <v>51.74</v>
      </c>
      <c r="Q1457" s="6">
        <f t="shared" si="88"/>
        <v>586.87199999999996</v>
      </c>
      <c r="R1457" s="6">
        <f t="shared" si="89"/>
        <v>310.44</v>
      </c>
      <c r="S1457" s="6">
        <f t="shared" si="90"/>
        <v>276.43199999999996</v>
      </c>
      <c r="T1457" s="8">
        <f t="shared" si="91"/>
        <v>0.47102604997341835</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1270</v>
      </c>
      <c r="B1458" s="3">
        <v>46226</v>
      </c>
      <c r="C1458" s="4">
        <f>YEAR(SalesDataTable[[#This Row],[Order Date]])</f>
        <v>2026</v>
      </c>
      <c r="D1458" s="11" t="str">
        <f>"Q"&amp;ROUNDUP(MONTH(SalesDataTable[[#This Row],[Order Date]])/3,0)</f>
        <v>Q3</v>
      </c>
      <c r="E1458" s="4">
        <f>MONTH(SalesDataTable[[#This Row],[Order Date]])</f>
        <v>7</v>
      </c>
      <c r="F1458" s="4" t="str">
        <f>TEXT(SalesDataTable[[#This Row],[Order Date]],"MMM")</f>
        <v>Jul</v>
      </c>
      <c r="G1458" s="4" t="s">
        <v>6</v>
      </c>
      <c r="H1458" s="4" t="s">
        <v>43</v>
      </c>
      <c r="I1458" s="4" t="s">
        <v>28</v>
      </c>
      <c r="J1458" s="4" t="s">
        <v>3</v>
      </c>
      <c r="K1458" s="4" t="s">
        <v>9</v>
      </c>
      <c r="L1458" s="4" t="s">
        <v>10</v>
      </c>
      <c r="M1458" s="9">
        <v>1</v>
      </c>
      <c r="N1458" s="6">
        <v>94.04</v>
      </c>
      <c r="O1458" s="7">
        <v>0</v>
      </c>
      <c r="P1458" s="6">
        <v>44.88</v>
      </c>
      <c r="Q1458" s="6">
        <f t="shared" si="88"/>
        <v>94.04</v>
      </c>
      <c r="R1458" s="6">
        <f t="shared" si="89"/>
        <v>44.88</v>
      </c>
      <c r="S1458" s="6">
        <f t="shared" si="90"/>
        <v>49.160000000000004</v>
      </c>
      <c r="T1458" s="8">
        <f t="shared" si="91"/>
        <v>0.52275627392598889</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1513</v>
      </c>
      <c r="B1459" s="3">
        <v>46226</v>
      </c>
      <c r="C1459" s="4">
        <f>YEAR(SalesDataTable[[#This Row],[Order Date]])</f>
        <v>2026</v>
      </c>
      <c r="D1459" s="11" t="str">
        <f>"Q"&amp;ROUNDUP(MONTH(SalesDataTable[[#This Row],[Order Date]])/3,0)</f>
        <v>Q3</v>
      </c>
      <c r="E1459" s="4">
        <f>MONTH(SalesDataTable[[#This Row],[Order Date]])</f>
        <v>7</v>
      </c>
      <c r="F1459" s="4" t="str">
        <f>TEXT(SalesDataTable[[#This Row],[Order Date]],"MMM")</f>
        <v>Jul</v>
      </c>
      <c r="G1459" s="4" t="s">
        <v>20</v>
      </c>
      <c r="H1459" s="4" t="s">
        <v>33</v>
      </c>
      <c r="I1459" s="4" t="s">
        <v>2</v>
      </c>
      <c r="J1459" s="4" t="s">
        <v>13</v>
      </c>
      <c r="K1459" s="4" t="s">
        <v>9</v>
      </c>
      <c r="L1459" s="4" t="s">
        <v>46</v>
      </c>
      <c r="M1459" s="9">
        <v>2</v>
      </c>
      <c r="N1459" s="6">
        <v>70.790000000000006</v>
      </c>
      <c r="O1459" s="7">
        <v>0</v>
      </c>
      <c r="P1459" s="6">
        <v>32.44</v>
      </c>
      <c r="Q1459" s="6">
        <f t="shared" si="88"/>
        <v>141.58000000000001</v>
      </c>
      <c r="R1459" s="6">
        <f t="shared" si="89"/>
        <v>64.88</v>
      </c>
      <c r="S1459" s="6">
        <f t="shared" si="90"/>
        <v>76.700000000000017</v>
      </c>
      <c r="T1459" s="8">
        <f t="shared" si="91"/>
        <v>0.541743184065546</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2009</v>
      </c>
      <c r="B1460" s="3">
        <v>46226</v>
      </c>
      <c r="C1460" s="4">
        <f>YEAR(SalesDataTable[[#This Row],[Order Date]])</f>
        <v>2026</v>
      </c>
      <c r="D1460" s="11" t="str">
        <f>"Q"&amp;ROUNDUP(MONTH(SalesDataTable[[#This Row],[Order Date]])/3,0)</f>
        <v>Q3</v>
      </c>
      <c r="E1460" s="4">
        <f>MONTH(SalesDataTable[[#This Row],[Order Date]])</f>
        <v>7</v>
      </c>
      <c r="F1460" s="4" t="str">
        <f>TEXT(SalesDataTable[[#This Row],[Order Date]],"MMM")</f>
        <v>Jul</v>
      </c>
      <c r="G1460" s="4" t="s">
        <v>11</v>
      </c>
      <c r="H1460" s="4" t="s">
        <v>39</v>
      </c>
      <c r="I1460" s="4" t="s">
        <v>2</v>
      </c>
      <c r="J1460" s="4" t="s">
        <v>13</v>
      </c>
      <c r="K1460" s="4" t="s">
        <v>14</v>
      </c>
      <c r="L1460" s="4" t="s">
        <v>32</v>
      </c>
      <c r="M1460" s="9">
        <v>2</v>
      </c>
      <c r="N1460" s="6">
        <v>46.41</v>
      </c>
      <c r="O1460" s="7">
        <v>0</v>
      </c>
      <c r="P1460" s="6">
        <v>18.600000000000001</v>
      </c>
      <c r="Q1460" s="6">
        <f t="shared" si="88"/>
        <v>92.82</v>
      </c>
      <c r="R1460" s="6">
        <f t="shared" si="89"/>
        <v>37.200000000000003</v>
      </c>
      <c r="S1460" s="6">
        <f t="shared" si="90"/>
        <v>55.61999999999999</v>
      </c>
      <c r="T1460" s="8">
        <f t="shared" si="91"/>
        <v>0.59922430510665803</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2838</v>
      </c>
      <c r="B1461" s="3">
        <v>46226</v>
      </c>
      <c r="C1461" s="4">
        <f>YEAR(SalesDataTable[[#This Row],[Order Date]])</f>
        <v>2026</v>
      </c>
      <c r="D1461" s="11" t="str">
        <f>"Q"&amp;ROUNDUP(MONTH(SalesDataTable[[#This Row],[Order Date]])/3,0)</f>
        <v>Q3</v>
      </c>
      <c r="E1461" s="4">
        <f>MONTH(SalesDataTable[[#This Row],[Order Date]])</f>
        <v>7</v>
      </c>
      <c r="F1461" s="4" t="str">
        <f>TEXT(SalesDataTable[[#This Row],[Order Date]],"MMM")</f>
        <v>Jul</v>
      </c>
      <c r="G1461" s="4" t="s">
        <v>20</v>
      </c>
      <c r="H1461" s="4" t="s">
        <v>47</v>
      </c>
      <c r="I1461" s="4" t="s">
        <v>28</v>
      </c>
      <c r="J1461" s="4" t="s">
        <v>13</v>
      </c>
      <c r="K1461" s="4" t="s">
        <v>9</v>
      </c>
      <c r="L1461" s="4" t="s">
        <v>46</v>
      </c>
      <c r="M1461" s="9">
        <v>1</v>
      </c>
      <c r="N1461" s="6">
        <v>69.75</v>
      </c>
      <c r="O1461" s="7">
        <v>0</v>
      </c>
      <c r="P1461" s="6">
        <v>33.299999999999997</v>
      </c>
      <c r="Q1461" s="6">
        <f t="shared" si="88"/>
        <v>69.75</v>
      </c>
      <c r="R1461" s="6">
        <f t="shared" si="89"/>
        <v>33.299999999999997</v>
      </c>
      <c r="S1461" s="6">
        <f t="shared" si="90"/>
        <v>36.450000000000003</v>
      </c>
      <c r="T1461" s="8">
        <f t="shared" si="91"/>
        <v>0.52258064516129032</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3730</v>
      </c>
      <c r="B1462" s="3">
        <v>46226</v>
      </c>
      <c r="C1462" s="4">
        <f>YEAR(SalesDataTable[[#This Row],[Order Date]])</f>
        <v>2026</v>
      </c>
      <c r="D1462" s="11" t="str">
        <f>"Q"&amp;ROUNDUP(MONTH(SalesDataTable[[#This Row],[Order Date]])/3,0)</f>
        <v>Q3</v>
      </c>
      <c r="E1462" s="4">
        <f>MONTH(SalesDataTable[[#This Row],[Order Date]])</f>
        <v>7</v>
      </c>
      <c r="F1462" s="4" t="str">
        <f>TEXT(SalesDataTable[[#This Row],[Order Date]],"MMM")</f>
        <v>Jul</v>
      </c>
      <c r="G1462" s="4" t="s">
        <v>0</v>
      </c>
      <c r="H1462" s="4" t="s">
        <v>50</v>
      </c>
      <c r="I1462" s="4" t="s">
        <v>19</v>
      </c>
      <c r="J1462" s="4" t="s">
        <v>16</v>
      </c>
      <c r="K1462" s="4" t="s">
        <v>4</v>
      </c>
      <c r="L1462" s="4" t="s">
        <v>26</v>
      </c>
      <c r="M1462" s="9">
        <v>3</v>
      </c>
      <c r="N1462" s="6">
        <v>40.81</v>
      </c>
      <c r="O1462" s="7">
        <v>0</v>
      </c>
      <c r="P1462" s="6">
        <v>16.86</v>
      </c>
      <c r="Q1462" s="6">
        <f t="shared" si="88"/>
        <v>122.43</v>
      </c>
      <c r="R1462" s="6">
        <f t="shared" si="89"/>
        <v>50.58</v>
      </c>
      <c r="S1462" s="6">
        <f t="shared" si="90"/>
        <v>71.850000000000009</v>
      </c>
      <c r="T1462" s="8">
        <f t="shared" si="91"/>
        <v>0.58686596422445481</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4287</v>
      </c>
      <c r="B1463" s="3">
        <v>46226</v>
      </c>
      <c r="C1463" s="4">
        <f>YEAR(SalesDataTable[[#This Row],[Order Date]])</f>
        <v>2026</v>
      </c>
      <c r="D1463" s="11" t="str">
        <f>"Q"&amp;ROUNDUP(MONTH(SalesDataTable[[#This Row],[Order Date]])/3,0)</f>
        <v>Q3</v>
      </c>
      <c r="E1463" s="4">
        <f>MONTH(SalesDataTable[[#This Row],[Order Date]])</f>
        <v>7</v>
      </c>
      <c r="F1463" s="4" t="str">
        <f>TEXT(SalesDataTable[[#This Row],[Order Date]],"MMM")</f>
        <v>Jul</v>
      </c>
      <c r="G1463" s="4" t="s">
        <v>20</v>
      </c>
      <c r="H1463" s="4" t="s">
        <v>33</v>
      </c>
      <c r="I1463" s="4" t="s">
        <v>28</v>
      </c>
      <c r="J1463" s="4" t="s">
        <v>3</v>
      </c>
      <c r="K1463" s="4" t="s">
        <v>9</v>
      </c>
      <c r="L1463" s="4" t="s">
        <v>37</v>
      </c>
      <c r="M1463" s="9">
        <v>5</v>
      </c>
      <c r="N1463" s="6">
        <v>156.69</v>
      </c>
      <c r="O1463" s="7">
        <v>0</v>
      </c>
      <c r="P1463" s="6">
        <v>80.489999999999995</v>
      </c>
      <c r="Q1463" s="6">
        <f t="shared" si="88"/>
        <v>783.45</v>
      </c>
      <c r="R1463" s="6">
        <f t="shared" si="89"/>
        <v>402.45</v>
      </c>
      <c r="S1463" s="6">
        <f t="shared" si="90"/>
        <v>381.00000000000006</v>
      </c>
      <c r="T1463" s="8">
        <f t="shared" si="91"/>
        <v>0.48631054949262881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4297</v>
      </c>
      <c r="B1464" s="3">
        <v>46226</v>
      </c>
      <c r="C1464" s="4">
        <f>YEAR(SalesDataTable[[#This Row],[Order Date]])</f>
        <v>2026</v>
      </c>
      <c r="D1464" s="11" t="str">
        <f>"Q"&amp;ROUNDUP(MONTH(SalesDataTable[[#This Row],[Order Date]])/3,0)</f>
        <v>Q3</v>
      </c>
      <c r="E1464" s="4">
        <f>MONTH(SalesDataTable[[#This Row],[Order Date]])</f>
        <v>7</v>
      </c>
      <c r="F1464" s="4" t="str">
        <f>TEXT(SalesDataTable[[#This Row],[Order Date]],"MMM")</f>
        <v>Jul</v>
      </c>
      <c r="G1464" s="4" t="s">
        <v>6</v>
      </c>
      <c r="H1464" s="4" t="s">
        <v>27</v>
      </c>
      <c r="I1464" s="4" t="s">
        <v>28</v>
      </c>
      <c r="J1464" s="4" t="s">
        <v>3</v>
      </c>
      <c r="K1464" s="4" t="s">
        <v>14</v>
      </c>
      <c r="L1464" s="4" t="s">
        <v>48</v>
      </c>
      <c r="M1464" s="9">
        <v>1</v>
      </c>
      <c r="N1464" s="6">
        <v>168.59</v>
      </c>
      <c r="O1464" s="7">
        <v>0.1</v>
      </c>
      <c r="P1464" s="6">
        <v>88.8</v>
      </c>
      <c r="Q1464" s="6">
        <f t="shared" si="88"/>
        <v>151.73099999999999</v>
      </c>
      <c r="R1464" s="6">
        <f t="shared" si="89"/>
        <v>88.8</v>
      </c>
      <c r="S1464" s="6">
        <f t="shared" si="90"/>
        <v>62.930999999999997</v>
      </c>
      <c r="T1464" s="8">
        <f t="shared" si="91"/>
        <v>0.41475374181940405</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5118</v>
      </c>
      <c r="B1465" s="3">
        <v>46226</v>
      </c>
      <c r="C1465" s="4">
        <f>YEAR(SalesDataTable[[#This Row],[Order Date]])</f>
        <v>2026</v>
      </c>
      <c r="D1465" s="11" t="str">
        <f>"Q"&amp;ROUNDUP(MONTH(SalesDataTable[[#This Row],[Order Date]])/3,0)</f>
        <v>Q3</v>
      </c>
      <c r="E1465" s="4">
        <f>MONTH(SalesDataTable[[#This Row],[Order Date]])</f>
        <v>7</v>
      </c>
      <c r="F1465" s="4" t="str">
        <f>TEXT(SalesDataTable[[#This Row],[Order Date]],"MMM")</f>
        <v>Jul</v>
      </c>
      <c r="G1465" s="4" t="s">
        <v>6</v>
      </c>
      <c r="H1465" s="4" t="s">
        <v>43</v>
      </c>
      <c r="I1465" s="4" t="s">
        <v>2</v>
      </c>
      <c r="J1465" s="4" t="s">
        <v>16</v>
      </c>
      <c r="K1465" s="4" t="s">
        <v>14</v>
      </c>
      <c r="L1465" s="4" t="s">
        <v>15</v>
      </c>
      <c r="M1465" s="9">
        <v>5</v>
      </c>
      <c r="N1465" s="6">
        <v>36.880000000000003</v>
      </c>
      <c r="O1465" s="7">
        <v>0.1</v>
      </c>
      <c r="P1465" s="6">
        <v>13.76</v>
      </c>
      <c r="Q1465" s="6">
        <f t="shared" si="88"/>
        <v>165.96</v>
      </c>
      <c r="R1465" s="6">
        <f t="shared" si="89"/>
        <v>68.8</v>
      </c>
      <c r="S1465" s="6">
        <f t="shared" si="90"/>
        <v>97.160000000000011</v>
      </c>
      <c r="T1465" s="8">
        <f t="shared" si="91"/>
        <v>0.58544227524704751</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363</v>
      </c>
      <c r="B1466" s="3">
        <v>46227</v>
      </c>
      <c r="C1466" s="4">
        <f>YEAR(SalesDataTable[[#This Row],[Order Date]])</f>
        <v>2026</v>
      </c>
      <c r="D1466" s="11" t="str">
        <f>"Q"&amp;ROUNDUP(MONTH(SalesDataTable[[#This Row],[Order Date]])/3,0)</f>
        <v>Q3</v>
      </c>
      <c r="E1466" s="4">
        <f>MONTH(SalesDataTable[[#This Row],[Order Date]])</f>
        <v>7</v>
      </c>
      <c r="F1466" s="4" t="str">
        <f>TEXT(SalesDataTable[[#This Row],[Order Date]],"MMM")</f>
        <v>Jul</v>
      </c>
      <c r="G1466" s="4" t="s">
        <v>0</v>
      </c>
      <c r="H1466" s="4" t="s">
        <v>1</v>
      </c>
      <c r="I1466" s="4" t="s">
        <v>8</v>
      </c>
      <c r="J1466" s="4" t="s">
        <v>16</v>
      </c>
      <c r="K1466" s="4" t="s">
        <v>14</v>
      </c>
      <c r="L1466" s="4" t="s">
        <v>44</v>
      </c>
      <c r="M1466" s="9">
        <v>8</v>
      </c>
      <c r="N1466" s="6">
        <v>136.13</v>
      </c>
      <c r="O1466" s="7">
        <v>0.1</v>
      </c>
      <c r="P1466" s="6">
        <v>66.55</v>
      </c>
      <c r="Q1466" s="6">
        <f t="shared" si="88"/>
        <v>980.13599999999997</v>
      </c>
      <c r="R1466" s="6">
        <f t="shared" si="89"/>
        <v>532.4</v>
      </c>
      <c r="S1466" s="6">
        <f t="shared" si="90"/>
        <v>447.73599999999999</v>
      </c>
      <c r="T1466" s="8">
        <f t="shared" si="91"/>
        <v>0.45681007533648393</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4243</v>
      </c>
      <c r="B1467" s="3">
        <v>46227</v>
      </c>
      <c r="C1467" s="4">
        <f>YEAR(SalesDataTable[[#This Row],[Order Date]])</f>
        <v>2026</v>
      </c>
      <c r="D1467" s="11" t="str">
        <f>"Q"&amp;ROUNDUP(MONTH(SalesDataTable[[#This Row],[Order Date]])/3,0)</f>
        <v>Q3</v>
      </c>
      <c r="E1467" s="4">
        <f>MONTH(SalesDataTable[[#This Row],[Order Date]])</f>
        <v>7</v>
      </c>
      <c r="F1467" s="4" t="str">
        <f>TEXT(SalesDataTable[[#This Row],[Order Date]],"MMM")</f>
        <v>Jul</v>
      </c>
      <c r="G1467" s="4" t="s">
        <v>6</v>
      </c>
      <c r="H1467" s="4" t="s">
        <v>49</v>
      </c>
      <c r="I1467" s="4" t="s">
        <v>28</v>
      </c>
      <c r="J1467" s="4" t="s">
        <v>3</v>
      </c>
      <c r="K1467" s="4" t="s">
        <v>4</v>
      </c>
      <c r="L1467" s="4" t="s">
        <v>26</v>
      </c>
      <c r="M1467" s="9">
        <v>2</v>
      </c>
      <c r="N1467" s="6">
        <v>40.479999999999997</v>
      </c>
      <c r="O1467" s="7">
        <v>0.05</v>
      </c>
      <c r="P1467" s="6">
        <v>16.93</v>
      </c>
      <c r="Q1467" s="6">
        <f t="shared" si="88"/>
        <v>76.911999999999992</v>
      </c>
      <c r="R1467" s="6">
        <f t="shared" si="89"/>
        <v>33.86</v>
      </c>
      <c r="S1467" s="6">
        <f t="shared" si="90"/>
        <v>43.051999999999992</v>
      </c>
      <c r="T1467" s="8">
        <f t="shared" si="91"/>
        <v>0.5597566049511129</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4348</v>
      </c>
      <c r="B1468" s="3">
        <v>46227</v>
      </c>
      <c r="C1468" s="4">
        <f>YEAR(SalesDataTable[[#This Row],[Order Date]])</f>
        <v>2026</v>
      </c>
      <c r="D1468" s="11" t="str">
        <f>"Q"&amp;ROUNDUP(MONTH(SalesDataTable[[#This Row],[Order Date]])/3,0)</f>
        <v>Q3</v>
      </c>
      <c r="E1468" s="4">
        <f>MONTH(SalesDataTable[[#This Row],[Order Date]])</f>
        <v>7</v>
      </c>
      <c r="F1468" s="4" t="str">
        <f>TEXT(SalesDataTable[[#This Row],[Order Date]],"MMM")</f>
        <v>Jul</v>
      </c>
      <c r="G1468" s="4" t="s">
        <v>0</v>
      </c>
      <c r="H1468" s="4" t="s">
        <v>1</v>
      </c>
      <c r="I1468" s="4" t="s">
        <v>2</v>
      </c>
      <c r="J1468" s="4" t="s">
        <v>13</v>
      </c>
      <c r="K1468" s="4" t="s">
        <v>4</v>
      </c>
      <c r="L1468" s="4" t="s">
        <v>22</v>
      </c>
      <c r="M1468" s="9">
        <v>4</v>
      </c>
      <c r="N1468" s="6">
        <v>50.09</v>
      </c>
      <c r="O1468" s="7">
        <v>0</v>
      </c>
      <c r="P1468" s="6">
        <v>22.11</v>
      </c>
      <c r="Q1468" s="6">
        <f t="shared" si="88"/>
        <v>200.36</v>
      </c>
      <c r="R1468" s="6">
        <f t="shared" si="89"/>
        <v>88.44</v>
      </c>
      <c r="S1468" s="6">
        <f t="shared" si="90"/>
        <v>111.92000000000002</v>
      </c>
      <c r="T1468" s="8">
        <f t="shared" si="91"/>
        <v>0.55859452984627678</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4405</v>
      </c>
      <c r="B1469" s="3">
        <v>46227</v>
      </c>
      <c r="C1469" s="4">
        <f>YEAR(SalesDataTable[[#This Row],[Order Date]])</f>
        <v>2026</v>
      </c>
      <c r="D1469" s="11" t="str">
        <f>"Q"&amp;ROUNDUP(MONTH(SalesDataTable[[#This Row],[Order Date]])/3,0)</f>
        <v>Q3</v>
      </c>
      <c r="E1469" s="4">
        <f>MONTH(SalesDataTable[[#This Row],[Order Date]])</f>
        <v>7</v>
      </c>
      <c r="F1469" s="4" t="str">
        <f>TEXT(SalesDataTable[[#This Row],[Order Date]],"MMM")</f>
        <v>Jul</v>
      </c>
      <c r="G1469" s="4" t="s">
        <v>20</v>
      </c>
      <c r="H1469" s="4" t="s">
        <v>33</v>
      </c>
      <c r="I1469" s="4" t="s">
        <v>2</v>
      </c>
      <c r="J1469" s="4" t="s">
        <v>3</v>
      </c>
      <c r="K1469" s="4" t="s">
        <v>9</v>
      </c>
      <c r="L1469" s="4" t="s">
        <v>37</v>
      </c>
      <c r="M1469" s="9">
        <v>1</v>
      </c>
      <c r="N1469" s="6">
        <v>156.54</v>
      </c>
      <c r="O1469" s="7">
        <v>0.1</v>
      </c>
      <c r="P1469" s="6">
        <v>77.38</v>
      </c>
      <c r="Q1469" s="6">
        <f t="shared" si="88"/>
        <v>140.886</v>
      </c>
      <c r="R1469" s="6">
        <f t="shared" si="89"/>
        <v>77.38</v>
      </c>
      <c r="S1469" s="6">
        <f t="shared" si="90"/>
        <v>63.506</v>
      </c>
      <c r="T1469" s="8">
        <f t="shared" si="91"/>
        <v>0.4507616086765186</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4857</v>
      </c>
      <c r="B1470" s="3">
        <v>46227</v>
      </c>
      <c r="C1470" s="4">
        <f>YEAR(SalesDataTable[[#This Row],[Order Date]])</f>
        <v>2026</v>
      </c>
      <c r="D1470" s="11" t="str">
        <f>"Q"&amp;ROUNDUP(MONTH(SalesDataTable[[#This Row],[Order Date]])/3,0)</f>
        <v>Q3</v>
      </c>
      <c r="E1470" s="4">
        <f>MONTH(SalesDataTable[[#This Row],[Order Date]])</f>
        <v>7</v>
      </c>
      <c r="F1470" s="4" t="str">
        <f>TEXT(SalesDataTable[[#This Row],[Order Date]],"MMM")</f>
        <v>Jul</v>
      </c>
      <c r="G1470" s="4" t="s">
        <v>6</v>
      </c>
      <c r="H1470" s="4" t="s">
        <v>27</v>
      </c>
      <c r="I1470" s="4" t="s">
        <v>19</v>
      </c>
      <c r="J1470" s="4" t="s">
        <v>3</v>
      </c>
      <c r="K1470" s="4" t="s">
        <v>9</v>
      </c>
      <c r="L1470" s="4" t="s">
        <v>37</v>
      </c>
      <c r="M1470" s="9">
        <v>1</v>
      </c>
      <c r="N1470" s="6">
        <v>152.1</v>
      </c>
      <c r="O1470" s="7">
        <v>0.1</v>
      </c>
      <c r="P1470" s="6">
        <v>80.459999999999994</v>
      </c>
      <c r="Q1470" s="6">
        <f t="shared" si="88"/>
        <v>136.88999999999999</v>
      </c>
      <c r="R1470" s="6">
        <f t="shared" si="89"/>
        <v>80.459999999999994</v>
      </c>
      <c r="S1470" s="6">
        <f t="shared" si="90"/>
        <v>56.429999999999993</v>
      </c>
      <c r="T1470" s="8">
        <f t="shared" si="91"/>
        <v>0.41222879684418146</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87</v>
      </c>
      <c r="B1471" s="3">
        <v>46228</v>
      </c>
      <c r="C1471" s="4">
        <f>YEAR(SalesDataTable[[#This Row],[Order Date]])</f>
        <v>2026</v>
      </c>
      <c r="D1471" s="11" t="str">
        <f>"Q"&amp;ROUNDUP(MONTH(SalesDataTable[[#This Row],[Order Date]])/3,0)</f>
        <v>Q3</v>
      </c>
      <c r="E1471" s="4">
        <f>MONTH(SalesDataTable[[#This Row],[Order Date]])</f>
        <v>7</v>
      </c>
      <c r="F1471" s="4" t="str">
        <f>TEXT(SalesDataTable[[#This Row],[Order Date]],"MMM")</f>
        <v>Jul</v>
      </c>
      <c r="G1471" s="4" t="s">
        <v>6</v>
      </c>
      <c r="H1471" s="4" t="s">
        <v>41</v>
      </c>
      <c r="I1471" s="4" t="s">
        <v>2</v>
      </c>
      <c r="J1471" s="4" t="s">
        <v>3</v>
      </c>
      <c r="K1471" s="4" t="s">
        <v>9</v>
      </c>
      <c r="L1471" s="4" t="s">
        <v>37</v>
      </c>
      <c r="M1471" s="9">
        <v>1</v>
      </c>
      <c r="N1471" s="6">
        <v>155.35</v>
      </c>
      <c r="O1471" s="7">
        <v>0</v>
      </c>
      <c r="P1471" s="6">
        <v>80.47</v>
      </c>
      <c r="Q1471" s="6">
        <f t="shared" si="88"/>
        <v>155.35</v>
      </c>
      <c r="R1471" s="6">
        <f t="shared" si="89"/>
        <v>80.47</v>
      </c>
      <c r="S1471" s="6">
        <f t="shared" si="90"/>
        <v>74.88</v>
      </c>
      <c r="T1471" s="8">
        <f t="shared" si="91"/>
        <v>0.48200836820083681</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315</v>
      </c>
      <c r="B1472" s="3">
        <v>46228</v>
      </c>
      <c r="C1472" s="4">
        <f>YEAR(SalesDataTable[[#This Row],[Order Date]])</f>
        <v>2026</v>
      </c>
      <c r="D1472" s="11" t="str">
        <f>"Q"&amp;ROUNDUP(MONTH(SalesDataTable[[#This Row],[Order Date]])/3,0)</f>
        <v>Q3</v>
      </c>
      <c r="E1472" s="4">
        <f>MONTH(SalesDataTable[[#This Row],[Order Date]])</f>
        <v>7</v>
      </c>
      <c r="F1472" s="4" t="str">
        <f>TEXT(SalesDataTable[[#This Row],[Order Date]],"MMM")</f>
        <v>Jul</v>
      </c>
      <c r="G1472" s="4" t="s">
        <v>11</v>
      </c>
      <c r="H1472" s="4" t="s">
        <v>18</v>
      </c>
      <c r="I1472" s="4" t="s">
        <v>28</v>
      </c>
      <c r="J1472" s="4" t="s">
        <v>13</v>
      </c>
      <c r="K1472" s="4" t="s">
        <v>4</v>
      </c>
      <c r="L1472" s="4" t="s">
        <v>5</v>
      </c>
      <c r="M1472" s="9">
        <v>1</v>
      </c>
      <c r="N1472" s="6">
        <v>81.13</v>
      </c>
      <c r="O1472" s="7">
        <v>0.05</v>
      </c>
      <c r="P1472" s="6">
        <v>42.41</v>
      </c>
      <c r="Q1472" s="6">
        <f t="shared" si="88"/>
        <v>77.073499999999996</v>
      </c>
      <c r="R1472" s="6">
        <f t="shared" si="89"/>
        <v>42.41</v>
      </c>
      <c r="S1472" s="6">
        <f t="shared" si="90"/>
        <v>34.663499999999999</v>
      </c>
      <c r="T1472" s="8">
        <f t="shared" si="91"/>
        <v>0.44974602165465433</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970</v>
      </c>
      <c r="B1473" s="3">
        <v>46228</v>
      </c>
      <c r="C1473" s="4">
        <f>YEAR(SalesDataTable[[#This Row],[Order Date]])</f>
        <v>2026</v>
      </c>
      <c r="D1473" s="11" t="str">
        <f>"Q"&amp;ROUNDUP(MONTH(SalesDataTable[[#This Row],[Order Date]])/3,0)</f>
        <v>Q3</v>
      </c>
      <c r="E1473" s="4">
        <f>MONTH(SalesDataTable[[#This Row],[Order Date]])</f>
        <v>7</v>
      </c>
      <c r="F1473" s="4" t="str">
        <f>TEXT(SalesDataTable[[#This Row],[Order Date]],"MMM")</f>
        <v>Jul</v>
      </c>
      <c r="G1473" s="4" t="s">
        <v>6</v>
      </c>
      <c r="H1473" s="4" t="s">
        <v>41</v>
      </c>
      <c r="I1473" s="4" t="s">
        <v>2</v>
      </c>
      <c r="J1473" s="4" t="s">
        <v>13</v>
      </c>
      <c r="K1473" s="4" t="s">
        <v>9</v>
      </c>
      <c r="L1473" s="4" t="s">
        <v>17</v>
      </c>
      <c r="M1473" s="9">
        <v>1</v>
      </c>
      <c r="N1473" s="6">
        <v>145.87</v>
      </c>
      <c r="O1473" s="7">
        <v>0</v>
      </c>
      <c r="P1473" s="6">
        <v>81.430000000000007</v>
      </c>
      <c r="Q1473" s="6">
        <f t="shared" si="88"/>
        <v>145.87</v>
      </c>
      <c r="R1473" s="6">
        <f t="shared" si="89"/>
        <v>81.430000000000007</v>
      </c>
      <c r="S1473" s="6">
        <f t="shared" si="90"/>
        <v>64.44</v>
      </c>
      <c r="T1473" s="8">
        <f t="shared" si="91"/>
        <v>0.44176321382052508</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1891</v>
      </c>
      <c r="B1474" s="3">
        <v>46228</v>
      </c>
      <c r="C1474" s="4">
        <f>YEAR(SalesDataTable[[#This Row],[Order Date]])</f>
        <v>2026</v>
      </c>
      <c r="D1474" s="11" t="str">
        <f>"Q"&amp;ROUNDUP(MONTH(SalesDataTable[[#This Row],[Order Date]])/3,0)</f>
        <v>Q3</v>
      </c>
      <c r="E1474" s="4">
        <f>MONTH(SalesDataTable[[#This Row],[Order Date]])</f>
        <v>7</v>
      </c>
      <c r="F1474" s="4" t="str">
        <f>TEXT(SalesDataTable[[#This Row],[Order Date]],"MMM")</f>
        <v>Jul</v>
      </c>
      <c r="G1474" s="4" t="s">
        <v>6</v>
      </c>
      <c r="H1474" s="4" t="s">
        <v>43</v>
      </c>
      <c r="I1474" s="4" t="s">
        <v>2</v>
      </c>
      <c r="J1474" s="4" t="s">
        <v>13</v>
      </c>
      <c r="K1474" s="4" t="s">
        <v>9</v>
      </c>
      <c r="L1474" s="4" t="s">
        <v>37</v>
      </c>
      <c r="M1474" s="9">
        <v>6</v>
      </c>
      <c r="N1474" s="6">
        <v>151.88999999999999</v>
      </c>
      <c r="O1474" s="7">
        <v>0.15</v>
      </c>
      <c r="P1474" s="6">
        <v>76.83</v>
      </c>
      <c r="Q1474" s="6">
        <f t="shared" si="88"/>
        <v>774.6389999999999</v>
      </c>
      <c r="R1474" s="6">
        <f t="shared" si="89"/>
        <v>460.98</v>
      </c>
      <c r="S1474" s="6">
        <f t="shared" si="90"/>
        <v>313.65899999999988</v>
      </c>
      <c r="T1474" s="8">
        <f t="shared" si="91"/>
        <v>0.40490989996630677</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2148</v>
      </c>
      <c r="B1475" s="3">
        <v>46228</v>
      </c>
      <c r="C1475" s="4">
        <f>YEAR(SalesDataTable[[#This Row],[Order Date]])</f>
        <v>2026</v>
      </c>
      <c r="D1475" s="11" t="str">
        <f>"Q"&amp;ROUNDUP(MONTH(SalesDataTable[[#This Row],[Order Date]])/3,0)</f>
        <v>Q3</v>
      </c>
      <c r="E1475" s="4">
        <f>MONTH(SalesDataTable[[#This Row],[Order Date]])</f>
        <v>7</v>
      </c>
      <c r="F1475" s="4" t="str">
        <f>TEXT(SalesDataTable[[#This Row],[Order Date]],"MMM")</f>
        <v>Jul</v>
      </c>
      <c r="G1475" s="4" t="s">
        <v>11</v>
      </c>
      <c r="H1475" s="4" t="s">
        <v>39</v>
      </c>
      <c r="I1475" s="4" t="s">
        <v>2</v>
      </c>
      <c r="J1475" s="4" t="s">
        <v>13</v>
      </c>
      <c r="K1475" s="4" t="s">
        <v>34</v>
      </c>
      <c r="L1475" s="4" t="s">
        <v>35</v>
      </c>
      <c r="M1475" s="9">
        <v>2</v>
      </c>
      <c r="N1475" s="6">
        <v>41.14</v>
      </c>
      <c r="O1475" s="7">
        <v>0.1</v>
      </c>
      <c r="P1475" s="6">
        <v>14.84</v>
      </c>
      <c r="Q1475" s="6">
        <f t="shared" si="88"/>
        <v>74.052000000000007</v>
      </c>
      <c r="R1475" s="6">
        <f t="shared" si="89"/>
        <v>29.68</v>
      </c>
      <c r="S1475" s="6">
        <f t="shared" si="90"/>
        <v>44.372000000000007</v>
      </c>
      <c r="T1475" s="8">
        <f t="shared" si="91"/>
        <v>0.59920056176740677</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2467</v>
      </c>
      <c r="B1476" s="3">
        <v>46228</v>
      </c>
      <c r="C1476" s="4">
        <f>YEAR(SalesDataTable[[#This Row],[Order Date]])</f>
        <v>2026</v>
      </c>
      <c r="D1476" s="11" t="str">
        <f>"Q"&amp;ROUNDUP(MONTH(SalesDataTable[[#This Row],[Order Date]])/3,0)</f>
        <v>Q3</v>
      </c>
      <c r="E1476" s="4">
        <f>MONTH(SalesDataTable[[#This Row],[Order Date]])</f>
        <v>7</v>
      </c>
      <c r="F1476" s="4" t="str">
        <f>TEXT(SalesDataTable[[#This Row],[Order Date]],"MMM")</f>
        <v>Jul</v>
      </c>
      <c r="G1476" s="4" t="s">
        <v>20</v>
      </c>
      <c r="H1476" s="4" t="s">
        <v>21</v>
      </c>
      <c r="I1476" s="4" t="s">
        <v>19</v>
      </c>
      <c r="J1476" s="4" t="s">
        <v>3</v>
      </c>
      <c r="K1476" s="4" t="s">
        <v>4</v>
      </c>
      <c r="L1476" s="4" t="s">
        <v>22</v>
      </c>
      <c r="M1476" s="9">
        <v>1</v>
      </c>
      <c r="N1476" s="6">
        <v>49.5</v>
      </c>
      <c r="O1476" s="7">
        <v>0</v>
      </c>
      <c r="P1476" s="6">
        <v>21.83</v>
      </c>
      <c r="Q1476" s="6">
        <f t="shared" ref="Q1476:Q1539" si="92">M1476*N1476*(1-O1476)</f>
        <v>49.5</v>
      </c>
      <c r="R1476" s="6">
        <f t="shared" ref="R1476:R1539" si="93">M1476*P1476</f>
        <v>21.83</v>
      </c>
      <c r="S1476" s="6">
        <f t="shared" ref="S1476:S1539" si="94">Q1476-R1476</f>
        <v>27.67</v>
      </c>
      <c r="T1476" s="8">
        <f t="shared" ref="T1476:T1539" si="95">IFERROR(S1476/Q1476,0)</f>
        <v>0.55898989898989904</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3710</v>
      </c>
      <c r="B1477" s="3">
        <v>46228</v>
      </c>
      <c r="C1477" s="4">
        <f>YEAR(SalesDataTable[[#This Row],[Order Date]])</f>
        <v>2026</v>
      </c>
      <c r="D1477" s="11" t="str">
        <f>"Q"&amp;ROUNDUP(MONTH(SalesDataTable[[#This Row],[Order Date]])/3,0)</f>
        <v>Q3</v>
      </c>
      <c r="E1477" s="4">
        <f>MONTH(SalesDataTable[[#This Row],[Order Date]])</f>
        <v>7</v>
      </c>
      <c r="F1477" s="4" t="str">
        <f>TEXT(SalesDataTable[[#This Row],[Order Date]],"MMM")</f>
        <v>Jul</v>
      </c>
      <c r="G1477" s="4" t="s">
        <v>20</v>
      </c>
      <c r="H1477" s="4" t="s">
        <v>31</v>
      </c>
      <c r="I1477" s="4" t="s">
        <v>2</v>
      </c>
      <c r="J1477" s="4" t="s">
        <v>13</v>
      </c>
      <c r="K1477" s="4" t="s">
        <v>14</v>
      </c>
      <c r="L1477" s="4" t="s">
        <v>32</v>
      </c>
      <c r="M1477" s="9">
        <v>2</v>
      </c>
      <c r="N1477" s="6">
        <v>46.48</v>
      </c>
      <c r="O1477" s="7">
        <v>0.05</v>
      </c>
      <c r="P1477" s="6">
        <v>18.760000000000002</v>
      </c>
      <c r="Q1477" s="6">
        <f t="shared" si="92"/>
        <v>88.311999999999983</v>
      </c>
      <c r="R1477" s="6">
        <f t="shared" si="93"/>
        <v>37.520000000000003</v>
      </c>
      <c r="S1477" s="6">
        <f t="shared" si="94"/>
        <v>50.79199999999998</v>
      </c>
      <c r="T1477" s="8">
        <f t="shared" si="95"/>
        <v>0.57514267596702584</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3714</v>
      </c>
      <c r="B1478" s="3">
        <v>46228</v>
      </c>
      <c r="C1478" s="4">
        <f>YEAR(SalesDataTable[[#This Row],[Order Date]])</f>
        <v>2026</v>
      </c>
      <c r="D1478" s="11" t="str">
        <f>"Q"&amp;ROUNDUP(MONTH(SalesDataTable[[#This Row],[Order Date]])/3,0)</f>
        <v>Q3</v>
      </c>
      <c r="E1478" s="4">
        <f>MONTH(SalesDataTable[[#This Row],[Order Date]])</f>
        <v>7</v>
      </c>
      <c r="F1478" s="4" t="str">
        <f>TEXT(SalesDataTable[[#This Row],[Order Date]],"MMM")</f>
        <v>Jul</v>
      </c>
      <c r="G1478" s="4" t="s">
        <v>11</v>
      </c>
      <c r="H1478" s="4" t="s">
        <v>12</v>
      </c>
      <c r="I1478" s="4" t="s">
        <v>28</v>
      </c>
      <c r="J1478" s="4" t="s">
        <v>3</v>
      </c>
      <c r="K1478" s="4" t="s">
        <v>14</v>
      </c>
      <c r="L1478" s="4" t="s">
        <v>15</v>
      </c>
      <c r="M1478" s="9">
        <v>1</v>
      </c>
      <c r="N1478" s="6">
        <v>36.909999999999997</v>
      </c>
      <c r="O1478" s="7">
        <v>0</v>
      </c>
      <c r="P1478" s="6">
        <v>13.56</v>
      </c>
      <c r="Q1478" s="6">
        <f t="shared" si="92"/>
        <v>36.909999999999997</v>
      </c>
      <c r="R1478" s="6">
        <f t="shared" si="93"/>
        <v>13.56</v>
      </c>
      <c r="S1478" s="6">
        <f t="shared" si="94"/>
        <v>23.349999999999994</v>
      </c>
      <c r="T1478" s="8">
        <f t="shared" si="95"/>
        <v>0.63261988620969922</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3893</v>
      </c>
      <c r="B1479" s="3">
        <v>46228</v>
      </c>
      <c r="C1479" s="4">
        <f>YEAR(SalesDataTable[[#This Row],[Order Date]])</f>
        <v>2026</v>
      </c>
      <c r="D1479" s="11" t="str">
        <f>"Q"&amp;ROUNDUP(MONTH(SalesDataTable[[#This Row],[Order Date]])/3,0)</f>
        <v>Q3</v>
      </c>
      <c r="E1479" s="4">
        <f>MONTH(SalesDataTable[[#This Row],[Order Date]])</f>
        <v>7</v>
      </c>
      <c r="F1479" s="4" t="str">
        <f>TEXT(SalesDataTable[[#This Row],[Order Date]],"MMM")</f>
        <v>Jul</v>
      </c>
      <c r="G1479" s="4" t="s">
        <v>0</v>
      </c>
      <c r="H1479" s="4" t="s">
        <v>1</v>
      </c>
      <c r="I1479" s="4" t="s">
        <v>2</v>
      </c>
      <c r="J1479" s="4" t="s">
        <v>3</v>
      </c>
      <c r="K1479" s="4" t="s">
        <v>14</v>
      </c>
      <c r="L1479" s="4" t="s">
        <v>15</v>
      </c>
      <c r="M1479" s="9">
        <v>1</v>
      </c>
      <c r="N1479" s="6">
        <v>35.6</v>
      </c>
      <c r="O1479" s="7">
        <v>0</v>
      </c>
      <c r="P1479" s="6">
        <v>13.91</v>
      </c>
      <c r="Q1479" s="6">
        <f t="shared" si="92"/>
        <v>35.6</v>
      </c>
      <c r="R1479" s="6">
        <f t="shared" si="93"/>
        <v>13.91</v>
      </c>
      <c r="S1479" s="6">
        <f t="shared" si="94"/>
        <v>21.69</v>
      </c>
      <c r="T1479" s="8">
        <f t="shared" si="95"/>
        <v>0.60926966292134832</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4136</v>
      </c>
      <c r="B1480" s="3">
        <v>46228</v>
      </c>
      <c r="C1480" s="4">
        <f>YEAR(SalesDataTable[[#This Row],[Order Date]])</f>
        <v>2026</v>
      </c>
      <c r="D1480" s="11" t="str">
        <f>"Q"&amp;ROUNDUP(MONTH(SalesDataTable[[#This Row],[Order Date]])/3,0)</f>
        <v>Q3</v>
      </c>
      <c r="E1480" s="4">
        <f>MONTH(SalesDataTable[[#This Row],[Order Date]])</f>
        <v>7</v>
      </c>
      <c r="F1480" s="4" t="str">
        <f>TEXT(SalesDataTable[[#This Row],[Order Date]],"MMM")</f>
        <v>Jul</v>
      </c>
      <c r="G1480" s="4" t="s">
        <v>6</v>
      </c>
      <c r="H1480" s="4" t="s">
        <v>41</v>
      </c>
      <c r="I1480" s="4" t="s">
        <v>19</v>
      </c>
      <c r="J1480" s="4" t="s">
        <v>13</v>
      </c>
      <c r="K1480" s="4" t="s">
        <v>4</v>
      </c>
      <c r="L1480" s="4" t="s">
        <v>5</v>
      </c>
      <c r="M1480" s="9">
        <v>2</v>
      </c>
      <c r="N1480" s="6">
        <v>80.25</v>
      </c>
      <c r="O1480" s="7">
        <v>0.05</v>
      </c>
      <c r="P1480" s="6">
        <v>42.39</v>
      </c>
      <c r="Q1480" s="6">
        <f t="shared" si="92"/>
        <v>152.47499999999999</v>
      </c>
      <c r="R1480" s="6">
        <f t="shared" si="93"/>
        <v>84.78</v>
      </c>
      <c r="S1480" s="6">
        <f t="shared" si="94"/>
        <v>67.694999999999993</v>
      </c>
      <c r="T1480" s="8">
        <f t="shared" si="95"/>
        <v>0.44397442203639936</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4212</v>
      </c>
      <c r="B1481" s="3">
        <v>46228</v>
      </c>
      <c r="C1481" s="4">
        <f>YEAR(SalesDataTable[[#This Row],[Order Date]])</f>
        <v>2026</v>
      </c>
      <c r="D1481" s="11" t="str">
        <f>"Q"&amp;ROUNDUP(MONTH(SalesDataTable[[#This Row],[Order Date]])/3,0)</f>
        <v>Q3</v>
      </c>
      <c r="E1481" s="4">
        <f>MONTH(SalesDataTable[[#This Row],[Order Date]])</f>
        <v>7</v>
      </c>
      <c r="F1481" s="4" t="str">
        <f>TEXT(SalesDataTable[[#This Row],[Order Date]],"MMM")</f>
        <v>Jul</v>
      </c>
      <c r="G1481" s="4" t="s">
        <v>0</v>
      </c>
      <c r="H1481" s="4" t="s">
        <v>1</v>
      </c>
      <c r="I1481" s="4" t="s">
        <v>28</v>
      </c>
      <c r="J1481" s="4" t="s">
        <v>3</v>
      </c>
      <c r="K1481" s="4" t="s">
        <v>14</v>
      </c>
      <c r="L1481" s="4" t="s">
        <v>32</v>
      </c>
      <c r="M1481" s="9">
        <v>2</v>
      </c>
      <c r="N1481" s="6">
        <v>47.52</v>
      </c>
      <c r="O1481" s="7">
        <v>0.1</v>
      </c>
      <c r="P1481" s="6">
        <v>17.86</v>
      </c>
      <c r="Q1481" s="6">
        <f t="shared" si="92"/>
        <v>85.536000000000001</v>
      </c>
      <c r="R1481" s="6">
        <f t="shared" si="93"/>
        <v>35.72</v>
      </c>
      <c r="S1481" s="6">
        <f t="shared" si="94"/>
        <v>49.816000000000003</v>
      </c>
      <c r="T1481" s="8">
        <f t="shared" si="95"/>
        <v>0.58239805462027683</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4332</v>
      </c>
      <c r="B1482" s="3">
        <v>46228</v>
      </c>
      <c r="C1482" s="4">
        <f>YEAR(SalesDataTable[[#This Row],[Order Date]])</f>
        <v>2026</v>
      </c>
      <c r="D1482" s="11" t="str">
        <f>"Q"&amp;ROUNDUP(MONTH(SalesDataTable[[#This Row],[Order Date]])/3,0)</f>
        <v>Q3</v>
      </c>
      <c r="E1482" s="4">
        <f>MONTH(SalesDataTable[[#This Row],[Order Date]])</f>
        <v>7</v>
      </c>
      <c r="F1482" s="4" t="str">
        <f>TEXT(SalesDataTable[[#This Row],[Order Date]],"MMM")</f>
        <v>Jul</v>
      </c>
      <c r="G1482" s="4" t="s">
        <v>20</v>
      </c>
      <c r="H1482" s="4" t="s">
        <v>47</v>
      </c>
      <c r="I1482" s="4" t="s">
        <v>2</v>
      </c>
      <c r="J1482" s="4" t="s">
        <v>13</v>
      </c>
      <c r="K1482" s="4" t="s">
        <v>14</v>
      </c>
      <c r="L1482" s="4" t="s">
        <v>48</v>
      </c>
      <c r="M1482" s="9">
        <v>2</v>
      </c>
      <c r="N1482" s="6">
        <v>164.58</v>
      </c>
      <c r="O1482" s="7">
        <v>0.1</v>
      </c>
      <c r="P1482" s="6">
        <v>86.55</v>
      </c>
      <c r="Q1482" s="6">
        <f t="shared" si="92"/>
        <v>296.24400000000003</v>
      </c>
      <c r="R1482" s="6">
        <f t="shared" si="93"/>
        <v>173.1</v>
      </c>
      <c r="S1482" s="6">
        <f t="shared" si="94"/>
        <v>123.14400000000003</v>
      </c>
      <c r="T1482" s="8">
        <f t="shared" si="95"/>
        <v>0.41568436829100341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702</v>
      </c>
      <c r="B1483" s="3">
        <v>46229</v>
      </c>
      <c r="C1483" s="4">
        <f>YEAR(SalesDataTable[[#This Row],[Order Date]])</f>
        <v>2026</v>
      </c>
      <c r="D1483" s="11" t="str">
        <f>"Q"&amp;ROUNDUP(MONTH(SalesDataTable[[#This Row],[Order Date]])/3,0)</f>
        <v>Q3</v>
      </c>
      <c r="E1483" s="4">
        <f>MONTH(SalesDataTable[[#This Row],[Order Date]])</f>
        <v>7</v>
      </c>
      <c r="F1483" s="4" t="str">
        <f>TEXT(SalesDataTable[[#This Row],[Order Date]],"MMM")</f>
        <v>Jul</v>
      </c>
      <c r="G1483" s="4" t="s">
        <v>0</v>
      </c>
      <c r="H1483" s="4" t="s">
        <v>36</v>
      </c>
      <c r="I1483" s="4" t="s">
        <v>2</v>
      </c>
      <c r="J1483" s="4" t="s">
        <v>13</v>
      </c>
      <c r="K1483" s="4" t="s">
        <v>4</v>
      </c>
      <c r="L1483" s="4" t="s">
        <v>26</v>
      </c>
      <c r="M1483" s="9">
        <v>1</v>
      </c>
      <c r="N1483" s="6">
        <v>39.99</v>
      </c>
      <c r="O1483" s="7">
        <v>0.05</v>
      </c>
      <c r="P1483" s="6">
        <v>16.739999999999998</v>
      </c>
      <c r="Q1483" s="6">
        <f t="shared" si="92"/>
        <v>37.990499999999997</v>
      </c>
      <c r="R1483" s="6">
        <f t="shared" si="93"/>
        <v>16.739999999999998</v>
      </c>
      <c r="S1483" s="6">
        <f t="shared" si="94"/>
        <v>21.250499999999999</v>
      </c>
      <c r="T1483" s="8">
        <f t="shared" si="95"/>
        <v>0.55936352509179932</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1223</v>
      </c>
      <c r="B1484" s="3">
        <v>46229</v>
      </c>
      <c r="C1484" s="4">
        <f>YEAR(SalesDataTable[[#This Row],[Order Date]])</f>
        <v>2026</v>
      </c>
      <c r="D1484" s="11" t="str">
        <f>"Q"&amp;ROUNDUP(MONTH(SalesDataTable[[#This Row],[Order Date]])/3,0)</f>
        <v>Q3</v>
      </c>
      <c r="E1484" s="4">
        <f>MONTH(SalesDataTable[[#This Row],[Order Date]])</f>
        <v>7</v>
      </c>
      <c r="F1484" s="4" t="str">
        <f>TEXT(SalesDataTable[[#This Row],[Order Date]],"MMM")</f>
        <v>Jul</v>
      </c>
      <c r="G1484" s="4" t="s">
        <v>6</v>
      </c>
      <c r="H1484" s="4" t="s">
        <v>43</v>
      </c>
      <c r="I1484" s="4" t="s">
        <v>19</v>
      </c>
      <c r="J1484" s="4" t="s">
        <v>13</v>
      </c>
      <c r="K1484" s="4" t="s">
        <v>9</v>
      </c>
      <c r="L1484" s="4" t="s">
        <v>17</v>
      </c>
      <c r="M1484" s="9">
        <v>1</v>
      </c>
      <c r="N1484" s="6">
        <v>140.44</v>
      </c>
      <c r="O1484" s="7">
        <v>0</v>
      </c>
      <c r="P1484" s="6">
        <v>77.08</v>
      </c>
      <c r="Q1484" s="6">
        <f t="shared" si="92"/>
        <v>140.44</v>
      </c>
      <c r="R1484" s="6">
        <f t="shared" si="93"/>
        <v>77.08</v>
      </c>
      <c r="S1484" s="6">
        <f t="shared" si="94"/>
        <v>63.36</v>
      </c>
      <c r="T1484" s="8">
        <f t="shared" si="95"/>
        <v>0.45115351751637711</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1370</v>
      </c>
      <c r="B1485" s="3">
        <v>46229</v>
      </c>
      <c r="C1485" s="4">
        <f>YEAR(SalesDataTable[[#This Row],[Order Date]])</f>
        <v>2026</v>
      </c>
      <c r="D1485" s="11" t="str">
        <f>"Q"&amp;ROUNDUP(MONTH(SalesDataTable[[#This Row],[Order Date]])/3,0)</f>
        <v>Q3</v>
      </c>
      <c r="E1485" s="4">
        <f>MONTH(SalesDataTable[[#This Row],[Order Date]])</f>
        <v>7</v>
      </c>
      <c r="F1485" s="4" t="str">
        <f>TEXT(SalesDataTable[[#This Row],[Order Date]],"MMM")</f>
        <v>Jul</v>
      </c>
      <c r="G1485" s="4" t="s">
        <v>11</v>
      </c>
      <c r="H1485" s="4" t="s">
        <v>39</v>
      </c>
      <c r="I1485" s="4" t="s">
        <v>28</v>
      </c>
      <c r="J1485" s="4" t="s">
        <v>13</v>
      </c>
      <c r="K1485" s="4" t="s">
        <v>34</v>
      </c>
      <c r="L1485" s="4" t="s">
        <v>38</v>
      </c>
      <c r="M1485" s="9">
        <v>2</v>
      </c>
      <c r="N1485" s="6">
        <v>123.73</v>
      </c>
      <c r="O1485" s="7">
        <v>0.05</v>
      </c>
      <c r="P1485" s="6">
        <v>68.22</v>
      </c>
      <c r="Q1485" s="6">
        <f t="shared" si="92"/>
        <v>235.08699999999999</v>
      </c>
      <c r="R1485" s="6">
        <f t="shared" si="93"/>
        <v>136.44</v>
      </c>
      <c r="S1485" s="6">
        <f t="shared" si="94"/>
        <v>98.646999999999991</v>
      </c>
      <c r="T1485" s="8">
        <f t="shared" si="95"/>
        <v>0.41961911973014243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3476</v>
      </c>
      <c r="B1486" s="3">
        <v>46229</v>
      </c>
      <c r="C1486" s="4">
        <f>YEAR(SalesDataTable[[#This Row],[Order Date]])</f>
        <v>2026</v>
      </c>
      <c r="D1486" s="11" t="str">
        <f>"Q"&amp;ROUNDUP(MONTH(SalesDataTable[[#This Row],[Order Date]])/3,0)</f>
        <v>Q3</v>
      </c>
      <c r="E1486" s="4">
        <f>MONTH(SalesDataTable[[#This Row],[Order Date]])</f>
        <v>7</v>
      </c>
      <c r="F1486" s="4" t="str">
        <f>TEXT(SalesDataTable[[#This Row],[Order Date]],"MMM")</f>
        <v>Jul</v>
      </c>
      <c r="G1486" s="4" t="s">
        <v>20</v>
      </c>
      <c r="H1486" s="4" t="s">
        <v>47</v>
      </c>
      <c r="I1486" s="4" t="s">
        <v>8</v>
      </c>
      <c r="J1486" s="4" t="s">
        <v>13</v>
      </c>
      <c r="K1486" s="4" t="s">
        <v>14</v>
      </c>
      <c r="L1486" s="4" t="s">
        <v>44</v>
      </c>
      <c r="M1486" s="9">
        <v>3</v>
      </c>
      <c r="N1486" s="6">
        <v>132.68</v>
      </c>
      <c r="O1486" s="7">
        <v>0.15</v>
      </c>
      <c r="P1486" s="6">
        <v>67.38</v>
      </c>
      <c r="Q1486" s="6">
        <f t="shared" si="92"/>
        <v>338.334</v>
      </c>
      <c r="R1486" s="6">
        <f t="shared" si="93"/>
        <v>202.14</v>
      </c>
      <c r="S1486" s="6">
        <f t="shared" si="94"/>
        <v>136.19400000000002</v>
      </c>
      <c r="T1486" s="8">
        <f t="shared" si="95"/>
        <v>0.40254304917625783</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4066</v>
      </c>
      <c r="B1487" s="3">
        <v>46229</v>
      </c>
      <c r="C1487" s="4">
        <f>YEAR(SalesDataTable[[#This Row],[Order Date]])</f>
        <v>2026</v>
      </c>
      <c r="D1487" s="11" t="str">
        <f>"Q"&amp;ROUNDUP(MONTH(SalesDataTable[[#This Row],[Order Date]])/3,0)</f>
        <v>Q3</v>
      </c>
      <c r="E1487" s="4">
        <f>MONTH(SalesDataTable[[#This Row],[Order Date]])</f>
        <v>7</v>
      </c>
      <c r="F1487" s="4" t="str">
        <f>TEXT(SalesDataTable[[#This Row],[Order Date]],"MMM")</f>
        <v>Jul</v>
      </c>
      <c r="G1487" s="4" t="s">
        <v>20</v>
      </c>
      <c r="H1487" s="4" t="s">
        <v>31</v>
      </c>
      <c r="I1487" s="4" t="s">
        <v>19</v>
      </c>
      <c r="J1487" s="4" t="s">
        <v>13</v>
      </c>
      <c r="K1487" s="4" t="s">
        <v>34</v>
      </c>
      <c r="L1487" s="4" t="s">
        <v>42</v>
      </c>
      <c r="M1487" s="9">
        <v>1</v>
      </c>
      <c r="N1487" s="6">
        <v>35.479999999999997</v>
      </c>
      <c r="O1487" s="7">
        <v>0.05</v>
      </c>
      <c r="P1487" s="6">
        <v>14.15</v>
      </c>
      <c r="Q1487" s="6">
        <f t="shared" si="92"/>
        <v>33.705999999999996</v>
      </c>
      <c r="R1487" s="6">
        <f t="shared" si="93"/>
        <v>14.15</v>
      </c>
      <c r="S1487" s="6">
        <f t="shared" si="94"/>
        <v>19.555999999999997</v>
      </c>
      <c r="T1487" s="8">
        <f t="shared" si="95"/>
        <v>0.58019343737020113</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4153</v>
      </c>
      <c r="B1488" s="3">
        <v>46229</v>
      </c>
      <c r="C1488" s="4">
        <f>YEAR(SalesDataTable[[#This Row],[Order Date]])</f>
        <v>2026</v>
      </c>
      <c r="D1488" s="11" t="str">
        <f>"Q"&amp;ROUNDUP(MONTH(SalesDataTable[[#This Row],[Order Date]])/3,0)</f>
        <v>Q3</v>
      </c>
      <c r="E1488" s="4">
        <f>MONTH(SalesDataTable[[#This Row],[Order Date]])</f>
        <v>7</v>
      </c>
      <c r="F1488" s="4" t="str">
        <f>TEXT(SalesDataTable[[#This Row],[Order Date]],"MMM")</f>
        <v>Jul</v>
      </c>
      <c r="G1488" s="4" t="s">
        <v>20</v>
      </c>
      <c r="H1488" s="4" t="s">
        <v>31</v>
      </c>
      <c r="I1488" s="4" t="s">
        <v>2</v>
      </c>
      <c r="J1488" s="4" t="s">
        <v>16</v>
      </c>
      <c r="K1488" s="4" t="s">
        <v>14</v>
      </c>
      <c r="L1488" s="4" t="s">
        <v>44</v>
      </c>
      <c r="M1488" s="9">
        <v>3</v>
      </c>
      <c r="N1488" s="6">
        <v>134.63</v>
      </c>
      <c r="O1488" s="7">
        <v>0</v>
      </c>
      <c r="P1488" s="6">
        <v>67.2</v>
      </c>
      <c r="Q1488" s="6">
        <f t="shared" si="92"/>
        <v>403.89</v>
      </c>
      <c r="R1488" s="6">
        <f t="shared" si="93"/>
        <v>201.60000000000002</v>
      </c>
      <c r="S1488" s="6">
        <f t="shared" si="94"/>
        <v>202.28999999999996</v>
      </c>
      <c r="T1488" s="8">
        <f t="shared" si="95"/>
        <v>0.50085419297333422</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379</v>
      </c>
      <c r="B1489" s="3">
        <v>46230</v>
      </c>
      <c r="C1489" s="4">
        <f>YEAR(SalesDataTable[[#This Row],[Order Date]])</f>
        <v>2026</v>
      </c>
      <c r="D1489" s="11" t="str">
        <f>"Q"&amp;ROUNDUP(MONTH(SalesDataTable[[#This Row],[Order Date]])/3,0)</f>
        <v>Q3</v>
      </c>
      <c r="E1489" s="4">
        <f>MONTH(SalesDataTable[[#This Row],[Order Date]])</f>
        <v>7</v>
      </c>
      <c r="F1489" s="4" t="str">
        <f>TEXT(SalesDataTable[[#This Row],[Order Date]],"MMM")</f>
        <v>Jul</v>
      </c>
      <c r="G1489" s="4" t="s">
        <v>0</v>
      </c>
      <c r="H1489" s="4" t="s">
        <v>36</v>
      </c>
      <c r="I1489" s="4" t="s">
        <v>28</v>
      </c>
      <c r="J1489" s="4" t="s">
        <v>13</v>
      </c>
      <c r="K1489" s="4" t="s">
        <v>9</v>
      </c>
      <c r="L1489" s="4" t="s">
        <v>46</v>
      </c>
      <c r="M1489" s="9">
        <v>3</v>
      </c>
      <c r="N1489" s="6">
        <v>72.03</v>
      </c>
      <c r="O1489" s="7">
        <v>0</v>
      </c>
      <c r="P1489" s="6">
        <v>32.46</v>
      </c>
      <c r="Q1489" s="6">
        <f t="shared" si="92"/>
        <v>216.09</v>
      </c>
      <c r="R1489" s="6">
        <f t="shared" si="93"/>
        <v>97.38</v>
      </c>
      <c r="S1489" s="6">
        <f t="shared" si="94"/>
        <v>118.71000000000001</v>
      </c>
      <c r="T1489" s="8">
        <f t="shared" si="95"/>
        <v>0.54935443565181175</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820</v>
      </c>
      <c r="B1490" s="3">
        <v>46230</v>
      </c>
      <c r="C1490" s="4">
        <f>YEAR(SalesDataTable[[#This Row],[Order Date]])</f>
        <v>2026</v>
      </c>
      <c r="D1490" s="11" t="str">
        <f>"Q"&amp;ROUNDUP(MONTH(SalesDataTable[[#This Row],[Order Date]])/3,0)</f>
        <v>Q3</v>
      </c>
      <c r="E1490" s="4">
        <f>MONTH(SalesDataTable[[#This Row],[Order Date]])</f>
        <v>7</v>
      </c>
      <c r="F1490" s="4" t="str">
        <f>TEXT(SalesDataTable[[#This Row],[Order Date]],"MMM")</f>
        <v>Jul</v>
      </c>
      <c r="G1490" s="4" t="s">
        <v>20</v>
      </c>
      <c r="H1490" s="4" t="s">
        <v>31</v>
      </c>
      <c r="I1490" s="4" t="s">
        <v>28</v>
      </c>
      <c r="J1490" s="4" t="s">
        <v>3</v>
      </c>
      <c r="K1490" s="4" t="s">
        <v>34</v>
      </c>
      <c r="L1490" s="4" t="s">
        <v>35</v>
      </c>
      <c r="M1490" s="9">
        <v>1</v>
      </c>
      <c r="N1490" s="6">
        <v>40.24</v>
      </c>
      <c r="O1490" s="7">
        <v>0</v>
      </c>
      <c r="P1490" s="6">
        <v>15.05</v>
      </c>
      <c r="Q1490" s="6">
        <f t="shared" si="92"/>
        <v>40.24</v>
      </c>
      <c r="R1490" s="6">
        <f t="shared" si="93"/>
        <v>15.05</v>
      </c>
      <c r="S1490" s="6">
        <f t="shared" si="94"/>
        <v>25.19</v>
      </c>
      <c r="T1490" s="8">
        <f t="shared" si="95"/>
        <v>0.62599403578528823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2003</v>
      </c>
      <c r="B1491" s="3">
        <v>46230</v>
      </c>
      <c r="C1491" s="4">
        <f>YEAR(SalesDataTable[[#This Row],[Order Date]])</f>
        <v>2026</v>
      </c>
      <c r="D1491" s="11" t="str">
        <f>"Q"&amp;ROUNDUP(MONTH(SalesDataTable[[#This Row],[Order Date]])/3,0)</f>
        <v>Q3</v>
      </c>
      <c r="E1491" s="4">
        <f>MONTH(SalesDataTable[[#This Row],[Order Date]])</f>
        <v>7</v>
      </c>
      <c r="F1491" s="4" t="str">
        <f>TEXT(SalesDataTable[[#This Row],[Order Date]],"MMM")</f>
        <v>Jul</v>
      </c>
      <c r="G1491" s="4" t="s">
        <v>11</v>
      </c>
      <c r="H1491" s="4" t="s">
        <v>25</v>
      </c>
      <c r="I1491" s="4" t="s">
        <v>19</v>
      </c>
      <c r="J1491" s="4" t="s">
        <v>3</v>
      </c>
      <c r="K1491" s="4" t="s">
        <v>14</v>
      </c>
      <c r="L1491" s="4" t="s">
        <v>15</v>
      </c>
      <c r="M1491" s="9">
        <v>1</v>
      </c>
      <c r="N1491" s="6">
        <v>36.14</v>
      </c>
      <c r="O1491" s="7">
        <v>0</v>
      </c>
      <c r="P1491" s="6">
        <v>13.52</v>
      </c>
      <c r="Q1491" s="6">
        <f t="shared" si="92"/>
        <v>36.14</v>
      </c>
      <c r="R1491" s="6">
        <f t="shared" si="93"/>
        <v>13.52</v>
      </c>
      <c r="S1491" s="6">
        <f t="shared" si="94"/>
        <v>22.62</v>
      </c>
      <c r="T1491" s="8">
        <f t="shared" si="95"/>
        <v>0.62589928057553956</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2682</v>
      </c>
      <c r="B1492" s="3">
        <v>46230</v>
      </c>
      <c r="C1492" s="4">
        <f>YEAR(SalesDataTable[[#This Row],[Order Date]])</f>
        <v>2026</v>
      </c>
      <c r="D1492" s="11" t="str">
        <f>"Q"&amp;ROUNDUP(MONTH(SalesDataTable[[#This Row],[Order Date]])/3,0)</f>
        <v>Q3</v>
      </c>
      <c r="E1492" s="4">
        <f>MONTH(SalesDataTable[[#This Row],[Order Date]])</f>
        <v>7</v>
      </c>
      <c r="F1492" s="4" t="str">
        <f>TEXT(SalesDataTable[[#This Row],[Order Date]],"MMM")</f>
        <v>Jul</v>
      </c>
      <c r="G1492" s="4" t="s">
        <v>6</v>
      </c>
      <c r="H1492" s="4" t="s">
        <v>41</v>
      </c>
      <c r="I1492" s="4" t="s">
        <v>2</v>
      </c>
      <c r="J1492" s="4" t="s">
        <v>13</v>
      </c>
      <c r="K1492" s="4" t="s">
        <v>34</v>
      </c>
      <c r="L1492" s="4" t="s">
        <v>35</v>
      </c>
      <c r="M1492" s="9">
        <v>2</v>
      </c>
      <c r="N1492" s="6">
        <v>40.22</v>
      </c>
      <c r="O1492" s="7">
        <v>0.05</v>
      </c>
      <c r="P1492" s="6">
        <v>14.72</v>
      </c>
      <c r="Q1492" s="6">
        <f t="shared" si="92"/>
        <v>76.417999999999992</v>
      </c>
      <c r="R1492" s="6">
        <f t="shared" si="93"/>
        <v>29.44</v>
      </c>
      <c r="S1492" s="6">
        <f t="shared" si="94"/>
        <v>46.977999999999994</v>
      </c>
      <c r="T1492" s="8">
        <f t="shared" si="95"/>
        <v>0.61475045146431473</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3860</v>
      </c>
      <c r="B1493" s="3">
        <v>46230</v>
      </c>
      <c r="C1493" s="4">
        <f>YEAR(SalesDataTable[[#This Row],[Order Date]])</f>
        <v>2026</v>
      </c>
      <c r="D1493" s="11" t="str">
        <f>"Q"&amp;ROUNDUP(MONTH(SalesDataTable[[#This Row],[Order Date]])/3,0)</f>
        <v>Q3</v>
      </c>
      <c r="E1493" s="4">
        <f>MONTH(SalesDataTable[[#This Row],[Order Date]])</f>
        <v>7</v>
      </c>
      <c r="F1493" s="4" t="str">
        <f>TEXT(SalesDataTable[[#This Row],[Order Date]],"MMM")</f>
        <v>Jul</v>
      </c>
      <c r="G1493" s="4" t="s">
        <v>20</v>
      </c>
      <c r="H1493" s="4" t="s">
        <v>31</v>
      </c>
      <c r="I1493" s="4" t="s">
        <v>2</v>
      </c>
      <c r="J1493" s="4" t="s">
        <v>3</v>
      </c>
      <c r="K1493" s="4" t="s">
        <v>34</v>
      </c>
      <c r="L1493" s="4" t="s">
        <v>42</v>
      </c>
      <c r="M1493" s="9">
        <v>3</v>
      </c>
      <c r="N1493" s="6">
        <v>37.130000000000003</v>
      </c>
      <c r="O1493" s="7">
        <v>0.05</v>
      </c>
      <c r="P1493" s="6">
        <v>14.29</v>
      </c>
      <c r="Q1493" s="6">
        <f t="shared" si="92"/>
        <v>105.82050000000001</v>
      </c>
      <c r="R1493" s="6">
        <f t="shared" si="93"/>
        <v>42.87</v>
      </c>
      <c r="S1493" s="6">
        <f t="shared" si="94"/>
        <v>62.950500000000012</v>
      </c>
      <c r="T1493" s="8">
        <f t="shared" si="95"/>
        <v>0.59488000907196625</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4063</v>
      </c>
      <c r="B1494" s="3">
        <v>46230</v>
      </c>
      <c r="C1494" s="4">
        <f>YEAR(SalesDataTable[[#This Row],[Order Date]])</f>
        <v>2026</v>
      </c>
      <c r="D1494" s="11" t="str">
        <f>"Q"&amp;ROUNDUP(MONTH(SalesDataTable[[#This Row],[Order Date]])/3,0)</f>
        <v>Q3</v>
      </c>
      <c r="E1494" s="4">
        <f>MONTH(SalesDataTable[[#This Row],[Order Date]])</f>
        <v>7</v>
      </c>
      <c r="F1494" s="4" t="str">
        <f>TEXT(SalesDataTable[[#This Row],[Order Date]],"MMM")</f>
        <v>Jul</v>
      </c>
      <c r="G1494" s="4" t="s">
        <v>0</v>
      </c>
      <c r="H1494" s="4" t="s">
        <v>36</v>
      </c>
      <c r="I1494" s="4" t="s">
        <v>2</v>
      </c>
      <c r="J1494" s="4" t="s">
        <v>13</v>
      </c>
      <c r="K1494" s="4" t="s">
        <v>23</v>
      </c>
      <c r="L1494" s="4" t="s">
        <v>51</v>
      </c>
      <c r="M1494" s="9">
        <v>4</v>
      </c>
      <c r="N1494" s="6">
        <v>125.07</v>
      </c>
      <c r="O1494" s="7">
        <v>0.05</v>
      </c>
      <c r="P1494" s="6">
        <v>60</v>
      </c>
      <c r="Q1494" s="6">
        <f t="shared" si="92"/>
        <v>475.26599999999996</v>
      </c>
      <c r="R1494" s="6">
        <f t="shared" si="93"/>
        <v>240</v>
      </c>
      <c r="S1494" s="6">
        <f t="shared" si="94"/>
        <v>235.26599999999996</v>
      </c>
      <c r="T1494" s="8">
        <f t="shared" si="95"/>
        <v>0.4950196311118405</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4474</v>
      </c>
      <c r="B1495" s="3">
        <v>46230</v>
      </c>
      <c r="C1495" s="4">
        <f>YEAR(SalesDataTable[[#This Row],[Order Date]])</f>
        <v>2026</v>
      </c>
      <c r="D1495" s="11" t="str">
        <f>"Q"&amp;ROUNDUP(MONTH(SalesDataTable[[#This Row],[Order Date]])/3,0)</f>
        <v>Q3</v>
      </c>
      <c r="E1495" s="4">
        <f>MONTH(SalesDataTable[[#This Row],[Order Date]])</f>
        <v>7</v>
      </c>
      <c r="F1495" s="4" t="str">
        <f>TEXT(SalesDataTable[[#This Row],[Order Date]],"MMM")</f>
        <v>Jul</v>
      </c>
      <c r="G1495" s="4" t="s">
        <v>20</v>
      </c>
      <c r="H1495" s="4" t="s">
        <v>47</v>
      </c>
      <c r="I1495" s="4" t="s">
        <v>8</v>
      </c>
      <c r="J1495" s="4" t="s">
        <v>3</v>
      </c>
      <c r="K1495" s="4" t="s">
        <v>34</v>
      </c>
      <c r="L1495" s="4" t="s">
        <v>38</v>
      </c>
      <c r="M1495" s="9">
        <v>5</v>
      </c>
      <c r="N1495" s="6">
        <v>122.14</v>
      </c>
      <c r="O1495" s="7">
        <v>0.05</v>
      </c>
      <c r="P1495" s="6">
        <v>70.64</v>
      </c>
      <c r="Q1495" s="6">
        <f t="shared" si="92"/>
        <v>580.16499999999996</v>
      </c>
      <c r="R1495" s="6">
        <f t="shared" si="93"/>
        <v>353.2</v>
      </c>
      <c r="S1495" s="6">
        <f t="shared" si="94"/>
        <v>226.96499999999997</v>
      </c>
      <c r="T1495" s="8">
        <f t="shared" si="95"/>
        <v>0.39120767367903958</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21</v>
      </c>
      <c r="B1496" s="3">
        <v>46231</v>
      </c>
      <c r="C1496" s="4">
        <f>YEAR(SalesDataTable[[#This Row],[Order Date]])</f>
        <v>2026</v>
      </c>
      <c r="D1496" s="11" t="str">
        <f>"Q"&amp;ROUNDUP(MONTH(SalesDataTable[[#This Row],[Order Date]])/3,0)</f>
        <v>Q3</v>
      </c>
      <c r="E1496" s="4">
        <f>MONTH(SalesDataTable[[#This Row],[Order Date]])</f>
        <v>7</v>
      </c>
      <c r="F1496" s="4" t="str">
        <f>TEXT(SalesDataTable[[#This Row],[Order Date]],"MMM")</f>
        <v>Jul</v>
      </c>
      <c r="G1496" s="4" t="s">
        <v>6</v>
      </c>
      <c r="H1496" s="4" t="s">
        <v>41</v>
      </c>
      <c r="I1496" s="4" t="s">
        <v>2</v>
      </c>
      <c r="J1496" s="4" t="s">
        <v>16</v>
      </c>
      <c r="K1496" s="4" t="s">
        <v>23</v>
      </c>
      <c r="L1496" s="4" t="s">
        <v>51</v>
      </c>
      <c r="M1496" s="9">
        <v>1</v>
      </c>
      <c r="N1496" s="6">
        <v>120.09</v>
      </c>
      <c r="O1496" s="7">
        <v>0</v>
      </c>
      <c r="P1496" s="6">
        <v>62.18</v>
      </c>
      <c r="Q1496" s="6">
        <f t="shared" si="92"/>
        <v>120.09</v>
      </c>
      <c r="R1496" s="6">
        <f t="shared" si="93"/>
        <v>62.18</v>
      </c>
      <c r="S1496" s="6">
        <f t="shared" si="94"/>
        <v>57.910000000000004</v>
      </c>
      <c r="T1496" s="8">
        <f t="shared" si="95"/>
        <v>0.48222166708302111</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368</v>
      </c>
      <c r="B1497" s="3">
        <v>46231</v>
      </c>
      <c r="C1497" s="4">
        <f>YEAR(SalesDataTable[[#This Row],[Order Date]])</f>
        <v>2026</v>
      </c>
      <c r="D1497" s="11" t="str">
        <f>"Q"&amp;ROUNDUP(MONTH(SalesDataTable[[#This Row],[Order Date]])/3,0)</f>
        <v>Q3</v>
      </c>
      <c r="E1497" s="4">
        <f>MONTH(SalesDataTable[[#This Row],[Order Date]])</f>
        <v>7</v>
      </c>
      <c r="F1497" s="4" t="str">
        <f>TEXT(SalesDataTable[[#This Row],[Order Date]],"MMM")</f>
        <v>Jul</v>
      </c>
      <c r="G1497" s="4" t="s">
        <v>20</v>
      </c>
      <c r="H1497" s="4" t="s">
        <v>21</v>
      </c>
      <c r="I1497" s="4" t="s">
        <v>28</v>
      </c>
      <c r="J1497" s="4" t="s">
        <v>3</v>
      </c>
      <c r="K1497" s="4" t="s">
        <v>4</v>
      </c>
      <c r="L1497" s="4" t="s">
        <v>30</v>
      </c>
      <c r="M1497" s="9">
        <v>6</v>
      </c>
      <c r="N1497" s="6">
        <v>102.75</v>
      </c>
      <c r="O1497" s="7">
        <v>0</v>
      </c>
      <c r="P1497" s="6">
        <v>51.55</v>
      </c>
      <c r="Q1497" s="6">
        <f t="shared" si="92"/>
        <v>616.5</v>
      </c>
      <c r="R1497" s="6">
        <f t="shared" si="93"/>
        <v>309.29999999999995</v>
      </c>
      <c r="S1497" s="6">
        <f t="shared" si="94"/>
        <v>307.20000000000005</v>
      </c>
      <c r="T1497" s="8">
        <f t="shared" si="95"/>
        <v>0.49829683698296845</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457</v>
      </c>
      <c r="B1498" s="3">
        <v>46231</v>
      </c>
      <c r="C1498" s="4">
        <f>YEAR(SalesDataTable[[#This Row],[Order Date]])</f>
        <v>2026</v>
      </c>
      <c r="D1498" s="11" t="str">
        <f>"Q"&amp;ROUNDUP(MONTH(SalesDataTable[[#This Row],[Order Date]])/3,0)</f>
        <v>Q3</v>
      </c>
      <c r="E1498" s="4">
        <f>MONTH(SalesDataTable[[#This Row],[Order Date]])</f>
        <v>7</v>
      </c>
      <c r="F1498" s="4" t="str">
        <f>TEXT(SalesDataTable[[#This Row],[Order Date]],"MMM")</f>
        <v>Jul</v>
      </c>
      <c r="G1498" s="4" t="s">
        <v>11</v>
      </c>
      <c r="H1498" s="4" t="s">
        <v>12</v>
      </c>
      <c r="I1498" s="4" t="s">
        <v>2</v>
      </c>
      <c r="J1498" s="4" t="s">
        <v>3</v>
      </c>
      <c r="K1498" s="4" t="s">
        <v>23</v>
      </c>
      <c r="L1498" s="4" t="s">
        <v>29</v>
      </c>
      <c r="M1498" s="9">
        <v>4</v>
      </c>
      <c r="N1498" s="6">
        <v>191.15</v>
      </c>
      <c r="O1498" s="7">
        <v>0</v>
      </c>
      <c r="P1498" s="6">
        <v>105.01</v>
      </c>
      <c r="Q1498" s="6">
        <f t="shared" si="92"/>
        <v>764.6</v>
      </c>
      <c r="R1498" s="6">
        <f t="shared" si="93"/>
        <v>420.04</v>
      </c>
      <c r="S1498" s="6">
        <f t="shared" si="94"/>
        <v>344.56</v>
      </c>
      <c r="T1498" s="8">
        <f t="shared" si="95"/>
        <v>0.45064085796494896</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1516</v>
      </c>
      <c r="B1499" s="3">
        <v>46231</v>
      </c>
      <c r="C1499" s="4">
        <f>YEAR(SalesDataTable[[#This Row],[Order Date]])</f>
        <v>2026</v>
      </c>
      <c r="D1499" s="11" t="str">
        <f>"Q"&amp;ROUNDUP(MONTH(SalesDataTable[[#This Row],[Order Date]])/3,0)</f>
        <v>Q3</v>
      </c>
      <c r="E1499" s="4">
        <f>MONTH(SalesDataTable[[#This Row],[Order Date]])</f>
        <v>7</v>
      </c>
      <c r="F1499" s="4" t="str">
        <f>TEXT(SalesDataTable[[#This Row],[Order Date]],"MMM")</f>
        <v>Jul</v>
      </c>
      <c r="G1499" s="4" t="s">
        <v>0</v>
      </c>
      <c r="H1499" s="4" t="s">
        <v>36</v>
      </c>
      <c r="I1499" s="4" t="s">
        <v>2</v>
      </c>
      <c r="J1499" s="4" t="s">
        <v>16</v>
      </c>
      <c r="K1499" s="4" t="s">
        <v>34</v>
      </c>
      <c r="L1499" s="4" t="s">
        <v>35</v>
      </c>
      <c r="M1499" s="9">
        <v>2</v>
      </c>
      <c r="N1499" s="6">
        <v>40.15</v>
      </c>
      <c r="O1499" s="7">
        <v>0.1</v>
      </c>
      <c r="P1499" s="6">
        <v>14.86</v>
      </c>
      <c r="Q1499" s="6">
        <f t="shared" si="92"/>
        <v>72.27</v>
      </c>
      <c r="R1499" s="6">
        <f t="shared" si="93"/>
        <v>29.72</v>
      </c>
      <c r="S1499" s="6">
        <f t="shared" si="94"/>
        <v>42.55</v>
      </c>
      <c r="T1499" s="8">
        <f t="shared" si="95"/>
        <v>0.58876435588764353</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2266</v>
      </c>
      <c r="B1500" s="3">
        <v>46231</v>
      </c>
      <c r="C1500" s="4">
        <f>YEAR(SalesDataTable[[#This Row],[Order Date]])</f>
        <v>2026</v>
      </c>
      <c r="D1500" s="11" t="str">
        <f>"Q"&amp;ROUNDUP(MONTH(SalesDataTable[[#This Row],[Order Date]])/3,0)</f>
        <v>Q3</v>
      </c>
      <c r="E1500" s="4">
        <f>MONTH(SalesDataTable[[#This Row],[Order Date]])</f>
        <v>7</v>
      </c>
      <c r="F1500" s="4" t="str">
        <f>TEXT(SalesDataTable[[#This Row],[Order Date]],"MMM")</f>
        <v>Jul</v>
      </c>
      <c r="G1500" s="4" t="s">
        <v>6</v>
      </c>
      <c r="H1500" s="4" t="s">
        <v>41</v>
      </c>
      <c r="I1500" s="4" t="s">
        <v>28</v>
      </c>
      <c r="J1500" s="4" t="s">
        <v>16</v>
      </c>
      <c r="K1500" s="4" t="s">
        <v>23</v>
      </c>
      <c r="L1500" s="4" t="s">
        <v>40</v>
      </c>
      <c r="M1500" s="9">
        <v>1</v>
      </c>
      <c r="N1500" s="6">
        <v>83.05</v>
      </c>
      <c r="O1500" s="7">
        <v>0</v>
      </c>
      <c r="P1500" s="6">
        <v>38.86</v>
      </c>
      <c r="Q1500" s="6">
        <f t="shared" si="92"/>
        <v>83.05</v>
      </c>
      <c r="R1500" s="6">
        <f t="shared" si="93"/>
        <v>38.86</v>
      </c>
      <c r="S1500" s="6">
        <f t="shared" si="94"/>
        <v>44.19</v>
      </c>
      <c r="T1500" s="8">
        <f t="shared" si="95"/>
        <v>0.53208910295003009</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2802</v>
      </c>
      <c r="B1501" s="3">
        <v>46231</v>
      </c>
      <c r="C1501" s="4">
        <f>YEAR(SalesDataTable[[#This Row],[Order Date]])</f>
        <v>2026</v>
      </c>
      <c r="D1501" s="11" t="str">
        <f>"Q"&amp;ROUNDUP(MONTH(SalesDataTable[[#This Row],[Order Date]])/3,0)</f>
        <v>Q3</v>
      </c>
      <c r="E1501" s="4">
        <f>MONTH(SalesDataTable[[#This Row],[Order Date]])</f>
        <v>7</v>
      </c>
      <c r="F1501" s="4" t="str">
        <f>TEXT(SalesDataTable[[#This Row],[Order Date]],"MMM")</f>
        <v>Jul</v>
      </c>
      <c r="G1501" s="4" t="s">
        <v>0</v>
      </c>
      <c r="H1501" s="4" t="s">
        <v>36</v>
      </c>
      <c r="I1501" s="4" t="s">
        <v>2</v>
      </c>
      <c r="J1501" s="4" t="s">
        <v>3</v>
      </c>
      <c r="K1501" s="4" t="s">
        <v>9</v>
      </c>
      <c r="L1501" s="4" t="s">
        <v>17</v>
      </c>
      <c r="M1501" s="9">
        <v>2</v>
      </c>
      <c r="N1501" s="6">
        <v>146.22999999999999</v>
      </c>
      <c r="O1501" s="7">
        <v>0</v>
      </c>
      <c r="P1501" s="6">
        <v>79.040000000000006</v>
      </c>
      <c r="Q1501" s="6">
        <f t="shared" si="92"/>
        <v>292.45999999999998</v>
      </c>
      <c r="R1501" s="6">
        <f t="shared" si="93"/>
        <v>158.08000000000001</v>
      </c>
      <c r="S1501" s="6">
        <f t="shared" si="94"/>
        <v>134.37999999999997</v>
      </c>
      <c r="T1501" s="8">
        <f t="shared" si="95"/>
        <v>0.45948163851466861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3604</v>
      </c>
      <c r="B1502" s="3">
        <v>46231</v>
      </c>
      <c r="C1502" s="4">
        <f>YEAR(SalesDataTable[[#This Row],[Order Date]])</f>
        <v>2026</v>
      </c>
      <c r="D1502" s="11" t="str">
        <f>"Q"&amp;ROUNDUP(MONTH(SalesDataTable[[#This Row],[Order Date]])/3,0)</f>
        <v>Q3</v>
      </c>
      <c r="E1502" s="4">
        <f>MONTH(SalesDataTable[[#This Row],[Order Date]])</f>
        <v>7</v>
      </c>
      <c r="F1502" s="4" t="str">
        <f>TEXT(SalesDataTable[[#This Row],[Order Date]],"MMM")</f>
        <v>Jul</v>
      </c>
      <c r="G1502" s="4" t="s">
        <v>6</v>
      </c>
      <c r="H1502" s="4" t="s">
        <v>49</v>
      </c>
      <c r="I1502" s="4" t="s">
        <v>2</v>
      </c>
      <c r="J1502" s="4" t="s">
        <v>3</v>
      </c>
      <c r="K1502" s="4" t="s">
        <v>9</v>
      </c>
      <c r="L1502" s="4" t="s">
        <v>17</v>
      </c>
      <c r="M1502" s="9">
        <v>2</v>
      </c>
      <c r="N1502" s="6">
        <v>144.09</v>
      </c>
      <c r="O1502" s="7">
        <v>0</v>
      </c>
      <c r="P1502" s="6">
        <v>77.67</v>
      </c>
      <c r="Q1502" s="6">
        <f t="shared" si="92"/>
        <v>288.18</v>
      </c>
      <c r="R1502" s="6">
        <f t="shared" si="93"/>
        <v>155.34</v>
      </c>
      <c r="S1502" s="6">
        <f t="shared" si="94"/>
        <v>132.84</v>
      </c>
      <c r="T1502" s="8">
        <f t="shared" si="95"/>
        <v>0.46096189881324173</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3644</v>
      </c>
      <c r="B1503" s="3">
        <v>46231</v>
      </c>
      <c r="C1503" s="4">
        <f>YEAR(SalesDataTable[[#This Row],[Order Date]])</f>
        <v>2026</v>
      </c>
      <c r="D1503" s="11" t="str">
        <f>"Q"&amp;ROUNDUP(MONTH(SalesDataTable[[#This Row],[Order Date]])/3,0)</f>
        <v>Q3</v>
      </c>
      <c r="E1503" s="4">
        <f>MONTH(SalesDataTable[[#This Row],[Order Date]])</f>
        <v>7</v>
      </c>
      <c r="F1503" s="4" t="str">
        <f>TEXT(SalesDataTable[[#This Row],[Order Date]],"MMM")</f>
        <v>Jul</v>
      </c>
      <c r="G1503" s="4" t="s">
        <v>11</v>
      </c>
      <c r="H1503" s="4" t="s">
        <v>39</v>
      </c>
      <c r="I1503" s="4" t="s">
        <v>19</v>
      </c>
      <c r="J1503" s="4" t="s">
        <v>16</v>
      </c>
      <c r="K1503" s="4" t="s">
        <v>9</v>
      </c>
      <c r="L1503" s="4" t="s">
        <v>10</v>
      </c>
      <c r="M1503" s="9">
        <v>3</v>
      </c>
      <c r="N1503" s="6">
        <v>93.01</v>
      </c>
      <c r="O1503" s="7">
        <v>0.15</v>
      </c>
      <c r="P1503" s="6">
        <v>46.68</v>
      </c>
      <c r="Q1503" s="6">
        <f t="shared" si="92"/>
        <v>237.17550000000003</v>
      </c>
      <c r="R1503" s="6">
        <f t="shared" si="93"/>
        <v>140.04</v>
      </c>
      <c r="S1503" s="6">
        <f t="shared" si="94"/>
        <v>97.135500000000036</v>
      </c>
      <c r="T1503" s="8">
        <f t="shared" si="95"/>
        <v>0.4095511551572571</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4271</v>
      </c>
      <c r="B1504" s="3">
        <v>46231</v>
      </c>
      <c r="C1504" s="4">
        <f>YEAR(SalesDataTable[[#This Row],[Order Date]])</f>
        <v>2026</v>
      </c>
      <c r="D1504" s="11" t="str">
        <f>"Q"&amp;ROUNDUP(MONTH(SalesDataTable[[#This Row],[Order Date]])/3,0)</f>
        <v>Q3</v>
      </c>
      <c r="E1504" s="4">
        <f>MONTH(SalesDataTable[[#This Row],[Order Date]])</f>
        <v>7</v>
      </c>
      <c r="F1504" s="4" t="str">
        <f>TEXT(SalesDataTable[[#This Row],[Order Date]],"MMM")</f>
        <v>Jul</v>
      </c>
      <c r="G1504" s="4" t="s">
        <v>0</v>
      </c>
      <c r="H1504" s="4" t="s">
        <v>1</v>
      </c>
      <c r="I1504" s="4" t="s">
        <v>19</v>
      </c>
      <c r="J1504" s="4" t="s">
        <v>13</v>
      </c>
      <c r="K1504" s="4" t="s">
        <v>23</v>
      </c>
      <c r="L1504" s="4" t="s">
        <v>51</v>
      </c>
      <c r="M1504" s="9">
        <v>1</v>
      </c>
      <c r="N1504" s="6">
        <v>121.61</v>
      </c>
      <c r="O1504" s="7">
        <v>0.1</v>
      </c>
      <c r="P1504" s="6">
        <v>60.58</v>
      </c>
      <c r="Q1504" s="6">
        <f t="shared" si="92"/>
        <v>109.449</v>
      </c>
      <c r="R1504" s="6">
        <f t="shared" si="93"/>
        <v>60.58</v>
      </c>
      <c r="S1504" s="6">
        <f t="shared" si="94"/>
        <v>48.869</v>
      </c>
      <c r="T1504" s="8">
        <f t="shared" si="95"/>
        <v>0.4465001964385239</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272</v>
      </c>
      <c r="B1505" s="3">
        <v>46232</v>
      </c>
      <c r="C1505" s="4">
        <f>YEAR(SalesDataTable[[#This Row],[Order Date]])</f>
        <v>2026</v>
      </c>
      <c r="D1505" s="11" t="str">
        <f>"Q"&amp;ROUNDUP(MONTH(SalesDataTable[[#This Row],[Order Date]])/3,0)</f>
        <v>Q3</v>
      </c>
      <c r="E1505" s="4">
        <f>MONTH(SalesDataTable[[#This Row],[Order Date]])</f>
        <v>7</v>
      </c>
      <c r="F1505" s="4" t="str">
        <f>TEXT(SalesDataTable[[#This Row],[Order Date]],"MMM")</f>
        <v>Jul</v>
      </c>
      <c r="G1505" s="4" t="s">
        <v>20</v>
      </c>
      <c r="H1505" s="4" t="s">
        <v>21</v>
      </c>
      <c r="I1505" s="4" t="s">
        <v>2</v>
      </c>
      <c r="J1505" s="4" t="s">
        <v>16</v>
      </c>
      <c r="K1505" s="4" t="s">
        <v>23</v>
      </c>
      <c r="L1505" s="4" t="s">
        <v>29</v>
      </c>
      <c r="M1505" s="9">
        <v>2</v>
      </c>
      <c r="N1505" s="6">
        <v>195.09</v>
      </c>
      <c r="O1505" s="7">
        <v>0</v>
      </c>
      <c r="P1505" s="6">
        <v>106.82</v>
      </c>
      <c r="Q1505" s="6">
        <f t="shared" si="92"/>
        <v>390.18</v>
      </c>
      <c r="R1505" s="6">
        <f t="shared" si="93"/>
        <v>213.64</v>
      </c>
      <c r="S1505" s="6">
        <f t="shared" si="94"/>
        <v>176.54000000000002</v>
      </c>
      <c r="T1505" s="8">
        <f t="shared" si="95"/>
        <v>0.45245783997129535</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1469</v>
      </c>
      <c r="B1506" s="3">
        <v>46232</v>
      </c>
      <c r="C1506" s="4">
        <f>YEAR(SalesDataTable[[#This Row],[Order Date]])</f>
        <v>2026</v>
      </c>
      <c r="D1506" s="11" t="str">
        <f>"Q"&amp;ROUNDUP(MONTH(SalesDataTable[[#This Row],[Order Date]])/3,0)</f>
        <v>Q3</v>
      </c>
      <c r="E1506" s="4">
        <f>MONTH(SalesDataTable[[#This Row],[Order Date]])</f>
        <v>7</v>
      </c>
      <c r="F1506" s="4" t="str">
        <f>TEXT(SalesDataTable[[#This Row],[Order Date]],"MMM")</f>
        <v>Jul</v>
      </c>
      <c r="G1506" s="4" t="s">
        <v>11</v>
      </c>
      <c r="H1506" s="4" t="s">
        <v>39</v>
      </c>
      <c r="I1506" s="4" t="s">
        <v>19</v>
      </c>
      <c r="J1506" s="4" t="s">
        <v>3</v>
      </c>
      <c r="K1506" s="4" t="s">
        <v>14</v>
      </c>
      <c r="L1506" s="4" t="s">
        <v>48</v>
      </c>
      <c r="M1506" s="9">
        <v>3</v>
      </c>
      <c r="N1506" s="6">
        <v>167.52</v>
      </c>
      <c r="O1506" s="7">
        <v>0</v>
      </c>
      <c r="P1506" s="6">
        <v>87.26</v>
      </c>
      <c r="Q1506" s="6">
        <f t="shared" si="92"/>
        <v>502.56000000000006</v>
      </c>
      <c r="R1506" s="6">
        <f t="shared" si="93"/>
        <v>261.78000000000003</v>
      </c>
      <c r="S1506" s="6">
        <f t="shared" si="94"/>
        <v>240.78000000000003</v>
      </c>
      <c r="T1506" s="8">
        <f t="shared" si="95"/>
        <v>0.4791069723018147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2253</v>
      </c>
      <c r="B1507" s="3">
        <v>46232</v>
      </c>
      <c r="C1507" s="4">
        <f>YEAR(SalesDataTable[[#This Row],[Order Date]])</f>
        <v>2026</v>
      </c>
      <c r="D1507" s="11" t="str">
        <f>"Q"&amp;ROUNDUP(MONTH(SalesDataTable[[#This Row],[Order Date]])/3,0)</f>
        <v>Q3</v>
      </c>
      <c r="E1507" s="4">
        <f>MONTH(SalesDataTable[[#This Row],[Order Date]])</f>
        <v>7</v>
      </c>
      <c r="F1507" s="4" t="str">
        <f>TEXT(SalesDataTable[[#This Row],[Order Date]],"MMM")</f>
        <v>Jul</v>
      </c>
      <c r="G1507" s="4" t="s">
        <v>6</v>
      </c>
      <c r="H1507" s="4" t="s">
        <v>49</v>
      </c>
      <c r="I1507" s="4" t="s">
        <v>28</v>
      </c>
      <c r="J1507" s="4" t="s">
        <v>13</v>
      </c>
      <c r="K1507" s="4" t="s">
        <v>4</v>
      </c>
      <c r="L1507" s="4" t="s">
        <v>22</v>
      </c>
      <c r="M1507" s="9">
        <v>3</v>
      </c>
      <c r="N1507" s="6">
        <v>50.98</v>
      </c>
      <c r="O1507" s="7">
        <v>0</v>
      </c>
      <c r="P1507" s="6">
        <v>22.63</v>
      </c>
      <c r="Q1507" s="6">
        <f t="shared" si="92"/>
        <v>152.94</v>
      </c>
      <c r="R1507" s="6">
        <f t="shared" si="93"/>
        <v>67.89</v>
      </c>
      <c r="S1507" s="6">
        <f t="shared" si="94"/>
        <v>85.05</v>
      </c>
      <c r="T1507" s="8">
        <f t="shared" si="95"/>
        <v>0.55610043154178113</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2554</v>
      </c>
      <c r="B1508" s="3">
        <v>46232</v>
      </c>
      <c r="C1508" s="4">
        <f>YEAR(SalesDataTable[[#This Row],[Order Date]])</f>
        <v>2026</v>
      </c>
      <c r="D1508" s="11" t="str">
        <f>"Q"&amp;ROUNDUP(MONTH(SalesDataTable[[#This Row],[Order Date]])/3,0)</f>
        <v>Q3</v>
      </c>
      <c r="E1508" s="4">
        <f>MONTH(SalesDataTable[[#This Row],[Order Date]])</f>
        <v>7</v>
      </c>
      <c r="F1508" s="4" t="str">
        <f>TEXT(SalesDataTable[[#This Row],[Order Date]],"MMM")</f>
        <v>Jul</v>
      </c>
      <c r="G1508" s="4" t="s">
        <v>6</v>
      </c>
      <c r="H1508" s="4" t="s">
        <v>41</v>
      </c>
      <c r="I1508" s="4" t="s">
        <v>28</v>
      </c>
      <c r="J1508" s="4" t="s">
        <v>13</v>
      </c>
      <c r="K1508" s="4" t="s">
        <v>34</v>
      </c>
      <c r="L1508" s="4" t="s">
        <v>45</v>
      </c>
      <c r="M1508" s="9">
        <v>2</v>
      </c>
      <c r="N1508" s="6">
        <v>49.98</v>
      </c>
      <c r="O1508" s="7">
        <v>0.1</v>
      </c>
      <c r="P1508" s="6">
        <v>21.91</v>
      </c>
      <c r="Q1508" s="6">
        <f t="shared" si="92"/>
        <v>89.963999999999999</v>
      </c>
      <c r="R1508" s="6">
        <f t="shared" si="93"/>
        <v>43.82</v>
      </c>
      <c r="S1508" s="6">
        <f t="shared" si="94"/>
        <v>46.143999999999998</v>
      </c>
      <c r="T1508" s="8">
        <f t="shared" si="95"/>
        <v>0.51291627762215997</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2624</v>
      </c>
      <c r="B1509" s="3">
        <v>46232</v>
      </c>
      <c r="C1509" s="4">
        <f>YEAR(SalesDataTable[[#This Row],[Order Date]])</f>
        <v>2026</v>
      </c>
      <c r="D1509" s="11" t="str">
        <f>"Q"&amp;ROUNDUP(MONTH(SalesDataTable[[#This Row],[Order Date]])/3,0)</f>
        <v>Q3</v>
      </c>
      <c r="E1509" s="4">
        <f>MONTH(SalesDataTable[[#This Row],[Order Date]])</f>
        <v>7</v>
      </c>
      <c r="F1509" s="4" t="str">
        <f>TEXT(SalesDataTable[[#This Row],[Order Date]],"MMM")</f>
        <v>Jul</v>
      </c>
      <c r="G1509" s="4" t="s">
        <v>20</v>
      </c>
      <c r="H1509" s="4" t="s">
        <v>21</v>
      </c>
      <c r="I1509" s="4" t="s">
        <v>8</v>
      </c>
      <c r="J1509" s="4" t="s">
        <v>16</v>
      </c>
      <c r="K1509" s="4" t="s">
        <v>14</v>
      </c>
      <c r="L1509" s="4" t="s">
        <v>15</v>
      </c>
      <c r="M1509" s="9">
        <v>4</v>
      </c>
      <c r="N1509" s="6">
        <v>36.44</v>
      </c>
      <c r="O1509" s="7">
        <v>0.15</v>
      </c>
      <c r="P1509" s="6">
        <v>13.32</v>
      </c>
      <c r="Q1509" s="6">
        <f t="shared" si="92"/>
        <v>123.89599999999999</v>
      </c>
      <c r="R1509" s="6">
        <f t="shared" si="93"/>
        <v>53.28</v>
      </c>
      <c r="S1509" s="6">
        <f t="shared" si="94"/>
        <v>70.615999999999985</v>
      </c>
      <c r="T1509" s="8">
        <f t="shared" si="95"/>
        <v>0.5699619035319945</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3338</v>
      </c>
      <c r="B1510" s="3">
        <v>46232</v>
      </c>
      <c r="C1510" s="4">
        <f>YEAR(SalesDataTable[[#This Row],[Order Date]])</f>
        <v>2026</v>
      </c>
      <c r="D1510" s="11" t="str">
        <f>"Q"&amp;ROUNDUP(MONTH(SalesDataTable[[#This Row],[Order Date]])/3,0)</f>
        <v>Q3</v>
      </c>
      <c r="E1510" s="4">
        <f>MONTH(SalesDataTable[[#This Row],[Order Date]])</f>
        <v>7</v>
      </c>
      <c r="F1510" s="4" t="str">
        <f>TEXT(SalesDataTable[[#This Row],[Order Date]],"MMM")</f>
        <v>Jul</v>
      </c>
      <c r="G1510" s="4" t="s">
        <v>0</v>
      </c>
      <c r="H1510" s="4" t="s">
        <v>1</v>
      </c>
      <c r="I1510" s="4" t="s">
        <v>2</v>
      </c>
      <c r="J1510" s="4" t="s">
        <v>3</v>
      </c>
      <c r="K1510" s="4" t="s">
        <v>23</v>
      </c>
      <c r="L1510" s="4" t="s">
        <v>29</v>
      </c>
      <c r="M1510" s="9">
        <v>1</v>
      </c>
      <c r="N1510" s="6">
        <v>195.34</v>
      </c>
      <c r="O1510" s="7">
        <v>0.05</v>
      </c>
      <c r="P1510" s="6">
        <v>106.6</v>
      </c>
      <c r="Q1510" s="6">
        <f t="shared" si="92"/>
        <v>185.57300000000001</v>
      </c>
      <c r="R1510" s="6">
        <f t="shared" si="93"/>
        <v>106.6</v>
      </c>
      <c r="S1510" s="6">
        <f t="shared" si="94"/>
        <v>78.973000000000013</v>
      </c>
      <c r="T1510" s="8">
        <f t="shared" si="95"/>
        <v>0.42556298599472991</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4575</v>
      </c>
      <c r="B1511" s="3">
        <v>46232</v>
      </c>
      <c r="C1511" s="4">
        <f>YEAR(SalesDataTable[[#This Row],[Order Date]])</f>
        <v>2026</v>
      </c>
      <c r="D1511" s="11" t="str">
        <f>"Q"&amp;ROUNDUP(MONTH(SalesDataTable[[#This Row],[Order Date]])/3,0)</f>
        <v>Q3</v>
      </c>
      <c r="E1511" s="4">
        <f>MONTH(SalesDataTable[[#This Row],[Order Date]])</f>
        <v>7</v>
      </c>
      <c r="F1511" s="4" t="str">
        <f>TEXT(SalesDataTable[[#This Row],[Order Date]],"MMM")</f>
        <v>Jul</v>
      </c>
      <c r="G1511" s="4" t="s">
        <v>11</v>
      </c>
      <c r="H1511" s="4" t="s">
        <v>25</v>
      </c>
      <c r="I1511" s="4" t="s">
        <v>2</v>
      </c>
      <c r="J1511" s="4" t="s">
        <v>16</v>
      </c>
      <c r="K1511" s="4" t="s">
        <v>4</v>
      </c>
      <c r="L1511" s="4" t="s">
        <v>30</v>
      </c>
      <c r="M1511" s="9">
        <v>1</v>
      </c>
      <c r="N1511" s="6">
        <v>103.31</v>
      </c>
      <c r="O1511" s="7">
        <v>0</v>
      </c>
      <c r="P1511" s="6">
        <v>50.93</v>
      </c>
      <c r="Q1511" s="6">
        <f t="shared" si="92"/>
        <v>103.31</v>
      </c>
      <c r="R1511" s="6">
        <f t="shared" si="93"/>
        <v>50.93</v>
      </c>
      <c r="S1511" s="6">
        <f t="shared" si="94"/>
        <v>52.38</v>
      </c>
      <c r="T1511" s="8">
        <f t="shared" si="95"/>
        <v>0.50701771367728199</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4871</v>
      </c>
      <c r="B1512" s="3">
        <v>46232</v>
      </c>
      <c r="C1512" s="4">
        <f>YEAR(SalesDataTable[[#This Row],[Order Date]])</f>
        <v>2026</v>
      </c>
      <c r="D1512" s="11" t="str">
        <f>"Q"&amp;ROUNDUP(MONTH(SalesDataTable[[#This Row],[Order Date]])/3,0)</f>
        <v>Q3</v>
      </c>
      <c r="E1512" s="4">
        <f>MONTH(SalesDataTable[[#This Row],[Order Date]])</f>
        <v>7</v>
      </c>
      <c r="F1512" s="4" t="str">
        <f>TEXT(SalesDataTable[[#This Row],[Order Date]],"MMM")</f>
        <v>Jul</v>
      </c>
      <c r="G1512" s="4" t="s">
        <v>0</v>
      </c>
      <c r="H1512" s="4" t="s">
        <v>1</v>
      </c>
      <c r="I1512" s="4" t="s">
        <v>2</v>
      </c>
      <c r="J1512" s="4" t="s">
        <v>13</v>
      </c>
      <c r="K1512" s="4" t="s">
        <v>23</v>
      </c>
      <c r="L1512" s="4" t="s">
        <v>51</v>
      </c>
      <c r="M1512" s="9">
        <v>3</v>
      </c>
      <c r="N1512" s="6">
        <v>123.31</v>
      </c>
      <c r="O1512" s="7">
        <v>0</v>
      </c>
      <c r="P1512" s="6">
        <v>59.16</v>
      </c>
      <c r="Q1512" s="6">
        <f t="shared" si="92"/>
        <v>369.93</v>
      </c>
      <c r="R1512" s="6">
        <f t="shared" si="93"/>
        <v>177.48</v>
      </c>
      <c r="S1512" s="6">
        <f t="shared" si="94"/>
        <v>192.45000000000002</v>
      </c>
      <c r="T1512" s="8">
        <f t="shared" si="95"/>
        <v>0.52023355770010549</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4931</v>
      </c>
      <c r="B1513" s="3">
        <v>46232</v>
      </c>
      <c r="C1513" s="4">
        <f>YEAR(SalesDataTable[[#This Row],[Order Date]])</f>
        <v>2026</v>
      </c>
      <c r="D1513" s="11" t="str">
        <f>"Q"&amp;ROUNDUP(MONTH(SalesDataTable[[#This Row],[Order Date]])/3,0)</f>
        <v>Q3</v>
      </c>
      <c r="E1513" s="4">
        <f>MONTH(SalesDataTable[[#This Row],[Order Date]])</f>
        <v>7</v>
      </c>
      <c r="F1513" s="4" t="str">
        <f>TEXT(SalesDataTable[[#This Row],[Order Date]],"MMM")</f>
        <v>Jul</v>
      </c>
      <c r="G1513" s="4" t="s">
        <v>0</v>
      </c>
      <c r="H1513" s="4" t="s">
        <v>50</v>
      </c>
      <c r="I1513" s="4" t="s">
        <v>2</v>
      </c>
      <c r="J1513" s="4" t="s">
        <v>13</v>
      </c>
      <c r="K1513" s="4" t="s">
        <v>34</v>
      </c>
      <c r="L1513" s="4" t="s">
        <v>35</v>
      </c>
      <c r="M1513" s="9">
        <v>1</v>
      </c>
      <c r="N1513" s="6">
        <v>40.36</v>
      </c>
      <c r="O1513" s="7">
        <v>0.1</v>
      </c>
      <c r="P1513" s="6">
        <v>14.82</v>
      </c>
      <c r="Q1513" s="6">
        <f t="shared" si="92"/>
        <v>36.323999999999998</v>
      </c>
      <c r="R1513" s="6">
        <f t="shared" si="93"/>
        <v>14.82</v>
      </c>
      <c r="S1513" s="6">
        <f t="shared" si="94"/>
        <v>21.503999999999998</v>
      </c>
      <c r="T1513" s="8">
        <f t="shared" si="95"/>
        <v>0.59200528576148004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4962</v>
      </c>
      <c r="B1514" s="3">
        <v>46232</v>
      </c>
      <c r="C1514" s="4">
        <f>YEAR(SalesDataTable[[#This Row],[Order Date]])</f>
        <v>2026</v>
      </c>
      <c r="D1514" s="11" t="str">
        <f>"Q"&amp;ROUNDUP(MONTH(SalesDataTable[[#This Row],[Order Date]])/3,0)</f>
        <v>Q3</v>
      </c>
      <c r="E1514" s="4">
        <f>MONTH(SalesDataTable[[#This Row],[Order Date]])</f>
        <v>7</v>
      </c>
      <c r="F1514" s="4" t="str">
        <f>TEXT(SalesDataTable[[#This Row],[Order Date]],"MMM")</f>
        <v>Jul</v>
      </c>
      <c r="G1514" s="4" t="s">
        <v>0</v>
      </c>
      <c r="H1514" s="4" t="s">
        <v>50</v>
      </c>
      <c r="I1514" s="4" t="s">
        <v>19</v>
      </c>
      <c r="J1514" s="4" t="s">
        <v>13</v>
      </c>
      <c r="K1514" s="4" t="s">
        <v>23</v>
      </c>
      <c r="L1514" s="4" t="s">
        <v>40</v>
      </c>
      <c r="M1514" s="9">
        <v>2</v>
      </c>
      <c r="N1514" s="6">
        <v>83.06</v>
      </c>
      <c r="O1514" s="7">
        <v>0</v>
      </c>
      <c r="P1514" s="6">
        <v>38.74</v>
      </c>
      <c r="Q1514" s="6">
        <f t="shared" si="92"/>
        <v>166.12</v>
      </c>
      <c r="R1514" s="6">
        <f t="shared" si="93"/>
        <v>77.48</v>
      </c>
      <c r="S1514" s="6">
        <f t="shared" si="94"/>
        <v>88.64</v>
      </c>
      <c r="T1514" s="8">
        <f t="shared" si="95"/>
        <v>0.5335901757765471</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5006</v>
      </c>
      <c r="B1515" s="3">
        <v>46232</v>
      </c>
      <c r="C1515" s="4">
        <f>YEAR(SalesDataTable[[#This Row],[Order Date]])</f>
        <v>2026</v>
      </c>
      <c r="D1515" s="11" t="str">
        <f>"Q"&amp;ROUNDUP(MONTH(SalesDataTable[[#This Row],[Order Date]])/3,0)</f>
        <v>Q3</v>
      </c>
      <c r="E1515" s="4">
        <f>MONTH(SalesDataTable[[#This Row],[Order Date]])</f>
        <v>7</v>
      </c>
      <c r="F1515" s="4" t="str">
        <f>TEXT(SalesDataTable[[#This Row],[Order Date]],"MMM")</f>
        <v>Jul</v>
      </c>
      <c r="G1515" s="4" t="s">
        <v>11</v>
      </c>
      <c r="H1515" s="4" t="s">
        <v>18</v>
      </c>
      <c r="I1515" s="4" t="s">
        <v>2</v>
      </c>
      <c r="J1515" s="4" t="s">
        <v>3</v>
      </c>
      <c r="K1515" s="4" t="s">
        <v>9</v>
      </c>
      <c r="L1515" s="4" t="s">
        <v>37</v>
      </c>
      <c r="M1515" s="9">
        <v>2</v>
      </c>
      <c r="N1515" s="6">
        <v>151.72999999999999</v>
      </c>
      <c r="O1515" s="7">
        <v>0</v>
      </c>
      <c r="P1515" s="6">
        <v>81.209999999999994</v>
      </c>
      <c r="Q1515" s="6">
        <f t="shared" si="92"/>
        <v>303.45999999999998</v>
      </c>
      <c r="R1515" s="6">
        <f t="shared" si="93"/>
        <v>162.41999999999999</v>
      </c>
      <c r="S1515" s="6">
        <f t="shared" si="94"/>
        <v>141.04</v>
      </c>
      <c r="T1515" s="8">
        <f t="shared" si="95"/>
        <v>0.46477295195412904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5033</v>
      </c>
      <c r="B1516" s="3">
        <v>46232</v>
      </c>
      <c r="C1516" s="4">
        <f>YEAR(SalesDataTable[[#This Row],[Order Date]])</f>
        <v>2026</v>
      </c>
      <c r="D1516" s="11" t="str">
        <f>"Q"&amp;ROUNDUP(MONTH(SalesDataTable[[#This Row],[Order Date]])/3,0)</f>
        <v>Q3</v>
      </c>
      <c r="E1516" s="4">
        <f>MONTH(SalesDataTable[[#This Row],[Order Date]])</f>
        <v>7</v>
      </c>
      <c r="F1516" s="4" t="str">
        <f>TEXT(SalesDataTable[[#This Row],[Order Date]],"MMM")</f>
        <v>Jul</v>
      </c>
      <c r="G1516" s="4" t="s">
        <v>20</v>
      </c>
      <c r="H1516" s="4" t="s">
        <v>33</v>
      </c>
      <c r="I1516" s="4" t="s">
        <v>2</v>
      </c>
      <c r="J1516" s="4" t="s">
        <v>13</v>
      </c>
      <c r="K1516" s="4" t="s">
        <v>9</v>
      </c>
      <c r="L1516" s="4" t="s">
        <v>46</v>
      </c>
      <c r="M1516" s="9">
        <v>4</v>
      </c>
      <c r="N1516" s="6">
        <v>72.010000000000005</v>
      </c>
      <c r="O1516" s="7">
        <v>0.05</v>
      </c>
      <c r="P1516" s="6">
        <v>32.36</v>
      </c>
      <c r="Q1516" s="6">
        <f t="shared" si="92"/>
        <v>273.63800000000003</v>
      </c>
      <c r="R1516" s="6">
        <f t="shared" si="93"/>
        <v>129.44</v>
      </c>
      <c r="S1516" s="6">
        <f t="shared" si="94"/>
        <v>144.19800000000004</v>
      </c>
      <c r="T1516" s="8">
        <f t="shared" si="95"/>
        <v>0.52696628392255473</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5117</v>
      </c>
      <c r="B1517" s="3">
        <v>46232</v>
      </c>
      <c r="C1517" s="4">
        <f>YEAR(SalesDataTable[[#This Row],[Order Date]])</f>
        <v>2026</v>
      </c>
      <c r="D1517" s="11" t="str">
        <f>"Q"&amp;ROUNDUP(MONTH(SalesDataTable[[#This Row],[Order Date]])/3,0)</f>
        <v>Q3</v>
      </c>
      <c r="E1517" s="4">
        <f>MONTH(SalesDataTable[[#This Row],[Order Date]])</f>
        <v>7</v>
      </c>
      <c r="F1517" s="4" t="str">
        <f>TEXT(SalesDataTable[[#This Row],[Order Date]],"MMM")</f>
        <v>Jul</v>
      </c>
      <c r="G1517" s="4" t="s">
        <v>6</v>
      </c>
      <c r="H1517" s="4" t="s">
        <v>41</v>
      </c>
      <c r="I1517" s="4" t="s">
        <v>2</v>
      </c>
      <c r="J1517" s="4" t="s">
        <v>16</v>
      </c>
      <c r="K1517" s="4" t="s">
        <v>9</v>
      </c>
      <c r="L1517" s="4" t="s">
        <v>37</v>
      </c>
      <c r="M1517" s="9">
        <v>1</v>
      </c>
      <c r="N1517" s="6">
        <v>154.87</v>
      </c>
      <c r="O1517" s="7">
        <v>0</v>
      </c>
      <c r="P1517" s="6">
        <v>80.459999999999994</v>
      </c>
      <c r="Q1517" s="6">
        <f t="shared" si="92"/>
        <v>154.87</v>
      </c>
      <c r="R1517" s="6">
        <f t="shared" si="93"/>
        <v>80.459999999999994</v>
      </c>
      <c r="S1517" s="6">
        <f t="shared" si="94"/>
        <v>74.410000000000011</v>
      </c>
      <c r="T1517" s="8">
        <f t="shared" si="95"/>
        <v>0.48046748886162594</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954</v>
      </c>
      <c r="B1518" s="3">
        <v>46233</v>
      </c>
      <c r="C1518" s="4">
        <f>YEAR(SalesDataTable[[#This Row],[Order Date]])</f>
        <v>2026</v>
      </c>
      <c r="D1518" s="11" t="str">
        <f>"Q"&amp;ROUNDUP(MONTH(SalesDataTable[[#This Row],[Order Date]])/3,0)</f>
        <v>Q3</v>
      </c>
      <c r="E1518" s="4">
        <f>MONTH(SalesDataTable[[#This Row],[Order Date]])</f>
        <v>7</v>
      </c>
      <c r="F1518" s="4" t="str">
        <f>TEXT(SalesDataTable[[#This Row],[Order Date]],"MMM")</f>
        <v>Jul</v>
      </c>
      <c r="G1518" s="4" t="s">
        <v>6</v>
      </c>
      <c r="H1518" s="4" t="s">
        <v>7</v>
      </c>
      <c r="I1518" s="4" t="s">
        <v>2</v>
      </c>
      <c r="J1518" s="4" t="s">
        <v>13</v>
      </c>
      <c r="K1518" s="4" t="s">
        <v>14</v>
      </c>
      <c r="L1518" s="4" t="s">
        <v>44</v>
      </c>
      <c r="M1518" s="9">
        <v>3</v>
      </c>
      <c r="N1518" s="6">
        <v>134.61000000000001</v>
      </c>
      <c r="O1518" s="7">
        <v>0.1</v>
      </c>
      <c r="P1518" s="6">
        <v>65.77</v>
      </c>
      <c r="Q1518" s="6">
        <f t="shared" si="92"/>
        <v>363.44700000000006</v>
      </c>
      <c r="R1518" s="6">
        <f t="shared" si="93"/>
        <v>197.31</v>
      </c>
      <c r="S1518" s="6">
        <f t="shared" si="94"/>
        <v>166.13700000000006</v>
      </c>
      <c r="T1518" s="8">
        <f t="shared" si="95"/>
        <v>0.45711479252820914</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1644</v>
      </c>
      <c r="B1519" s="3">
        <v>46233</v>
      </c>
      <c r="C1519" s="4">
        <f>YEAR(SalesDataTable[[#This Row],[Order Date]])</f>
        <v>2026</v>
      </c>
      <c r="D1519" s="11" t="str">
        <f>"Q"&amp;ROUNDUP(MONTH(SalesDataTable[[#This Row],[Order Date]])/3,0)</f>
        <v>Q3</v>
      </c>
      <c r="E1519" s="4">
        <f>MONTH(SalesDataTable[[#This Row],[Order Date]])</f>
        <v>7</v>
      </c>
      <c r="F1519" s="4" t="str">
        <f>TEXT(SalesDataTable[[#This Row],[Order Date]],"MMM")</f>
        <v>Jul</v>
      </c>
      <c r="G1519" s="4" t="s">
        <v>20</v>
      </c>
      <c r="H1519" s="4" t="s">
        <v>47</v>
      </c>
      <c r="I1519" s="4" t="s">
        <v>2</v>
      </c>
      <c r="J1519" s="4" t="s">
        <v>3</v>
      </c>
      <c r="K1519" s="4" t="s">
        <v>4</v>
      </c>
      <c r="L1519" s="4" t="s">
        <v>5</v>
      </c>
      <c r="M1519" s="9">
        <v>3</v>
      </c>
      <c r="N1519" s="6">
        <v>81.5</v>
      </c>
      <c r="O1519" s="7">
        <v>0.05</v>
      </c>
      <c r="P1519" s="6">
        <v>43.85</v>
      </c>
      <c r="Q1519" s="6">
        <f t="shared" si="92"/>
        <v>232.27499999999998</v>
      </c>
      <c r="R1519" s="6">
        <f t="shared" si="93"/>
        <v>131.55000000000001</v>
      </c>
      <c r="S1519" s="6">
        <f t="shared" si="94"/>
        <v>100.72499999999997</v>
      </c>
      <c r="T1519" s="8">
        <f t="shared" si="95"/>
        <v>0.43364546335163051</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2030</v>
      </c>
      <c r="B1520" s="3">
        <v>46233</v>
      </c>
      <c r="C1520" s="4">
        <f>YEAR(SalesDataTable[[#This Row],[Order Date]])</f>
        <v>2026</v>
      </c>
      <c r="D1520" s="11" t="str">
        <f>"Q"&amp;ROUNDUP(MONTH(SalesDataTable[[#This Row],[Order Date]])/3,0)</f>
        <v>Q3</v>
      </c>
      <c r="E1520" s="4">
        <f>MONTH(SalesDataTable[[#This Row],[Order Date]])</f>
        <v>7</v>
      </c>
      <c r="F1520" s="4" t="str">
        <f>TEXT(SalesDataTable[[#This Row],[Order Date]],"MMM")</f>
        <v>Jul</v>
      </c>
      <c r="G1520" s="4" t="s">
        <v>0</v>
      </c>
      <c r="H1520" s="4" t="s">
        <v>1</v>
      </c>
      <c r="I1520" s="4" t="s">
        <v>28</v>
      </c>
      <c r="J1520" s="4" t="s">
        <v>16</v>
      </c>
      <c r="K1520" s="4" t="s">
        <v>14</v>
      </c>
      <c r="L1520" s="4" t="s">
        <v>44</v>
      </c>
      <c r="M1520" s="9">
        <v>2</v>
      </c>
      <c r="N1520" s="6">
        <v>135.63</v>
      </c>
      <c r="O1520" s="7">
        <v>0</v>
      </c>
      <c r="P1520" s="6">
        <v>66.63</v>
      </c>
      <c r="Q1520" s="6">
        <f t="shared" si="92"/>
        <v>271.26</v>
      </c>
      <c r="R1520" s="6">
        <f t="shared" si="93"/>
        <v>133.26</v>
      </c>
      <c r="S1520" s="6">
        <f t="shared" si="94"/>
        <v>138</v>
      </c>
      <c r="T1520" s="8">
        <f t="shared" si="95"/>
        <v>0.50873700508737008</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2595</v>
      </c>
      <c r="B1521" s="3">
        <v>46233</v>
      </c>
      <c r="C1521" s="4">
        <f>YEAR(SalesDataTable[[#This Row],[Order Date]])</f>
        <v>2026</v>
      </c>
      <c r="D1521" s="11" t="str">
        <f>"Q"&amp;ROUNDUP(MONTH(SalesDataTable[[#This Row],[Order Date]])/3,0)</f>
        <v>Q3</v>
      </c>
      <c r="E1521" s="4">
        <f>MONTH(SalesDataTable[[#This Row],[Order Date]])</f>
        <v>7</v>
      </c>
      <c r="F1521" s="4" t="str">
        <f>TEXT(SalesDataTable[[#This Row],[Order Date]],"MMM")</f>
        <v>Jul</v>
      </c>
      <c r="G1521" s="4" t="s">
        <v>0</v>
      </c>
      <c r="H1521" s="4" t="s">
        <v>36</v>
      </c>
      <c r="I1521" s="4" t="s">
        <v>8</v>
      </c>
      <c r="J1521" s="4" t="s">
        <v>16</v>
      </c>
      <c r="K1521" s="4" t="s">
        <v>14</v>
      </c>
      <c r="L1521" s="4" t="s">
        <v>44</v>
      </c>
      <c r="M1521" s="9">
        <v>15</v>
      </c>
      <c r="N1521" s="6">
        <v>133.44999999999999</v>
      </c>
      <c r="O1521" s="7">
        <v>0.2</v>
      </c>
      <c r="P1521" s="6">
        <v>65.819999999999993</v>
      </c>
      <c r="Q1521" s="6">
        <f t="shared" si="92"/>
        <v>1601.3999999999999</v>
      </c>
      <c r="R1521" s="6">
        <f t="shared" si="93"/>
        <v>987.3</v>
      </c>
      <c r="S1521" s="6">
        <f t="shared" si="94"/>
        <v>614.09999999999991</v>
      </c>
      <c r="T1521" s="8">
        <f t="shared" si="95"/>
        <v>0.3834769576620457</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2763</v>
      </c>
      <c r="B1522" s="3">
        <v>46233</v>
      </c>
      <c r="C1522" s="4">
        <f>YEAR(SalesDataTable[[#This Row],[Order Date]])</f>
        <v>2026</v>
      </c>
      <c r="D1522" s="11" t="str">
        <f>"Q"&amp;ROUNDUP(MONTH(SalesDataTable[[#This Row],[Order Date]])/3,0)</f>
        <v>Q3</v>
      </c>
      <c r="E1522" s="4">
        <f>MONTH(SalesDataTable[[#This Row],[Order Date]])</f>
        <v>7</v>
      </c>
      <c r="F1522" s="4" t="str">
        <f>TEXT(SalesDataTable[[#This Row],[Order Date]],"MMM")</f>
        <v>Jul</v>
      </c>
      <c r="G1522" s="4" t="s">
        <v>0</v>
      </c>
      <c r="H1522" s="4" t="s">
        <v>50</v>
      </c>
      <c r="I1522" s="4" t="s">
        <v>2</v>
      </c>
      <c r="J1522" s="4" t="s">
        <v>16</v>
      </c>
      <c r="K1522" s="4" t="s">
        <v>23</v>
      </c>
      <c r="L1522" s="4" t="s">
        <v>51</v>
      </c>
      <c r="M1522" s="9">
        <v>1</v>
      </c>
      <c r="N1522" s="6">
        <v>120.94</v>
      </c>
      <c r="O1522" s="7">
        <v>0</v>
      </c>
      <c r="P1522" s="6">
        <v>62.24</v>
      </c>
      <c r="Q1522" s="6">
        <f t="shared" si="92"/>
        <v>120.94</v>
      </c>
      <c r="R1522" s="6">
        <f t="shared" si="93"/>
        <v>62.24</v>
      </c>
      <c r="S1522" s="6">
        <f t="shared" si="94"/>
        <v>58.699999999999996</v>
      </c>
      <c r="T1522" s="8">
        <f t="shared" si="95"/>
        <v>0.48536464362493797</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3537</v>
      </c>
      <c r="B1523" s="3">
        <v>46233</v>
      </c>
      <c r="C1523" s="4">
        <f>YEAR(SalesDataTable[[#This Row],[Order Date]])</f>
        <v>2026</v>
      </c>
      <c r="D1523" s="11" t="str">
        <f>"Q"&amp;ROUNDUP(MONTH(SalesDataTable[[#This Row],[Order Date]])/3,0)</f>
        <v>Q3</v>
      </c>
      <c r="E1523" s="4">
        <f>MONTH(SalesDataTable[[#This Row],[Order Date]])</f>
        <v>7</v>
      </c>
      <c r="F1523" s="4" t="str">
        <f>TEXT(SalesDataTable[[#This Row],[Order Date]],"MMM")</f>
        <v>Jul</v>
      </c>
      <c r="G1523" s="4" t="s">
        <v>6</v>
      </c>
      <c r="H1523" s="4" t="s">
        <v>41</v>
      </c>
      <c r="I1523" s="4" t="s">
        <v>2</v>
      </c>
      <c r="J1523" s="4" t="s">
        <v>3</v>
      </c>
      <c r="K1523" s="4" t="s">
        <v>23</v>
      </c>
      <c r="L1523" s="4" t="s">
        <v>24</v>
      </c>
      <c r="M1523" s="9">
        <v>2</v>
      </c>
      <c r="N1523" s="6">
        <v>332.99</v>
      </c>
      <c r="O1523" s="7">
        <v>0.15</v>
      </c>
      <c r="P1523" s="6">
        <v>199.09</v>
      </c>
      <c r="Q1523" s="6">
        <f t="shared" si="92"/>
        <v>566.08299999999997</v>
      </c>
      <c r="R1523" s="6">
        <f t="shared" si="93"/>
        <v>398.18</v>
      </c>
      <c r="S1523" s="6">
        <f t="shared" si="94"/>
        <v>167.90299999999996</v>
      </c>
      <c r="T1523" s="8">
        <f t="shared" si="95"/>
        <v>0.29660491482697759</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3550</v>
      </c>
      <c r="B1524" s="3">
        <v>46233</v>
      </c>
      <c r="C1524" s="4">
        <f>YEAR(SalesDataTable[[#This Row],[Order Date]])</f>
        <v>2026</v>
      </c>
      <c r="D1524" s="11" t="str">
        <f>"Q"&amp;ROUNDUP(MONTH(SalesDataTable[[#This Row],[Order Date]])/3,0)</f>
        <v>Q3</v>
      </c>
      <c r="E1524" s="4">
        <f>MONTH(SalesDataTable[[#This Row],[Order Date]])</f>
        <v>7</v>
      </c>
      <c r="F1524" s="4" t="str">
        <f>TEXT(SalesDataTable[[#This Row],[Order Date]],"MMM")</f>
        <v>Jul</v>
      </c>
      <c r="G1524" s="4" t="s">
        <v>0</v>
      </c>
      <c r="H1524" s="4" t="s">
        <v>50</v>
      </c>
      <c r="I1524" s="4" t="s">
        <v>2</v>
      </c>
      <c r="J1524" s="4" t="s">
        <v>3</v>
      </c>
      <c r="K1524" s="4" t="s">
        <v>23</v>
      </c>
      <c r="L1524" s="4" t="s">
        <v>51</v>
      </c>
      <c r="M1524" s="9">
        <v>3</v>
      </c>
      <c r="N1524" s="6">
        <v>120.88</v>
      </c>
      <c r="O1524" s="7">
        <v>0</v>
      </c>
      <c r="P1524" s="6">
        <v>60.97</v>
      </c>
      <c r="Q1524" s="6">
        <f t="shared" si="92"/>
        <v>362.64</v>
      </c>
      <c r="R1524" s="6">
        <f t="shared" si="93"/>
        <v>182.91</v>
      </c>
      <c r="S1524" s="6">
        <f t="shared" si="94"/>
        <v>179.73</v>
      </c>
      <c r="T1524" s="8">
        <f t="shared" si="95"/>
        <v>0.49561548643282594</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3875</v>
      </c>
      <c r="B1525" s="3">
        <v>46233</v>
      </c>
      <c r="C1525" s="4">
        <f>YEAR(SalesDataTable[[#This Row],[Order Date]])</f>
        <v>2026</v>
      </c>
      <c r="D1525" s="11" t="str">
        <f>"Q"&amp;ROUNDUP(MONTH(SalesDataTable[[#This Row],[Order Date]])/3,0)</f>
        <v>Q3</v>
      </c>
      <c r="E1525" s="4">
        <f>MONTH(SalesDataTable[[#This Row],[Order Date]])</f>
        <v>7</v>
      </c>
      <c r="F1525" s="4" t="str">
        <f>TEXT(SalesDataTable[[#This Row],[Order Date]],"MMM")</f>
        <v>Jul</v>
      </c>
      <c r="G1525" s="4" t="s">
        <v>20</v>
      </c>
      <c r="H1525" s="4" t="s">
        <v>33</v>
      </c>
      <c r="I1525" s="4" t="s">
        <v>2</v>
      </c>
      <c r="J1525" s="4" t="s">
        <v>3</v>
      </c>
      <c r="K1525" s="4" t="s">
        <v>4</v>
      </c>
      <c r="L1525" s="4" t="s">
        <v>30</v>
      </c>
      <c r="M1525" s="9">
        <v>1</v>
      </c>
      <c r="N1525" s="6">
        <v>101.73</v>
      </c>
      <c r="O1525" s="7">
        <v>0.05</v>
      </c>
      <c r="P1525" s="6">
        <v>51.63</v>
      </c>
      <c r="Q1525" s="6">
        <f t="shared" si="92"/>
        <v>96.643500000000003</v>
      </c>
      <c r="R1525" s="6">
        <f t="shared" si="93"/>
        <v>51.63</v>
      </c>
      <c r="S1525" s="6">
        <f t="shared" si="94"/>
        <v>45.013500000000001</v>
      </c>
      <c r="T1525" s="8">
        <f t="shared" si="95"/>
        <v>0.46576852038678235</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4467</v>
      </c>
      <c r="B1526" s="3">
        <v>46233</v>
      </c>
      <c r="C1526" s="4">
        <f>YEAR(SalesDataTable[[#This Row],[Order Date]])</f>
        <v>2026</v>
      </c>
      <c r="D1526" s="11" t="str">
        <f>"Q"&amp;ROUNDUP(MONTH(SalesDataTable[[#This Row],[Order Date]])/3,0)</f>
        <v>Q3</v>
      </c>
      <c r="E1526" s="4">
        <f>MONTH(SalesDataTable[[#This Row],[Order Date]])</f>
        <v>7</v>
      </c>
      <c r="F1526" s="4" t="str">
        <f>TEXT(SalesDataTable[[#This Row],[Order Date]],"MMM")</f>
        <v>Jul</v>
      </c>
      <c r="G1526" s="4" t="s">
        <v>20</v>
      </c>
      <c r="H1526" s="4" t="s">
        <v>31</v>
      </c>
      <c r="I1526" s="4" t="s">
        <v>2</v>
      </c>
      <c r="J1526" s="4" t="s">
        <v>3</v>
      </c>
      <c r="K1526" s="4" t="s">
        <v>14</v>
      </c>
      <c r="L1526" s="4" t="s">
        <v>15</v>
      </c>
      <c r="M1526" s="9">
        <v>2</v>
      </c>
      <c r="N1526" s="6">
        <v>36.21</v>
      </c>
      <c r="O1526" s="7">
        <v>0</v>
      </c>
      <c r="P1526" s="6">
        <v>13.5</v>
      </c>
      <c r="Q1526" s="6">
        <f t="shared" si="92"/>
        <v>72.42</v>
      </c>
      <c r="R1526" s="6">
        <f t="shared" si="93"/>
        <v>27</v>
      </c>
      <c r="S1526" s="6">
        <f t="shared" si="94"/>
        <v>45.42</v>
      </c>
      <c r="T1526" s="8">
        <f t="shared" si="95"/>
        <v>0.62717481358740679</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739</v>
      </c>
      <c r="B1527" s="3">
        <v>46234</v>
      </c>
      <c r="C1527" s="4">
        <f>YEAR(SalesDataTable[[#This Row],[Order Date]])</f>
        <v>2026</v>
      </c>
      <c r="D1527" s="11" t="str">
        <f>"Q"&amp;ROUNDUP(MONTH(SalesDataTable[[#This Row],[Order Date]])/3,0)</f>
        <v>Q3</v>
      </c>
      <c r="E1527" s="4">
        <f>MONTH(SalesDataTable[[#This Row],[Order Date]])</f>
        <v>7</v>
      </c>
      <c r="F1527" s="4" t="str">
        <f>TEXT(SalesDataTable[[#This Row],[Order Date]],"MMM")</f>
        <v>Jul</v>
      </c>
      <c r="G1527" s="4" t="s">
        <v>20</v>
      </c>
      <c r="H1527" s="4" t="s">
        <v>31</v>
      </c>
      <c r="I1527" s="4" t="s">
        <v>2</v>
      </c>
      <c r="J1527" s="4" t="s">
        <v>16</v>
      </c>
      <c r="K1527" s="4" t="s">
        <v>4</v>
      </c>
      <c r="L1527" s="4" t="s">
        <v>30</v>
      </c>
      <c r="M1527" s="9">
        <v>5</v>
      </c>
      <c r="N1527" s="6">
        <v>104.65</v>
      </c>
      <c r="O1527" s="7">
        <v>0</v>
      </c>
      <c r="P1527" s="6">
        <v>49.2</v>
      </c>
      <c r="Q1527" s="6">
        <f t="shared" si="92"/>
        <v>523.25</v>
      </c>
      <c r="R1527" s="6">
        <f t="shared" si="93"/>
        <v>246</v>
      </c>
      <c r="S1527" s="6">
        <f t="shared" si="94"/>
        <v>277.25</v>
      </c>
      <c r="T1527" s="8">
        <f t="shared" si="95"/>
        <v>0.52986144290492121</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2376</v>
      </c>
      <c r="B1528" s="3">
        <v>46234</v>
      </c>
      <c r="C1528" s="4">
        <f>YEAR(SalesDataTable[[#This Row],[Order Date]])</f>
        <v>2026</v>
      </c>
      <c r="D1528" s="11" t="str">
        <f>"Q"&amp;ROUNDUP(MONTH(SalesDataTable[[#This Row],[Order Date]])/3,0)</f>
        <v>Q3</v>
      </c>
      <c r="E1528" s="4">
        <f>MONTH(SalesDataTable[[#This Row],[Order Date]])</f>
        <v>7</v>
      </c>
      <c r="F1528" s="4" t="str">
        <f>TEXT(SalesDataTable[[#This Row],[Order Date]],"MMM")</f>
        <v>Jul</v>
      </c>
      <c r="G1528" s="4" t="s">
        <v>11</v>
      </c>
      <c r="H1528" s="4" t="s">
        <v>25</v>
      </c>
      <c r="I1528" s="4" t="s">
        <v>8</v>
      </c>
      <c r="J1528" s="4" t="s">
        <v>3</v>
      </c>
      <c r="K1528" s="4" t="s">
        <v>23</v>
      </c>
      <c r="L1528" s="4" t="s">
        <v>29</v>
      </c>
      <c r="M1528" s="9">
        <v>5</v>
      </c>
      <c r="N1528" s="6">
        <v>198.35</v>
      </c>
      <c r="O1528" s="7">
        <v>0.05</v>
      </c>
      <c r="P1528" s="6">
        <v>104.96</v>
      </c>
      <c r="Q1528" s="6">
        <f t="shared" si="92"/>
        <v>942.16249999999991</v>
      </c>
      <c r="R1528" s="6">
        <f t="shared" si="93"/>
        <v>524.79999999999995</v>
      </c>
      <c r="S1528" s="6">
        <f t="shared" si="94"/>
        <v>417.36249999999995</v>
      </c>
      <c r="T1528" s="8">
        <f t="shared" si="95"/>
        <v>0.44298356175288234</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3109</v>
      </c>
      <c r="B1529" s="3">
        <v>46234</v>
      </c>
      <c r="C1529" s="4">
        <f>YEAR(SalesDataTable[[#This Row],[Order Date]])</f>
        <v>2026</v>
      </c>
      <c r="D1529" s="11" t="str">
        <f>"Q"&amp;ROUNDUP(MONTH(SalesDataTable[[#This Row],[Order Date]])/3,0)</f>
        <v>Q3</v>
      </c>
      <c r="E1529" s="4">
        <f>MONTH(SalesDataTable[[#This Row],[Order Date]])</f>
        <v>7</v>
      </c>
      <c r="F1529" s="4" t="str">
        <f>TEXT(SalesDataTable[[#This Row],[Order Date]],"MMM")</f>
        <v>Jul</v>
      </c>
      <c r="G1529" s="4" t="s">
        <v>0</v>
      </c>
      <c r="H1529" s="4" t="s">
        <v>1</v>
      </c>
      <c r="I1529" s="4" t="s">
        <v>28</v>
      </c>
      <c r="J1529" s="4" t="s">
        <v>3</v>
      </c>
      <c r="K1529" s="4" t="s">
        <v>34</v>
      </c>
      <c r="L1529" s="4" t="s">
        <v>42</v>
      </c>
      <c r="M1529" s="9">
        <v>2</v>
      </c>
      <c r="N1529" s="6">
        <v>36.56</v>
      </c>
      <c r="O1529" s="7">
        <v>0.05</v>
      </c>
      <c r="P1529" s="6">
        <v>13.76</v>
      </c>
      <c r="Q1529" s="6">
        <f t="shared" si="92"/>
        <v>69.463999999999999</v>
      </c>
      <c r="R1529" s="6">
        <f t="shared" si="93"/>
        <v>27.52</v>
      </c>
      <c r="S1529" s="6">
        <f t="shared" si="94"/>
        <v>41.944000000000003</v>
      </c>
      <c r="T1529" s="8">
        <f t="shared" si="95"/>
        <v>0.60382356328457909</v>
      </c>
      <c r="U1529" s="5">
        <f>YEAR(SalesDataTable[[#This Row],[Order Date]])</f>
        <v>2026</v>
      </c>
      <c r="V1529" s="8" t="str">
        <f>"Q"&amp;ROUNDUP(MONTH(SalesDataTable[[#This Row],[Order Date]])/3,0)</f>
        <v>Q3</v>
      </c>
      <c r="W1529" s="9">
        <f>MONTH(SalesDataTable[[#This Row],[Order Date]])</f>
        <v>7</v>
      </c>
      <c r="X1529" s="8" t="str">
        <f>TEXT(SalesDataTable[[#This Row],[Order Date]],"mmm")</f>
        <v>Jul</v>
      </c>
    </row>
    <row r="1530" spans="1:24" ht="15.6">
      <c r="A1530" s="2">
        <v>4362</v>
      </c>
      <c r="B1530" s="3">
        <v>46234</v>
      </c>
      <c r="C1530" s="4">
        <f>YEAR(SalesDataTable[[#This Row],[Order Date]])</f>
        <v>2026</v>
      </c>
      <c r="D1530" s="11" t="str">
        <f>"Q"&amp;ROUNDUP(MONTH(SalesDataTable[[#This Row],[Order Date]])/3,0)</f>
        <v>Q3</v>
      </c>
      <c r="E1530" s="4">
        <f>MONTH(SalesDataTable[[#This Row],[Order Date]])</f>
        <v>7</v>
      </c>
      <c r="F1530" s="4" t="str">
        <f>TEXT(SalesDataTable[[#This Row],[Order Date]],"MMM")</f>
        <v>Jul</v>
      </c>
      <c r="G1530" s="4" t="s">
        <v>6</v>
      </c>
      <c r="H1530" s="4" t="s">
        <v>49</v>
      </c>
      <c r="I1530" s="4" t="s">
        <v>2</v>
      </c>
      <c r="J1530" s="4" t="s">
        <v>3</v>
      </c>
      <c r="K1530" s="4" t="s">
        <v>9</v>
      </c>
      <c r="L1530" s="4" t="s">
        <v>10</v>
      </c>
      <c r="M1530" s="9">
        <v>5</v>
      </c>
      <c r="N1530" s="6">
        <v>92.41</v>
      </c>
      <c r="O1530" s="7">
        <v>0</v>
      </c>
      <c r="P1530" s="6">
        <v>44.29</v>
      </c>
      <c r="Q1530" s="6">
        <f t="shared" si="92"/>
        <v>462.04999999999995</v>
      </c>
      <c r="R1530" s="6">
        <f t="shared" si="93"/>
        <v>221.45</v>
      </c>
      <c r="S1530" s="6">
        <f t="shared" si="94"/>
        <v>240.59999999999997</v>
      </c>
      <c r="T1530" s="8">
        <f t="shared" si="95"/>
        <v>0.52072286549074775</v>
      </c>
      <c r="U1530" s="5">
        <f>YEAR(SalesDataTable[[#This Row],[Order Date]])</f>
        <v>2026</v>
      </c>
      <c r="V1530" s="8" t="str">
        <f>"Q"&amp;ROUNDUP(MONTH(SalesDataTable[[#This Row],[Order Date]])/3,0)</f>
        <v>Q3</v>
      </c>
      <c r="W1530" s="9">
        <f>MONTH(SalesDataTable[[#This Row],[Order Date]])</f>
        <v>7</v>
      </c>
      <c r="X1530" s="8" t="str">
        <f>TEXT(SalesDataTable[[#This Row],[Order Date]],"mmm")</f>
        <v>Jul</v>
      </c>
    </row>
    <row r="1531" spans="1:24" ht="15.6">
      <c r="A1531" s="2">
        <v>777</v>
      </c>
      <c r="B1531" s="3">
        <v>46235</v>
      </c>
      <c r="C1531" s="4">
        <f>YEAR(SalesDataTable[[#This Row],[Order Date]])</f>
        <v>2026</v>
      </c>
      <c r="D1531" s="11" t="str">
        <f>"Q"&amp;ROUNDUP(MONTH(SalesDataTable[[#This Row],[Order Date]])/3,0)</f>
        <v>Q3</v>
      </c>
      <c r="E1531" s="4">
        <f>MONTH(SalesDataTable[[#This Row],[Order Date]])</f>
        <v>8</v>
      </c>
      <c r="F1531" s="4" t="str">
        <f>TEXT(SalesDataTable[[#This Row],[Order Date]],"MMM")</f>
        <v>Aug</v>
      </c>
      <c r="G1531" s="4" t="s">
        <v>20</v>
      </c>
      <c r="H1531" s="4" t="s">
        <v>47</v>
      </c>
      <c r="I1531" s="4" t="s">
        <v>2</v>
      </c>
      <c r="J1531" s="4" t="s">
        <v>3</v>
      </c>
      <c r="K1531" s="4" t="s">
        <v>23</v>
      </c>
      <c r="L1531" s="4" t="s">
        <v>51</v>
      </c>
      <c r="M1531" s="9">
        <v>4</v>
      </c>
      <c r="N1531" s="6">
        <v>121.87</v>
      </c>
      <c r="O1531" s="7">
        <v>0</v>
      </c>
      <c r="P1531" s="6">
        <v>59.89</v>
      </c>
      <c r="Q1531" s="6">
        <f t="shared" si="92"/>
        <v>487.48</v>
      </c>
      <c r="R1531" s="6">
        <f t="shared" si="93"/>
        <v>239.56</v>
      </c>
      <c r="S1531" s="6">
        <f t="shared" si="94"/>
        <v>247.92000000000002</v>
      </c>
      <c r="T1531" s="8">
        <f t="shared" si="95"/>
        <v>0.50857471075736438</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831</v>
      </c>
      <c r="B1532" s="3">
        <v>46235</v>
      </c>
      <c r="C1532" s="4">
        <f>YEAR(SalesDataTable[[#This Row],[Order Date]])</f>
        <v>2026</v>
      </c>
      <c r="D1532" s="11" t="str">
        <f>"Q"&amp;ROUNDUP(MONTH(SalesDataTable[[#This Row],[Order Date]])/3,0)</f>
        <v>Q3</v>
      </c>
      <c r="E1532" s="4">
        <f>MONTH(SalesDataTable[[#This Row],[Order Date]])</f>
        <v>8</v>
      </c>
      <c r="F1532" s="4" t="str">
        <f>TEXT(SalesDataTable[[#This Row],[Order Date]],"MMM")</f>
        <v>Aug</v>
      </c>
      <c r="G1532" s="4" t="s">
        <v>20</v>
      </c>
      <c r="H1532" s="4" t="s">
        <v>33</v>
      </c>
      <c r="I1532" s="4" t="s">
        <v>2</v>
      </c>
      <c r="J1532" s="4" t="s">
        <v>3</v>
      </c>
      <c r="K1532" s="4" t="s">
        <v>14</v>
      </c>
      <c r="L1532" s="4" t="s">
        <v>44</v>
      </c>
      <c r="M1532" s="9">
        <v>2</v>
      </c>
      <c r="N1532" s="6">
        <v>130.9</v>
      </c>
      <c r="O1532" s="7">
        <v>0.05</v>
      </c>
      <c r="P1532" s="6">
        <v>67.959999999999994</v>
      </c>
      <c r="Q1532" s="6">
        <f t="shared" si="92"/>
        <v>248.71</v>
      </c>
      <c r="R1532" s="6">
        <f t="shared" si="93"/>
        <v>135.91999999999999</v>
      </c>
      <c r="S1532" s="6">
        <f t="shared" si="94"/>
        <v>112.79000000000002</v>
      </c>
      <c r="T1532" s="8">
        <f t="shared" si="95"/>
        <v>0.45350006031120588</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2059</v>
      </c>
      <c r="B1533" s="3">
        <v>46235</v>
      </c>
      <c r="C1533" s="4">
        <f>YEAR(SalesDataTable[[#This Row],[Order Date]])</f>
        <v>2026</v>
      </c>
      <c r="D1533" s="11" t="str">
        <f>"Q"&amp;ROUNDUP(MONTH(SalesDataTable[[#This Row],[Order Date]])/3,0)</f>
        <v>Q3</v>
      </c>
      <c r="E1533" s="4">
        <f>MONTH(SalesDataTable[[#This Row],[Order Date]])</f>
        <v>8</v>
      </c>
      <c r="F1533" s="4" t="str">
        <f>TEXT(SalesDataTable[[#This Row],[Order Date]],"MMM")</f>
        <v>Aug</v>
      </c>
      <c r="G1533" s="4" t="s">
        <v>11</v>
      </c>
      <c r="H1533" s="4" t="s">
        <v>12</v>
      </c>
      <c r="I1533" s="4" t="s">
        <v>19</v>
      </c>
      <c r="J1533" s="4" t="s">
        <v>13</v>
      </c>
      <c r="K1533" s="4" t="s">
        <v>4</v>
      </c>
      <c r="L1533" s="4" t="s">
        <v>22</v>
      </c>
      <c r="M1533" s="9">
        <v>1</v>
      </c>
      <c r="N1533" s="6">
        <v>50.98</v>
      </c>
      <c r="O1533" s="7">
        <v>0</v>
      </c>
      <c r="P1533" s="6">
        <v>22.92</v>
      </c>
      <c r="Q1533" s="6">
        <f t="shared" si="92"/>
        <v>50.98</v>
      </c>
      <c r="R1533" s="6">
        <f t="shared" si="93"/>
        <v>22.92</v>
      </c>
      <c r="S1533" s="6">
        <f t="shared" si="94"/>
        <v>28.059999999999995</v>
      </c>
      <c r="T1533" s="8">
        <f t="shared" si="95"/>
        <v>0.55041192624558644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2519</v>
      </c>
      <c r="B1534" s="3">
        <v>46235</v>
      </c>
      <c r="C1534" s="4">
        <f>YEAR(SalesDataTable[[#This Row],[Order Date]])</f>
        <v>2026</v>
      </c>
      <c r="D1534" s="11" t="str">
        <f>"Q"&amp;ROUNDUP(MONTH(SalesDataTable[[#This Row],[Order Date]])/3,0)</f>
        <v>Q3</v>
      </c>
      <c r="E1534" s="4">
        <f>MONTH(SalesDataTable[[#This Row],[Order Date]])</f>
        <v>8</v>
      </c>
      <c r="F1534" s="4" t="str">
        <f>TEXT(SalesDataTable[[#This Row],[Order Date]],"MMM")</f>
        <v>Aug</v>
      </c>
      <c r="G1534" s="4" t="s">
        <v>11</v>
      </c>
      <c r="H1534" s="4" t="s">
        <v>12</v>
      </c>
      <c r="I1534" s="4" t="s">
        <v>2</v>
      </c>
      <c r="J1534" s="4" t="s">
        <v>3</v>
      </c>
      <c r="K1534" s="4" t="s">
        <v>9</v>
      </c>
      <c r="L1534" s="4" t="s">
        <v>10</v>
      </c>
      <c r="M1534" s="9">
        <v>2</v>
      </c>
      <c r="N1534" s="6">
        <v>91.11</v>
      </c>
      <c r="O1534" s="7">
        <v>0</v>
      </c>
      <c r="P1534" s="6">
        <v>44.19</v>
      </c>
      <c r="Q1534" s="6">
        <f t="shared" si="92"/>
        <v>182.22</v>
      </c>
      <c r="R1534" s="6">
        <f t="shared" si="93"/>
        <v>88.38</v>
      </c>
      <c r="S1534" s="6">
        <f t="shared" si="94"/>
        <v>93.84</v>
      </c>
      <c r="T1534" s="8">
        <f t="shared" si="95"/>
        <v>0.51498189002304906</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2644</v>
      </c>
      <c r="B1535" s="3">
        <v>46235</v>
      </c>
      <c r="C1535" s="4">
        <f>YEAR(SalesDataTable[[#This Row],[Order Date]])</f>
        <v>2026</v>
      </c>
      <c r="D1535" s="11" t="str">
        <f>"Q"&amp;ROUNDUP(MONTH(SalesDataTable[[#This Row],[Order Date]])/3,0)</f>
        <v>Q3</v>
      </c>
      <c r="E1535" s="4">
        <f>MONTH(SalesDataTable[[#This Row],[Order Date]])</f>
        <v>8</v>
      </c>
      <c r="F1535" s="4" t="str">
        <f>TEXT(SalesDataTable[[#This Row],[Order Date]],"MMM")</f>
        <v>Aug</v>
      </c>
      <c r="G1535" s="4" t="s">
        <v>0</v>
      </c>
      <c r="H1535" s="4" t="s">
        <v>1</v>
      </c>
      <c r="I1535" s="4" t="s">
        <v>28</v>
      </c>
      <c r="J1535" s="4" t="s">
        <v>3</v>
      </c>
      <c r="K1535" s="4" t="s">
        <v>14</v>
      </c>
      <c r="L1535" s="4" t="s">
        <v>15</v>
      </c>
      <c r="M1535" s="9">
        <v>3</v>
      </c>
      <c r="N1535" s="6">
        <v>35.619999999999997</v>
      </c>
      <c r="O1535" s="7">
        <v>0.05</v>
      </c>
      <c r="P1535" s="6">
        <v>13.47</v>
      </c>
      <c r="Q1535" s="6">
        <f t="shared" si="92"/>
        <v>101.51699999999998</v>
      </c>
      <c r="R1535" s="6">
        <f t="shared" si="93"/>
        <v>40.410000000000004</v>
      </c>
      <c r="S1535" s="6">
        <f t="shared" si="94"/>
        <v>61.106999999999978</v>
      </c>
      <c r="T1535" s="8">
        <f t="shared" si="95"/>
        <v>0.60193859156594454</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4141</v>
      </c>
      <c r="B1536" s="3">
        <v>46235</v>
      </c>
      <c r="C1536" s="4">
        <f>YEAR(SalesDataTable[[#This Row],[Order Date]])</f>
        <v>2026</v>
      </c>
      <c r="D1536" s="11" t="str">
        <f>"Q"&amp;ROUNDUP(MONTH(SalesDataTable[[#This Row],[Order Date]])/3,0)</f>
        <v>Q3</v>
      </c>
      <c r="E1536" s="4">
        <f>MONTH(SalesDataTable[[#This Row],[Order Date]])</f>
        <v>8</v>
      </c>
      <c r="F1536" s="4" t="str">
        <f>TEXT(SalesDataTable[[#This Row],[Order Date]],"MMM")</f>
        <v>Aug</v>
      </c>
      <c r="G1536" s="4" t="s">
        <v>20</v>
      </c>
      <c r="H1536" s="4" t="s">
        <v>47</v>
      </c>
      <c r="I1536" s="4" t="s">
        <v>2</v>
      </c>
      <c r="J1536" s="4" t="s">
        <v>13</v>
      </c>
      <c r="K1536" s="4" t="s">
        <v>9</v>
      </c>
      <c r="L1536" s="4" t="s">
        <v>10</v>
      </c>
      <c r="M1536" s="9">
        <v>1</v>
      </c>
      <c r="N1536" s="6">
        <v>91.95</v>
      </c>
      <c r="O1536" s="7">
        <v>0.05</v>
      </c>
      <c r="P1536" s="6">
        <v>46.47</v>
      </c>
      <c r="Q1536" s="6">
        <f t="shared" si="92"/>
        <v>87.352499999999992</v>
      </c>
      <c r="R1536" s="6">
        <f t="shared" si="93"/>
        <v>46.47</v>
      </c>
      <c r="S1536" s="6">
        <f t="shared" si="94"/>
        <v>40.882499999999993</v>
      </c>
      <c r="T1536" s="8">
        <f t="shared" si="95"/>
        <v>0.46801751523997592</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4804</v>
      </c>
      <c r="B1537" s="3">
        <v>46235</v>
      </c>
      <c r="C1537" s="4">
        <f>YEAR(SalesDataTable[[#This Row],[Order Date]])</f>
        <v>2026</v>
      </c>
      <c r="D1537" s="11" t="str">
        <f>"Q"&amp;ROUNDUP(MONTH(SalesDataTable[[#This Row],[Order Date]])/3,0)</f>
        <v>Q3</v>
      </c>
      <c r="E1537" s="4">
        <f>MONTH(SalesDataTable[[#This Row],[Order Date]])</f>
        <v>8</v>
      </c>
      <c r="F1537" s="4" t="str">
        <f>TEXT(SalesDataTable[[#This Row],[Order Date]],"MMM")</f>
        <v>Aug</v>
      </c>
      <c r="G1537" s="4" t="s">
        <v>0</v>
      </c>
      <c r="H1537" s="4" t="s">
        <v>36</v>
      </c>
      <c r="I1537" s="4" t="s">
        <v>2</v>
      </c>
      <c r="J1537" s="4" t="s">
        <v>3</v>
      </c>
      <c r="K1537" s="4" t="s">
        <v>34</v>
      </c>
      <c r="L1537" s="4" t="s">
        <v>45</v>
      </c>
      <c r="M1537" s="9">
        <v>1</v>
      </c>
      <c r="N1537" s="6">
        <v>49.46</v>
      </c>
      <c r="O1537" s="7">
        <v>0</v>
      </c>
      <c r="P1537" s="6">
        <v>21.47</v>
      </c>
      <c r="Q1537" s="6">
        <f t="shared" si="92"/>
        <v>49.46</v>
      </c>
      <c r="R1537" s="6">
        <f t="shared" si="93"/>
        <v>21.47</v>
      </c>
      <c r="S1537" s="6">
        <f t="shared" si="94"/>
        <v>27.990000000000002</v>
      </c>
      <c r="T1537" s="8">
        <f t="shared" si="95"/>
        <v>0.5659118479579458</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5161</v>
      </c>
      <c r="B1538" s="3">
        <v>46235</v>
      </c>
      <c r="C1538" s="4">
        <f>YEAR(SalesDataTable[[#This Row],[Order Date]])</f>
        <v>2026</v>
      </c>
      <c r="D1538" s="11" t="str">
        <f>"Q"&amp;ROUNDUP(MONTH(SalesDataTable[[#This Row],[Order Date]])/3,0)</f>
        <v>Q3</v>
      </c>
      <c r="E1538" s="4">
        <f>MONTH(SalesDataTable[[#This Row],[Order Date]])</f>
        <v>8</v>
      </c>
      <c r="F1538" s="4" t="str">
        <f>TEXT(SalesDataTable[[#This Row],[Order Date]],"MMM")</f>
        <v>Aug</v>
      </c>
      <c r="G1538" s="4" t="s">
        <v>0</v>
      </c>
      <c r="H1538" s="4" t="s">
        <v>50</v>
      </c>
      <c r="I1538" s="4" t="s">
        <v>2</v>
      </c>
      <c r="J1538" s="4" t="s">
        <v>13</v>
      </c>
      <c r="K1538" s="4" t="s">
        <v>4</v>
      </c>
      <c r="L1538" s="4" t="s">
        <v>26</v>
      </c>
      <c r="M1538" s="9">
        <v>1</v>
      </c>
      <c r="N1538" s="6">
        <v>41.25</v>
      </c>
      <c r="O1538" s="7">
        <v>0.05</v>
      </c>
      <c r="P1538" s="6">
        <v>16.98</v>
      </c>
      <c r="Q1538" s="6">
        <f t="shared" si="92"/>
        <v>39.1875</v>
      </c>
      <c r="R1538" s="6">
        <f t="shared" si="93"/>
        <v>16.98</v>
      </c>
      <c r="S1538" s="6">
        <f t="shared" si="94"/>
        <v>22.2075</v>
      </c>
      <c r="T1538" s="8">
        <f t="shared" si="95"/>
        <v>0.56669856459330148</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590</v>
      </c>
      <c r="B1539" s="3">
        <v>46236</v>
      </c>
      <c r="C1539" s="4">
        <f>YEAR(SalesDataTable[[#This Row],[Order Date]])</f>
        <v>2026</v>
      </c>
      <c r="D1539" s="11" t="str">
        <f>"Q"&amp;ROUNDUP(MONTH(SalesDataTable[[#This Row],[Order Date]])/3,0)</f>
        <v>Q3</v>
      </c>
      <c r="E1539" s="4">
        <f>MONTH(SalesDataTable[[#This Row],[Order Date]])</f>
        <v>8</v>
      </c>
      <c r="F1539" s="4" t="str">
        <f>TEXT(SalesDataTable[[#This Row],[Order Date]],"MMM")</f>
        <v>Aug</v>
      </c>
      <c r="G1539" s="4" t="s">
        <v>11</v>
      </c>
      <c r="H1539" s="4" t="s">
        <v>25</v>
      </c>
      <c r="I1539" s="4" t="s">
        <v>2</v>
      </c>
      <c r="J1539" s="4" t="s">
        <v>3</v>
      </c>
      <c r="K1539" s="4" t="s">
        <v>14</v>
      </c>
      <c r="L1539" s="4" t="s">
        <v>44</v>
      </c>
      <c r="M1539" s="9">
        <v>4</v>
      </c>
      <c r="N1539" s="6">
        <v>133.65</v>
      </c>
      <c r="O1539" s="7">
        <v>0</v>
      </c>
      <c r="P1539" s="6">
        <v>66</v>
      </c>
      <c r="Q1539" s="6">
        <f t="shared" si="92"/>
        <v>534.6</v>
      </c>
      <c r="R1539" s="6">
        <f t="shared" si="93"/>
        <v>264</v>
      </c>
      <c r="S1539" s="6">
        <f t="shared" si="94"/>
        <v>270.60000000000002</v>
      </c>
      <c r="T1539" s="8">
        <f t="shared" si="95"/>
        <v>0.50617283950617287</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1599</v>
      </c>
      <c r="B1540" s="3">
        <v>46236</v>
      </c>
      <c r="C1540" s="4">
        <f>YEAR(SalesDataTable[[#This Row],[Order Date]])</f>
        <v>2026</v>
      </c>
      <c r="D1540" s="11" t="str">
        <f>"Q"&amp;ROUNDUP(MONTH(SalesDataTable[[#This Row],[Order Date]])/3,0)</f>
        <v>Q3</v>
      </c>
      <c r="E1540" s="4">
        <f>MONTH(SalesDataTable[[#This Row],[Order Date]])</f>
        <v>8</v>
      </c>
      <c r="F1540" s="4" t="str">
        <f>TEXT(SalesDataTable[[#This Row],[Order Date]],"MMM")</f>
        <v>Aug</v>
      </c>
      <c r="G1540" s="4" t="s">
        <v>20</v>
      </c>
      <c r="H1540" s="4" t="s">
        <v>21</v>
      </c>
      <c r="I1540" s="4" t="s">
        <v>2</v>
      </c>
      <c r="J1540" s="4" t="s">
        <v>3</v>
      </c>
      <c r="K1540" s="4" t="s">
        <v>23</v>
      </c>
      <c r="L1540" s="4" t="s">
        <v>29</v>
      </c>
      <c r="M1540" s="9">
        <v>2</v>
      </c>
      <c r="N1540" s="6">
        <v>200.45</v>
      </c>
      <c r="O1540" s="7">
        <v>0.05</v>
      </c>
      <c r="P1540" s="6">
        <v>105.42</v>
      </c>
      <c r="Q1540" s="6">
        <f t="shared" ref="Q1540:Q1603" si="96">M1540*N1540*(1-O1540)</f>
        <v>380.85499999999996</v>
      </c>
      <c r="R1540" s="6">
        <f t="shared" ref="R1540:R1603" si="97">M1540*P1540</f>
        <v>210.84</v>
      </c>
      <c r="S1540" s="6">
        <f t="shared" ref="S1540:S1603" si="98">Q1540-R1540</f>
        <v>170.01499999999996</v>
      </c>
      <c r="T1540" s="8">
        <f t="shared" ref="T1540:T1603" si="99">IFERROR(S1540/Q1540,0)</f>
        <v>0.44640348689133652</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1665</v>
      </c>
      <c r="B1541" s="3">
        <v>46236</v>
      </c>
      <c r="C1541" s="4">
        <f>YEAR(SalesDataTable[[#This Row],[Order Date]])</f>
        <v>2026</v>
      </c>
      <c r="D1541" s="11" t="str">
        <f>"Q"&amp;ROUNDUP(MONTH(SalesDataTable[[#This Row],[Order Date]])/3,0)</f>
        <v>Q3</v>
      </c>
      <c r="E1541" s="4">
        <f>MONTH(SalesDataTable[[#This Row],[Order Date]])</f>
        <v>8</v>
      </c>
      <c r="F1541" s="4" t="str">
        <f>TEXT(SalesDataTable[[#This Row],[Order Date]],"MMM")</f>
        <v>Aug</v>
      </c>
      <c r="G1541" s="4" t="s">
        <v>0</v>
      </c>
      <c r="H1541" s="4" t="s">
        <v>1</v>
      </c>
      <c r="I1541" s="4" t="s">
        <v>28</v>
      </c>
      <c r="J1541" s="4" t="s">
        <v>3</v>
      </c>
      <c r="K1541" s="4" t="s">
        <v>4</v>
      </c>
      <c r="L1541" s="4" t="s">
        <v>22</v>
      </c>
      <c r="M1541" s="9">
        <v>2</v>
      </c>
      <c r="N1541" s="6">
        <v>51.87</v>
      </c>
      <c r="O1541" s="7">
        <v>0.05</v>
      </c>
      <c r="P1541" s="6">
        <v>21.98</v>
      </c>
      <c r="Q1541" s="6">
        <f t="shared" si="96"/>
        <v>98.552999999999997</v>
      </c>
      <c r="R1541" s="6">
        <f t="shared" si="97"/>
        <v>43.96</v>
      </c>
      <c r="S1541" s="6">
        <f t="shared" si="98"/>
        <v>54.592999999999996</v>
      </c>
      <c r="T1541" s="8">
        <f t="shared" si="99"/>
        <v>0.55394559272675614</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2409</v>
      </c>
      <c r="B1542" s="3">
        <v>46236</v>
      </c>
      <c r="C1542" s="4">
        <f>YEAR(SalesDataTable[[#This Row],[Order Date]])</f>
        <v>2026</v>
      </c>
      <c r="D1542" s="11" t="str">
        <f>"Q"&amp;ROUNDUP(MONTH(SalesDataTable[[#This Row],[Order Date]])/3,0)</f>
        <v>Q3</v>
      </c>
      <c r="E1542" s="4">
        <f>MONTH(SalesDataTable[[#This Row],[Order Date]])</f>
        <v>8</v>
      </c>
      <c r="F1542" s="4" t="str">
        <f>TEXT(SalesDataTable[[#This Row],[Order Date]],"MMM")</f>
        <v>Aug</v>
      </c>
      <c r="G1542" s="4" t="s">
        <v>20</v>
      </c>
      <c r="H1542" s="4" t="s">
        <v>47</v>
      </c>
      <c r="I1542" s="4" t="s">
        <v>2</v>
      </c>
      <c r="J1542" s="4" t="s">
        <v>3</v>
      </c>
      <c r="K1542" s="4" t="s">
        <v>23</v>
      </c>
      <c r="L1542" s="4" t="s">
        <v>40</v>
      </c>
      <c r="M1542" s="9">
        <v>1</v>
      </c>
      <c r="N1542" s="6">
        <v>83.6</v>
      </c>
      <c r="O1542" s="7">
        <v>0.05</v>
      </c>
      <c r="P1542" s="6">
        <v>38.51</v>
      </c>
      <c r="Q1542" s="6">
        <f t="shared" si="96"/>
        <v>79.419999999999987</v>
      </c>
      <c r="R1542" s="6">
        <f t="shared" si="97"/>
        <v>38.51</v>
      </c>
      <c r="S1542" s="6">
        <f t="shared" si="98"/>
        <v>40.909999999999989</v>
      </c>
      <c r="T1542" s="8">
        <f t="shared" si="99"/>
        <v>0.51510954419541677</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2936</v>
      </c>
      <c r="B1543" s="3">
        <v>46236</v>
      </c>
      <c r="C1543" s="4">
        <f>YEAR(SalesDataTable[[#This Row],[Order Date]])</f>
        <v>2026</v>
      </c>
      <c r="D1543" s="11" t="str">
        <f>"Q"&amp;ROUNDUP(MONTH(SalesDataTable[[#This Row],[Order Date]])/3,0)</f>
        <v>Q3</v>
      </c>
      <c r="E1543" s="4">
        <f>MONTH(SalesDataTable[[#This Row],[Order Date]])</f>
        <v>8</v>
      </c>
      <c r="F1543" s="4" t="str">
        <f>TEXT(SalesDataTable[[#This Row],[Order Date]],"MMM")</f>
        <v>Aug</v>
      </c>
      <c r="G1543" s="4" t="s">
        <v>11</v>
      </c>
      <c r="H1543" s="4" t="s">
        <v>52</v>
      </c>
      <c r="I1543" s="4" t="s">
        <v>2</v>
      </c>
      <c r="J1543" s="4" t="s">
        <v>13</v>
      </c>
      <c r="K1543" s="4" t="s">
        <v>14</v>
      </c>
      <c r="L1543" s="4" t="s">
        <v>15</v>
      </c>
      <c r="M1543" s="9">
        <v>1</v>
      </c>
      <c r="N1543" s="6">
        <v>35.74</v>
      </c>
      <c r="O1543" s="7">
        <v>0</v>
      </c>
      <c r="P1543" s="6">
        <v>13.49</v>
      </c>
      <c r="Q1543" s="6">
        <f t="shared" si="96"/>
        <v>35.74</v>
      </c>
      <c r="R1543" s="6">
        <f t="shared" si="97"/>
        <v>13.49</v>
      </c>
      <c r="S1543" s="6">
        <f t="shared" si="98"/>
        <v>22.25</v>
      </c>
      <c r="T1543" s="8">
        <f t="shared" si="99"/>
        <v>0.62255176273083379</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3397</v>
      </c>
      <c r="B1544" s="3">
        <v>46236</v>
      </c>
      <c r="C1544" s="4">
        <f>YEAR(SalesDataTable[[#This Row],[Order Date]])</f>
        <v>2026</v>
      </c>
      <c r="D1544" s="11" t="str">
        <f>"Q"&amp;ROUNDUP(MONTH(SalesDataTable[[#This Row],[Order Date]])/3,0)</f>
        <v>Q3</v>
      </c>
      <c r="E1544" s="4">
        <f>MONTH(SalesDataTable[[#This Row],[Order Date]])</f>
        <v>8</v>
      </c>
      <c r="F1544" s="4" t="str">
        <f>TEXT(SalesDataTable[[#This Row],[Order Date]],"MMM")</f>
        <v>Aug</v>
      </c>
      <c r="G1544" s="4" t="s">
        <v>20</v>
      </c>
      <c r="H1544" s="4" t="s">
        <v>21</v>
      </c>
      <c r="I1544" s="4" t="s">
        <v>2</v>
      </c>
      <c r="J1544" s="4" t="s">
        <v>3</v>
      </c>
      <c r="K1544" s="4" t="s">
        <v>4</v>
      </c>
      <c r="L1544" s="4" t="s">
        <v>5</v>
      </c>
      <c r="M1544" s="9">
        <v>1</v>
      </c>
      <c r="N1544" s="6">
        <v>79.849999999999994</v>
      </c>
      <c r="O1544" s="7">
        <v>0.1</v>
      </c>
      <c r="P1544" s="6">
        <v>43.11</v>
      </c>
      <c r="Q1544" s="6">
        <f t="shared" si="96"/>
        <v>71.864999999999995</v>
      </c>
      <c r="R1544" s="6">
        <f t="shared" si="97"/>
        <v>43.11</v>
      </c>
      <c r="S1544" s="6">
        <f t="shared" si="98"/>
        <v>28.754999999999995</v>
      </c>
      <c r="T1544" s="8">
        <f t="shared" si="99"/>
        <v>0.40012523481527862</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4556</v>
      </c>
      <c r="B1545" s="3">
        <v>46236</v>
      </c>
      <c r="C1545" s="4">
        <f>YEAR(SalesDataTable[[#This Row],[Order Date]])</f>
        <v>2026</v>
      </c>
      <c r="D1545" s="11" t="str">
        <f>"Q"&amp;ROUNDUP(MONTH(SalesDataTable[[#This Row],[Order Date]])/3,0)</f>
        <v>Q3</v>
      </c>
      <c r="E1545" s="4">
        <f>MONTH(SalesDataTable[[#This Row],[Order Date]])</f>
        <v>8</v>
      </c>
      <c r="F1545" s="4" t="str">
        <f>TEXT(SalesDataTable[[#This Row],[Order Date]],"MMM")</f>
        <v>Aug</v>
      </c>
      <c r="G1545" s="4" t="s">
        <v>0</v>
      </c>
      <c r="H1545" s="4" t="s">
        <v>50</v>
      </c>
      <c r="I1545" s="4" t="s">
        <v>2</v>
      </c>
      <c r="J1545" s="4" t="s">
        <v>3</v>
      </c>
      <c r="K1545" s="4" t="s">
        <v>14</v>
      </c>
      <c r="L1545" s="4" t="s">
        <v>32</v>
      </c>
      <c r="M1545" s="9">
        <v>2</v>
      </c>
      <c r="N1545" s="6">
        <v>46.44</v>
      </c>
      <c r="O1545" s="7">
        <v>0</v>
      </c>
      <c r="P1545" s="6">
        <v>18.489999999999998</v>
      </c>
      <c r="Q1545" s="6">
        <f t="shared" si="96"/>
        <v>92.88</v>
      </c>
      <c r="R1545" s="6">
        <f t="shared" si="97"/>
        <v>36.979999999999997</v>
      </c>
      <c r="S1545" s="6">
        <f t="shared" si="98"/>
        <v>55.9</v>
      </c>
      <c r="T1545" s="8">
        <f t="shared" si="99"/>
        <v>0.60185185185185186</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4614</v>
      </c>
      <c r="B1546" s="3">
        <v>46236</v>
      </c>
      <c r="C1546" s="4">
        <f>YEAR(SalesDataTable[[#This Row],[Order Date]])</f>
        <v>2026</v>
      </c>
      <c r="D1546" s="11" t="str">
        <f>"Q"&amp;ROUNDUP(MONTH(SalesDataTable[[#This Row],[Order Date]])/3,0)</f>
        <v>Q3</v>
      </c>
      <c r="E1546" s="4">
        <f>MONTH(SalesDataTable[[#This Row],[Order Date]])</f>
        <v>8</v>
      </c>
      <c r="F1546" s="4" t="str">
        <f>TEXT(SalesDataTable[[#This Row],[Order Date]],"MMM")</f>
        <v>Aug</v>
      </c>
      <c r="G1546" s="4" t="s">
        <v>20</v>
      </c>
      <c r="H1546" s="4" t="s">
        <v>33</v>
      </c>
      <c r="I1546" s="4" t="s">
        <v>19</v>
      </c>
      <c r="J1546" s="4" t="s">
        <v>3</v>
      </c>
      <c r="K1546" s="4" t="s">
        <v>4</v>
      </c>
      <c r="L1546" s="4" t="s">
        <v>22</v>
      </c>
      <c r="M1546" s="9">
        <v>2</v>
      </c>
      <c r="N1546" s="6">
        <v>50.44</v>
      </c>
      <c r="O1546" s="7">
        <v>0</v>
      </c>
      <c r="P1546" s="6">
        <v>22.99</v>
      </c>
      <c r="Q1546" s="6">
        <f t="shared" si="96"/>
        <v>100.88</v>
      </c>
      <c r="R1546" s="6">
        <f t="shared" si="97"/>
        <v>45.98</v>
      </c>
      <c r="S1546" s="6">
        <f t="shared" si="98"/>
        <v>54.9</v>
      </c>
      <c r="T1546" s="8">
        <f t="shared" si="99"/>
        <v>0.54421094369547984</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4999</v>
      </c>
      <c r="B1547" s="3">
        <v>46236</v>
      </c>
      <c r="C1547" s="4">
        <f>YEAR(SalesDataTable[[#This Row],[Order Date]])</f>
        <v>2026</v>
      </c>
      <c r="D1547" s="11" t="str">
        <f>"Q"&amp;ROUNDUP(MONTH(SalesDataTable[[#This Row],[Order Date]])/3,0)</f>
        <v>Q3</v>
      </c>
      <c r="E1547" s="4">
        <f>MONTH(SalesDataTable[[#This Row],[Order Date]])</f>
        <v>8</v>
      </c>
      <c r="F1547" s="4" t="str">
        <f>TEXT(SalesDataTable[[#This Row],[Order Date]],"MMM")</f>
        <v>Aug</v>
      </c>
      <c r="G1547" s="4" t="s">
        <v>20</v>
      </c>
      <c r="H1547" s="4" t="s">
        <v>33</v>
      </c>
      <c r="I1547" s="4" t="s">
        <v>2</v>
      </c>
      <c r="J1547" s="4" t="s">
        <v>3</v>
      </c>
      <c r="K1547" s="4" t="s">
        <v>4</v>
      </c>
      <c r="L1547" s="4" t="s">
        <v>5</v>
      </c>
      <c r="M1547" s="9">
        <v>2</v>
      </c>
      <c r="N1547" s="6">
        <v>81.38</v>
      </c>
      <c r="O1547" s="7">
        <v>0</v>
      </c>
      <c r="P1547" s="6">
        <v>42.19</v>
      </c>
      <c r="Q1547" s="6">
        <f t="shared" si="96"/>
        <v>162.76</v>
      </c>
      <c r="R1547" s="6">
        <f t="shared" si="97"/>
        <v>84.38</v>
      </c>
      <c r="S1547" s="6">
        <f t="shared" si="98"/>
        <v>78.38</v>
      </c>
      <c r="T1547" s="8">
        <f t="shared" si="99"/>
        <v>0.4815679528139592</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207</v>
      </c>
      <c r="B1548" s="3">
        <v>46237</v>
      </c>
      <c r="C1548" s="4">
        <f>YEAR(SalesDataTable[[#This Row],[Order Date]])</f>
        <v>2026</v>
      </c>
      <c r="D1548" s="11" t="str">
        <f>"Q"&amp;ROUNDUP(MONTH(SalesDataTable[[#This Row],[Order Date]])/3,0)</f>
        <v>Q3</v>
      </c>
      <c r="E1548" s="4">
        <f>MONTH(SalesDataTable[[#This Row],[Order Date]])</f>
        <v>8</v>
      </c>
      <c r="F1548" s="4" t="str">
        <f>TEXT(SalesDataTable[[#This Row],[Order Date]],"MMM")</f>
        <v>Aug</v>
      </c>
      <c r="G1548" s="4" t="s">
        <v>11</v>
      </c>
      <c r="H1548" s="4" t="s">
        <v>52</v>
      </c>
      <c r="I1548" s="4" t="s">
        <v>2</v>
      </c>
      <c r="J1548" s="4" t="s">
        <v>3</v>
      </c>
      <c r="K1548" s="4" t="s">
        <v>34</v>
      </c>
      <c r="L1548" s="4" t="s">
        <v>35</v>
      </c>
      <c r="M1548" s="9">
        <v>1</v>
      </c>
      <c r="N1548" s="6">
        <v>41.3</v>
      </c>
      <c r="O1548" s="7">
        <v>0</v>
      </c>
      <c r="P1548" s="6">
        <v>14.52</v>
      </c>
      <c r="Q1548" s="6">
        <f t="shared" si="96"/>
        <v>41.3</v>
      </c>
      <c r="R1548" s="6">
        <f t="shared" si="97"/>
        <v>14.52</v>
      </c>
      <c r="S1548" s="6">
        <f t="shared" si="98"/>
        <v>26.779999999999998</v>
      </c>
      <c r="T1548" s="8">
        <f t="shared" si="99"/>
        <v>0.64842615012106541</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295</v>
      </c>
      <c r="B1549" s="3">
        <v>46237</v>
      </c>
      <c r="C1549" s="4">
        <f>YEAR(SalesDataTable[[#This Row],[Order Date]])</f>
        <v>2026</v>
      </c>
      <c r="D1549" s="11" t="str">
        <f>"Q"&amp;ROUNDUP(MONTH(SalesDataTable[[#This Row],[Order Date]])/3,0)</f>
        <v>Q3</v>
      </c>
      <c r="E1549" s="4">
        <f>MONTH(SalesDataTable[[#This Row],[Order Date]])</f>
        <v>8</v>
      </c>
      <c r="F1549" s="4" t="str">
        <f>TEXT(SalesDataTable[[#This Row],[Order Date]],"MMM")</f>
        <v>Aug</v>
      </c>
      <c r="G1549" s="4" t="s">
        <v>20</v>
      </c>
      <c r="H1549" s="4" t="s">
        <v>33</v>
      </c>
      <c r="I1549" s="4" t="s">
        <v>28</v>
      </c>
      <c r="J1549" s="4" t="s">
        <v>3</v>
      </c>
      <c r="K1549" s="4" t="s">
        <v>14</v>
      </c>
      <c r="L1549" s="4" t="s">
        <v>15</v>
      </c>
      <c r="M1549" s="9">
        <v>2</v>
      </c>
      <c r="N1549" s="6">
        <v>36.15</v>
      </c>
      <c r="O1549" s="7">
        <v>0.1</v>
      </c>
      <c r="P1549" s="6">
        <v>13.19</v>
      </c>
      <c r="Q1549" s="6">
        <f t="shared" si="96"/>
        <v>65.069999999999993</v>
      </c>
      <c r="R1549" s="6">
        <f t="shared" si="97"/>
        <v>26.38</v>
      </c>
      <c r="S1549" s="6">
        <f t="shared" si="98"/>
        <v>38.69</v>
      </c>
      <c r="T1549" s="8">
        <f t="shared" si="99"/>
        <v>0.59459044106347014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657</v>
      </c>
      <c r="B1550" s="3">
        <v>46237</v>
      </c>
      <c r="C1550" s="4">
        <f>YEAR(SalesDataTable[[#This Row],[Order Date]])</f>
        <v>2026</v>
      </c>
      <c r="D1550" s="11" t="str">
        <f>"Q"&amp;ROUNDUP(MONTH(SalesDataTable[[#This Row],[Order Date]])/3,0)</f>
        <v>Q3</v>
      </c>
      <c r="E1550" s="4">
        <f>MONTH(SalesDataTable[[#This Row],[Order Date]])</f>
        <v>8</v>
      </c>
      <c r="F1550" s="4" t="str">
        <f>TEXT(SalesDataTable[[#This Row],[Order Date]],"MMM")</f>
        <v>Aug</v>
      </c>
      <c r="G1550" s="4" t="s">
        <v>6</v>
      </c>
      <c r="H1550" s="4" t="s">
        <v>43</v>
      </c>
      <c r="I1550" s="4" t="s">
        <v>2</v>
      </c>
      <c r="J1550" s="4" t="s">
        <v>3</v>
      </c>
      <c r="K1550" s="4" t="s">
        <v>14</v>
      </c>
      <c r="L1550" s="4" t="s">
        <v>44</v>
      </c>
      <c r="M1550" s="9">
        <v>3</v>
      </c>
      <c r="N1550" s="6">
        <v>132.59</v>
      </c>
      <c r="O1550" s="7">
        <v>0.1</v>
      </c>
      <c r="P1550" s="6">
        <v>66.040000000000006</v>
      </c>
      <c r="Q1550" s="6">
        <f t="shared" si="96"/>
        <v>357.99299999999999</v>
      </c>
      <c r="R1550" s="6">
        <f t="shared" si="97"/>
        <v>198.12</v>
      </c>
      <c r="S1550" s="6">
        <f t="shared" si="98"/>
        <v>159.87299999999999</v>
      </c>
      <c r="T1550" s="8">
        <f t="shared" si="99"/>
        <v>0.44658135773604507</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694</v>
      </c>
      <c r="B1551" s="3">
        <v>46237</v>
      </c>
      <c r="C1551" s="4">
        <f>YEAR(SalesDataTable[[#This Row],[Order Date]])</f>
        <v>2026</v>
      </c>
      <c r="D1551" s="11" t="str">
        <f>"Q"&amp;ROUNDUP(MONTH(SalesDataTable[[#This Row],[Order Date]])/3,0)</f>
        <v>Q3</v>
      </c>
      <c r="E1551" s="4">
        <f>MONTH(SalesDataTable[[#This Row],[Order Date]])</f>
        <v>8</v>
      </c>
      <c r="F1551" s="4" t="str">
        <f>TEXT(SalesDataTable[[#This Row],[Order Date]],"MMM")</f>
        <v>Aug</v>
      </c>
      <c r="G1551" s="4" t="s">
        <v>11</v>
      </c>
      <c r="H1551" s="4" t="s">
        <v>18</v>
      </c>
      <c r="I1551" s="4" t="s">
        <v>2</v>
      </c>
      <c r="J1551" s="4" t="s">
        <v>13</v>
      </c>
      <c r="K1551" s="4" t="s">
        <v>9</v>
      </c>
      <c r="L1551" s="4" t="s">
        <v>17</v>
      </c>
      <c r="M1551" s="9">
        <v>3</v>
      </c>
      <c r="N1551" s="6">
        <v>144</v>
      </c>
      <c r="O1551" s="7">
        <v>0</v>
      </c>
      <c r="P1551" s="6">
        <v>78.89</v>
      </c>
      <c r="Q1551" s="6">
        <f t="shared" si="96"/>
        <v>432</v>
      </c>
      <c r="R1551" s="6">
        <f t="shared" si="97"/>
        <v>236.67000000000002</v>
      </c>
      <c r="S1551" s="6">
        <f t="shared" si="98"/>
        <v>195.32999999999998</v>
      </c>
      <c r="T1551" s="8">
        <f t="shared" si="99"/>
        <v>0.45215277777777774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1187</v>
      </c>
      <c r="B1552" s="3">
        <v>46237</v>
      </c>
      <c r="C1552" s="4">
        <f>YEAR(SalesDataTable[[#This Row],[Order Date]])</f>
        <v>2026</v>
      </c>
      <c r="D1552" s="11" t="str">
        <f>"Q"&amp;ROUNDUP(MONTH(SalesDataTable[[#This Row],[Order Date]])/3,0)</f>
        <v>Q3</v>
      </c>
      <c r="E1552" s="4">
        <f>MONTH(SalesDataTable[[#This Row],[Order Date]])</f>
        <v>8</v>
      </c>
      <c r="F1552" s="4" t="str">
        <f>TEXT(SalesDataTable[[#This Row],[Order Date]],"MMM")</f>
        <v>Aug</v>
      </c>
      <c r="G1552" s="4" t="s">
        <v>0</v>
      </c>
      <c r="H1552" s="4" t="s">
        <v>1</v>
      </c>
      <c r="I1552" s="4" t="s">
        <v>2</v>
      </c>
      <c r="J1552" s="4" t="s">
        <v>3</v>
      </c>
      <c r="K1552" s="4" t="s">
        <v>14</v>
      </c>
      <c r="L1552" s="4" t="s">
        <v>32</v>
      </c>
      <c r="M1552" s="9">
        <v>2</v>
      </c>
      <c r="N1552" s="6">
        <v>45.45</v>
      </c>
      <c r="O1552" s="7">
        <v>0.05</v>
      </c>
      <c r="P1552" s="6">
        <v>18.829999999999998</v>
      </c>
      <c r="Q1552" s="6">
        <f t="shared" si="96"/>
        <v>86.355000000000004</v>
      </c>
      <c r="R1552" s="6">
        <f t="shared" si="97"/>
        <v>37.659999999999997</v>
      </c>
      <c r="S1552" s="6">
        <f t="shared" si="98"/>
        <v>48.695000000000007</v>
      </c>
      <c r="T1552" s="8">
        <f t="shared" si="99"/>
        <v>0.56389323142840608</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1915</v>
      </c>
      <c r="B1553" s="3">
        <v>46237</v>
      </c>
      <c r="C1553" s="4">
        <f>YEAR(SalesDataTable[[#This Row],[Order Date]])</f>
        <v>2026</v>
      </c>
      <c r="D1553" s="11" t="str">
        <f>"Q"&amp;ROUNDUP(MONTH(SalesDataTable[[#This Row],[Order Date]])/3,0)</f>
        <v>Q3</v>
      </c>
      <c r="E1553" s="4">
        <f>MONTH(SalesDataTable[[#This Row],[Order Date]])</f>
        <v>8</v>
      </c>
      <c r="F1553" s="4" t="str">
        <f>TEXT(SalesDataTable[[#This Row],[Order Date]],"MMM")</f>
        <v>Aug</v>
      </c>
      <c r="G1553" s="4" t="s">
        <v>6</v>
      </c>
      <c r="H1553" s="4" t="s">
        <v>27</v>
      </c>
      <c r="I1553" s="4" t="s">
        <v>2</v>
      </c>
      <c r="J1553" s="4" t="s">
        <v>3</v>
      </c>
      <c r="K1553" s="4" t="s">
        <v>4</v>
      </c>
      <c r="L1553" s="4" t="s">
        <v>26</v>
      </c>
      <c r="M1553" s="9">
        <v>1</v>
      </c>
      <c r="N1553" s="6">
        <v>41.16</v>
      </c>
      <c r="O1553" s="7">
        <v>0.05</v>
      </c>
      <c r="P1553" s="6">
        <v>16.66</v>
      </c>
      <c r="Q1553" s="6">
        <f t="shared" si="96"/>
        <v>39.101999999999997</v>
      </c>
      <c r="R1553" s="6">
        <f t="shared" si="97"/>
        <v>16.66</v>
      </c>
      <c r="S1553" s="6">
        <f t="shared" si="98"/>
        <v>22.441999999999997</v>
      </c>
      <c r="T1553" s="8">
        <f t="shared" si="99"/>
        <v>0.57393483709273174</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2156</v>
      </c>
      <c r="B1554" s="3">
        <v>46237</v>
      </c>
      <c r="C1554" s="4">
        <f>YEAR(SalesDataTable[[#This Row],[Order Date]])</f>
        <v>2026</v>
      </c>
      <c r="D1554" s="11" t="str">
        <f>"Q"&amp;ROUNDUP(MONTH(SalesDataTable[[#This Row],[Order Date]])/3,0)</f>
        <v>Q3</v>
      </c>
      <c r="E1554" s="4">
        <f>MONTH(SalesDataTable[[#This Row],[Order Date]])</f>
        <v>8</v>
      </c>
      <c r="F1554" s="4" t="str">
        <f>TEXT(SalesDataTable[[#This Row],[Order Date]],"MMM")</f>
        <v>Aug</v>
      </c>
      <c r="G1554" s="4" t="s">
        <v>0</v>
      </c>
      <c r="H1554" s="4" t="s">
        <v>1</v>
      </c>
      <c r="I1554" s="4" t="s">
        <v>19</v>
      </c>
      <c r="J1554" s="4" t="s">
        <v>3</v>
      </c>
      <c r="K1554" s="4" t="s">
        <v>14</v>
      </c>
      <c r="L1554" s="4" t="s">
        <v>48</v>
      </c>
      <c r="M1554" s="9">
        <v>1</v>
      </c>
      <c r="N1554" s="6">
        <v>162.78</v>
      </c>
      <c r="O1554" s="7">
        <v>0</v>
      </c>
      <c r="P1554" s="6">
        <v>85.08</v>
      </c>
      <c r="Q1554" s="6">
        <f t="shared" si="96"/>
        <v>162.78</v>
      </c>
      <c r="R1554" s="6">
        <f t="shared" si="97"/>
        <v>85.08</v>
      </c>
      <c r="S1554" s="6">
        <f t="shared" si="98"/>
        <v>77.7</v>
      </c>
      <c r="T1554" s="8">
        <f t="shared" si="99"/>
        <v>0.47733136748986366</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2539</v>
      </c>
      <c r="B1555" s="3">
        <v>46237</v>
      </c>
      <c r="C1555" s="4">
        <f>YEAR(SalesDataTable[[#This Row],[Order Date]])</f>
        <v>2026</v>
      </c>
      <c r="D1555" s="11" t="str">
        <f>"Q"&amp;ROUNDUP(MONTH(SalesDataTable[[#This Row],[Order Date]])/3,0)</f>
        <v>Q3</v>
      </c>
      <c r="E1555" s="4">
        <f>MONTH(SalesDataTable[[#This Row],[Order Date]])</f>
        <v>8</v>
      </c>
      <c r="F1555" s="4" t="str">
        <f>TEXT(SalesDataTable[[#This Row],[Order Date]],"MMM")</f>
        <v>Aug</v>
      </c>
      <c r="G1555" s="4" t="s">
        <v>11</v>
      </c>
      <c r="H1555" s="4" t="s">
        <v>52</v>
      </c>
      <c r="I1555" s="4" t="s">
        <v>19</v>
      </c>
      <c r="J1555" s="4" t="s">
        <v>13</v>
      </c>
      <c r="K1555" s="4" t="s">
        <v>4</v>
      </c>
      <c r="L1555" s="4" t="s">
        <v>5</v>
      </c>
      <c r="M1555" s="9">
        <v>1</v>
      </c>
      <c r="N1555" s="6">
        <v>80.040000000000006</v>
      </c>
      <c r="O1555" s="7">
        <v>0.1</v>
      </c>
      <c r="P1555" s="6">
        <v>41.88</v>
      </c>
      <c r="Q1555" s="6">
        <f t="shared" si="96"/>
        <v>72.036000000000001</v>
      </c>
      <c r="R1555" s="6">
        <f t="shared" si="97"/>
        <v>41.88</v>
      </c>
      <c r="S1555" s="6">
        <f t="shared" si="98"/>
        <v>30.155999999999999</v>
      </c>
      <c r="T1555" s="8">
        <f t="shared" si="99"/>
        <v>0.41862402132267196</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3803</v>
      </c>
      <c r="B1556" s="3">
        <v>46237</v>
      </c>
      <c r="C1556" s="4">
        <f>YEAR(SalesDataTable[[#This Row],[Order Date]])</f>
        <v>2026</v>
      </c>
      <c r="D1556" s="11" t="str">
        <f>"Q"&amp;ROUNDUP(MONTH(SalesDataTable[[#This Row],[Order Date]])/3,0)</f>
        <v>Q3</v>
      </c>
      <c r="E1556" s="4">
        <f>MONTH(SalesDataTable[[#This Row],[Order Date]])</f>
        <v>8</v>
      </c>
      <c r="F1556" s="4" t="str">
        <f>TEXT(SalesDataTable[[#This Row],[Order Date]],"MMM")</f>
        <v>Aug</v>
      </c>
      <c r="G1556" s="4" t="s">
        <v>11</v>
      </c>
      <c r="H1556" s="4" t="s">
        <v>25</v>
      </c>
      <c r="I1556" s="4" t="s">
        <v>2</v>
      </c>
      <c r="J1556" s="4" t="s">
        <v>13</v>
      </c>
      <c r="K1556" s="4" t="s">
        <v>9</v>
      </c>
      <c r="L1556" s="4" t="s">
        <v>10</v>
      </c>
      <c r="M1556" s="9">
        <v>1</v>
      </c>
      <c r="N1556" s="6">
        <v>90.21</v>
      </c>
      <c r="O1556" s="7">
        <v>0</v>
      </c>
      <c r="P1556" s="6">
        <v>46.31</v>
      </c>
      <c r="Q1556" s="6">
        <f t="shared" si="96"/>
        <v>90.21</v>
      </c>
      <c r="R1556" s="6">
        <f t="shared" si="97"/>
        <v>46.31</v>
      </c>
      <c r="S1556" s="6">
        <f t="shared" si="98"/>
        <v>43.899999999999991</v>
      </c>
      <c r="T1556" s="8">
        <f t="shared" si="99"/>
        <v>0.48664227912648261</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100</v>
      </c>
      <c r="B1557" s="3">
        <v>46238</v>
      </c>
      <c r="C1557" s="4">
        <f>YEAR(SalesDataTable[[#This Row],[Order Date]])</f>
        <v>2026</v>
      </c>
      <c r="D1557" s="11" t="str">
        <f>"Q"&amp;ROUNDUP(MONTH(SalesDataTable[[#This Row],[Order Date]])/3,0)</f>
        <v>Q3</v>
      </c>
      <c r="E1557" s="4">
        <f>MONTH(SalesDataTable[[#This Row],[Order Date]])</f>
        <v>8</v>
      </c>
      <c r="F1557" s="4" t="str">
        <f>TEXT(SalesDataTable[[#This Row],[Order Date]],"MMM")</f>
        <v>Aug</v>
      </c>
      <c r="G1557" s="4" t="s">
        <v>0</v>
      </c>
      <c r="H1557" s="4" t="s">
        <v>36</v>
      </c>
      <c r="I1557" s="4" t="s">
        <v>19</v>
      </c>
      <c r="J1557" s="4" t="s">
        <v>16</v>
      </c>
      <c r="K1557" s="4" t="s">
        <v>14</v>
      </c>
      <c r="L1557" s="4" t="s">
        <v>44</v>
      </c>
      <c r="M1557" s="9">
        <v>1</v>
      </c>
      <c r="N1557" s="6">
        <v>133.6</v>
      </c>
      <c r="O1557" s="7">
        <v>0.1</v>
      </c>
      <c r="P1557" s="6">
        <v>67.3</v>
      </c>
      <c r="Q1557" s="6">
        <f t="shared" si="96"/>
        <v>120.24</v>
      </c>
      <c r="R1557" s="6">
        <f t="shared" si="97"/>
        <v>67.3</v>
      </c>
      <c r="S1557" s="6">
        <f t="shared" si="98"/>
        <v>52.94</v>
      </c>
      <c r="T1557" s="8">
        <f t="shared" si="99"/>
        <v>0.44028609447771122</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118</v>
      </c>
      <c r="B1558" s="3">
        <v>46238</v>
      </c>
      <c r="C1558" s="4">
        <f>YEAR(SalesDataTable[[#This Row],[Order Date]])</f>
        <v>2026</v>
      </c>
      <c r="D1558" s="11" t="str">
        <f>"Q"&amp;ROUNDUP(MONTH(SalesDataTable[[#This Row],[Order Date]])/3,0)</f>
        <v>Q3</v>
      </c>
      <c r="E1558" s="4">
        <f>MONTH(SalesDataTable[[#This Row],[Order Date]])</f>
        <v>8</v>
      </c>
      <c r="F1558" s="4" t="str">
        <f>TEXT(SalesDataTable[[#This Row],[Order Date]],"MMM")</f>
        <v>Aug</v>
      </c>
      <c r="G1558" s="4" t="s">
        <v>20</v>
      </c>
      <c r="H1558" s="4" t="s">
        <v>21</v>
      </c>
      <c r="I1558" s="4" t="s">
        <v>2</v>
      </c>
      <c r="J1558" s="4" t="s">
        <v>3</v>
      </c>
      <c r="K1558" s="4" t="s">
        <v>14</v>
      </c>
      <c r="L1558" s="4" t="s">
        <v>32</v>
      </c>
      <c r="M1558" s="9">
        <v>1</v>
      </c>
      <c r="N1558" s="6">
        <v>47.53</v>
      </c>
      <c r="O1558" s="7">
        <v>0</v>
      </c>
      <c r="P1558" s="6">
        <v>18.04</v>
      </c>
      <c r="Q1558" s="6">
        <f t="shared" si="96"/>
        <v>47.53</v>
      </c>
      <c r="R1558" s="6">
        <f t="shared" si="97"/>
        <v>18.04</v>
      </c>
      <c r="S1558" s="6">
        <f t="shared" si="98"/>
        <v>29.490000000000002</v>
      </c>
      <c r="T1558" s="8">
        <f t="shared" si="99"/>
        <v>0.62045024195245113</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220</v>
      </c>
      <c r="B1559" s="3">
        <v>46238</v>
      </c>
      <c r="C1559" s="4">
        <f>YEAR(SalesDataTable[[#This Row],[Order Date]])</f>
        <v>2026</v>
      </c>
      <c r="D1559" s="11" t="str">
        <f>"Q"&amp;ROUNDUP(MONTH(SalesDataTable[[#This Row],[Order Date]])/3,0)</f>
        <v>Q3</v>
      </c>
      <c r="E1559" s="4">
        <f>MONTH(SalesDataTable[[#This Row],[Order Date]])</f>
        <v>8</v>
      </c>
      <c r="F1559" s="4" t="str">
        <f>TEXT(SalesDataTable[[#This Row],[Order Date]],"MMM")</f>
        <v>Aug</v>
      </c>
      <c r="G1559" s="4" t="s">
        <v>0</v>
      </c>
      <c r="H1559" s="4" t="s">
        <v>50</v>
      </c>
      <c r="I1559" s="4" t="s">
        <v>2</v>
      </c>
      <c r="J1559" s="4" t="s">
        <v>3</v>
      </c>
      <c r="K1559" s="4" t="s">
        <v>14</v>
      </c>
      <c r="L1559" s="4" t="s">
        <v>32</v>
      </c>
      <c r="M1559" s="9">
        <v>2</v>
      </c>
      <c r="N1559" s="6">
        <v>46.71</v>
      </c>
      <c r="O1559" s="7">
        <v>0</v>
      </c>
      <c r="P1559" s="6">
        <v>18.41</v>
      </c>
      <c r="Q1559" s="6">
        <f t="shared" si="96"/>
        <v>93.42</v>
      </c>
      <c r="R1559" s="6">
        <f t="shared" si="97"/>
        <v>36.82</v>
      </c>
      <c r="S1559" s="6">
        <f t="shared" si="98"/>
        <v>56.6</v>
      </c>
      <c r="T1559" s="8">
        <f t="shared" si="99"/>
        <v>0.60586598158852489</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1145</v>
      </c>
      <c r="B1560" s="3">
        <v>46238</v>
      </c>
      <c r="C1560" s="4">
        <f>YEAR(SalesDataTable[[#This Row],[Order Date]])</f>
        <v>2026</v>
      </c>
      <c r="D1560" s="11" t="str">
        <f>"Q"&amp;ROUNDUP(MONTH(SalesDataTable[[#This Row],[Order Date]])/3,0)</f>
        <v>Q3</v>
      </c>
      <c r="E1560" s="4">
        <f>MONTH(SalesDataTable[[#This Row],[Order Date]])</f>
        <v>8</v>
      </c>
      <c r="F1560" s="4" t="str">
        <f>TEXT(SalesDataTable[[#This Row],[Order Date]],"MMM")</f>
        <v>Aug</v>
      </c>
      <c r="G1560" s="4" t="s">
        <v>11</v>
      </c>
      <c r="H1560" s="4" t="s">
        <v>52</v>
      </c>
      <c r="I1560" s="4" t="s">
        <v>28</v>
      </c>
      <c r="J1560" s="4" t="s">
        <v>13</v>
      </c>
      <c r="K1560" s="4" t="s">
        <v>23</v>
      </c>
      <c r="L1560" s="4" t="s">
        <v>29</v>
      </c>
      <c r="M1560" s="9">
        <v>1</v>
      </c>
      <c r="N1560" s="6">
        <v>197.26</v>
      </c>
      <c r="O1560" s="7">
        <v>0</v>
      </c>
      <c r="P1560" s="6">
        <v>104.09</v>
      </c>
      <c r="Q1560" s="6">
        <f t="shared" si="96"/>
        <v>197.26</v>
      </c>
      <c r="R1560" s="6">
        <f t="shared" si="97"/>
        <v>104.09</v>
      </c>
      <c r="S1560" s="6">
        <f t="shared" si="98"/>
        <v>93.169999999999987</v>
      </c>
      <c r="T1560" s="8">
        <f t="shared" si="99"/>
        <v>0.47232079488999285</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1289</v>
      </c>
      <c r="B1561" s="3">
        <v>46238</v>
      </c>
      <c r="C1561" s="4">
        <f>YEAR(SalesDataTable[[#This Row],[Order Date]])</f>
        <v>2026</v>
      </c>
      <c r="D1561" s="11" t="str">
        <f>"Q"&amp;ROUNDUP(MONTH(SalesDataTable[[#This Row],[Order Date]])/3,0)</f>
        <v>Q3</v>
      </c>
      <c r="E1561" s="4">
        <f>MONTH(SalesDataTable[[#This Row],[Order Date]])</f>
        <v>8</v>
      </c>
      <c r="F1561" s="4" t="str">
        <f>TEXT(SalesDataTable[[#This Row],[Order Date]],"MMM")</f>
        <v>Aug</v>
      </c>
      <c r="G1561" s="4" t="s">
        <v>11</v>
      </c>
      <c r="H1561" s="4" t="s">
        <v>52</v>
      </c>
      <c r="I1561" s="4" t="s">
        <v>28</v>
      </c>
      <c r="J1561" s="4" t="s">
        <v>13</v>
      </c>
      <c r="K1561" s="4" t="s">
        <v>9</v>
      </c>
      <c r="L1561" s="4" t="s">
        <v>46</v>
      </c>
      <c r="M1561" s="9">
        <v>1</v>
      </c>
      <c r="N1561" s="6">
        <v>70.56</v>
      </c>
      <c r="O1561" s="7">
        <v>0</v>
      </c>
      <c r="P1561" s="6">
        <v>32.11</v>
      </c>
      <c r="Q1561" s="6">
        <f t="shared" si="96"/>
        <v>70.56</v>
      </c>
      <c r="R1561" s="6">
        <f t="shared" si="97"/>
        <v>32.11</v>
      </c>
      <c r="S1561" s="6">
        <f t="shared" si="98"/>
        <v>38.450000000000003</v>
      </c>
      <c r="T1561" s="8">
        <f t="shared" si="99"/>
        <v>0.54492630385487528</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1411</v>
      </c>
      <c r="B1562" s="3">
        <v>46238</v>
      </c>
      <c r="C1562" s="4">
        <f>YEAR(SalesDataTable[[#This Row],[Order Date]])</f>
        <v>2026</v>
      </c>
      <c r="D1562" s="11" t="str">
        <f>"Q"&amp;ROUNDUP(MONTH(SalesDataTable[[#This Row],[Order Date]])/3,0)</f>
        <v>Q3</v>
      </c>
      <c r="E1562" s="4">
        <f>MONTH(SalesDataTable[[#This Row],[Order Date]])</f>
        <v>8</v>
      </c>
      <c r="F1562" s="4" t="str">
        <f>TEXT(SalesDataTable[[#This Row],[Order Date]],"MMM")</f>
        <v>Aug</v>
      </c>
      <c r="G1562" s="4" t="s">
        <v>6</v>
      </c>
      <c r="H1562" s="4" t="s">
        <v>43</v>
      </c>
      <c r="I1562" s="4" t="s">
        <v>2</v>
      </c>
      <c r="J1562" s="4" t="s">
        <v>16</v>
      </c>
      <c r="K1562" s="4" t="s">
        <v>34</v>
      </c>
      <c r="L1562" s="4" t="s">
        <v>42</v>
      </c>
      <c r="M1562" s="9">
        <v>1</v>
      </c>
      <c r="N1562" s="6">
        <v>36.58</v>
      </c>
      <c r="O1562" s="7">
        <v>0</v>
      </c>
      <c r="P1562" s="6">
        <v>13.98</v>
      </c>
      <c r="Q1562" s="6">
        <f t="shared" si="96"/>
        <v>36.58</v>
      </c>
      <c r="R1562" s="6">
        <f t="shared" si="97"/>
        <v>13.98</v>
      </c>
      <c r="S1562" s="6">
        <f t="shared" si="98"/>
        <v>22.599999999999998</v>
      </c>
      <c r="T1562" s="8">
        <f t="shared" si="99"/>
        <v>0.61782394751230174</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1799</v>
      </c>
      <c r="B1563" s="3">
        <v>46238</v>
      </c>
      <c r="C1563" s="4">
        <f>YEAR(SalesDataTable[[#This Row],[Order Date]])</f>
        <v>2026</v>
      </c>
      <c r="D1563" s="11" t="str">
        <f>"Q"&amp;ROUNDUP(MONTH(SalesDataTable[[#This Row],[Order Date]])/3,0)</f>
        <v>Q3</v>
      </c>
      <c r="E1563" s="4">
        <f>MONTH(SalesDataTable[[#This Row],[Order Date]])</f>
        <v>8</v>
      </c>
      <c r="F1563" s="4" t="str">
        <f>TEXT(SalesDataTable[[#This Row],[Order Date]],"MMM")</f>
        <v>Aug</v>
      </c>
      <c r="G1563" s="4" t="s">
        <v>20</v>
      </c>
      <c r="H1563" s="4" t="s">
        <v>47</v>
      </c>
      <c r="I1563" s="4" t="s">
        <v>8</v>
      </c>
      <c r="J1563" s="4" t="s">
        <v>16</v>
      </c>
      <c r="K1563" s="4" t="s">
        <v>4</v>
      </c>
      <c r="L1563" s="4" t="s">
        <v>5</v>
      </c>
      <c r="M1563" s="9">
        <v>4</v>
      </c>
      <c r="N1563" s="6">
        <v>82.98</v>
      </c>
      <c r="O1563" s="7">
        <v>0.05</v>
      </c>
      <c r="P1563" s="6">
        <v>43.79</v>
      </c>
      <c r="Q1563" s="6">
        <f t="shared" si="96"/>
        <v>315.32400000000001</v>
      </c>
      <c r="R1563" s="6">
        <f t="shared" si="97"/>
        <v>175.16</v>
      </c>
      <c r="S1563" s="6">
        <f t="shared" si="98"/>
        <v>140.16400000000002</v>
      </c>
      <c r="T1563" s="8">
        <f t="shared" si="99"/>
        <v>0.44450787126891711</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1871</v>
      </c>
      <c r="B1564" s="3">
        <v>46238</v>
      </c>
      <c r="C1564" s="4">
        <f>YEAR(SalesDataTable[[#This Row],[Order Date]])</f>
        <v>2026</v>
      </c>
      <c r="D1564" s="11" t="str">
        <f>"Q"&amp;ROUNDUP(MONTH(SalesDataTable[[#This Row],[Order Date]])/3,0)</f>
        <v>Q3</v>
      </c>
      <c r="E1564" s="4">
        <f>MONTH(SalesDataTable[[#This Row],[Order Date]])</f>
        <v>8</v>
      </c>
      <c r="F1564" s="4" t="str">
        <f>TEXT(SalesDataTable[[#This Row],[Order Date]],"MMM")</f>
        <v>Aug</v>
      </c>
      <c r="G1564" s="4" t="s">
        <v>0</v>
      </c>
      <c r="H1564" s="4" t="s">
        <v>1</v>
      </c>
      <c r="I1564" s="4" t="s">
        <v>2</v>
      </c>
      <c r="J1564" s="4" t="s">
        <v>13</v>
      </c>
      <c r="K1564" s="4" t="s">
        <v>4</v>
      </c>
      <c r="L1564" s="4" t="s">
        <v>26</v>
      </c>
      <c r="M1564" s="9">
        <v>1</v>
      </c>
      <c r="N1564" s="6">
        <v>41.25</v>
      </c>
      <c r="O1564" s="7">
        <v>0</v>
      </c>
      <c r="P1564" s="6">
        <v>17.02</v>
      </c>
      <c r="Q1564" s="6">
        <f t="shared" si="96"/>
        <v>41.25</v>
      </c>
      <c r="R1564" s="6">
        <f t="shared" si="97"/>
        <v>17.02</v>
      </c>
      <c r="S1564" s="6">
        <f t="shared" si="98"/>
        <v>24.23</v>
      </c>
      <c r="T1564" s="8">
        <f t="shared" si="99"/>
        <v>0.58739393939393936</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4180</v>
      </c>
      <c r="B1565" s="3">
        <v>46238</v>
      </c>
      <c r="C1565" s="4">
        <f>YEAR(SalesDataTable[[#This Row],[Order Date]])</f>
        <v>2026</v>
      </c>
      <c r="D1565" s="11" t="str">
        <f>"Q"&amp;ROUNDUP(MONTH(SalesDataTable[[#This Row],[Order Date]])/3,0)</f>
        <v>Q3</v>
      </c>
      <c r="E1565" s="4">
        <f>MONTH(SalesDataTable[[#This Row],[Order Date]])</f>
        <v>8</v>
      </c>
      <c r="F1565" s="4" t="str">
        <f>TEXT(SalesDataTable[[#This Row],[Order Date]],"MMM")</f>
        <v>Aug</v>
      </c>
      <c r="G1565" s="4" t="s">
        <v>11</v>
      </c>
      <c r="H1565" s="4" t="s">
        <v>18</v>
      </c>
      <c r="I1565" s="4" t="s">
        <v>2</v>
      </c>
      <c r="J1565" s="4" t="s">
        <v>3</v>
      </c>
      <c r="K1565" s="4" t="s">
        <v>4</v>
      </c>
      <c r="L1565" s="4" t="s">
        <v>30</v>
      </c>
      <c r="M1565" s="9">
        <v>1</v>
      </c>
      <c r="N1565" s="6">
        <v>101.37</v>
      </c>
      <c r="O1565" s="7">
        <v>0</v>
      </c>
      <c r="P1565" s="6">
        <v>51.56</v>
      </c>
      <c r="Q1565" s="6">
        <f t="shared" si="96"/>
        <v>101.37</v>
      </c>
      <c r="R1565" s="6">
        <f t="shared" si="97"/>
        <v>51.56</v>
      </c>
      <c r="S1565" s="6">
        <f t="shared" si="98"/>
        <v>49.81</v>
      </c>
      <c r="T1565" s="8">
        <f t="shared" si="99"/>
        <v>0.49136825490776365</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4338</v>
      </c>
      <c r="B1566" s="3">
        <v>46238</v>
      </c>
      <c r="C1566" s="4">
        <f>YEAR(SalesDataTable[[#This Row],[Order Date]])</f>
        <v>2026</v>
      </c>
      <c r="D1566" s="11" t="str">
        <f>"Q"&amp;ROUNDUP(MONTH(SalesDataTable[[#This Row],[Order Date]])/3,0)</f>
        <v>Q3</v>
      </c>
      <c r="E1566" s="4">
        <f>MONTH(SalesDataTable[[#This Row],[Order Date]])</f>
        <v>8</v>
      </c>
      <c r="F1566" s="4" t="str">
        <f>TEXT(SalesDataTable[[#This Row],[Order Date]],"MMM")</f>
        <v>Aug</v>
      </c>
      <c r="G1566" s="4" t="s">
        <v>11</v>
      </c>
      <c r="H1566" s="4" t="s">
        <v>52</v>
      </c>
      <c r="I1566" s="4" t="s">
        <v>2</v>
      </c>
      <c r="J1566" s="4" t="s">
        <v>3</v>
      </c>
      <c r="K1566" s="4" t="s">
        <v>23</v>
      </c>
      <c r="L1566" s="4" t="s">
        <v>24</v>
      </c>
      <c r="M1566" s="9">
        <v>1</v>
      </c>
      <c r="N1566" s="6">
        <v>340.66</v>
      </c>
      <c r="O1566" s="7">
        <v>0.05</v>
      </c>
      <c r="P1566" s="6">
        <v>194.13</v>
      </c>
      <c r="Q1566" s="6">
        <f t="shared" si="96"/>
        <v>323.62700000000001</v>
      </c>
      <c r="R1566" s="6">
        <f t="shared" si="97"/>
        <v>194.13</v>
      </c>
      <c r="S1566" s="6">
        <f t="shared" si="98"/>
        <v>129.49700000000001</v>
      </c>
      <c r="T1566" s="8">
        <f t="shared" si="99"/>
        <v>0.40014275693931595</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4463</v>
      </c>
      <c r="B1567" s="3">
        <v>46238</v>
      </c>
      <c r="C1567" s="4">
        <f>YEAR(SalesDataTable[[#This Row],[Order Date]])</f>
        <v>2026</v>
      </c>
      <c r="D1567" s="11" t="str">
        <f>"Q"&amp;ROUNDUP(MONTH(SalesDataTable[[#This Row],[Order Date]])/3,0)</f>
        <v>Q3</v>
      </c>
      <c r="E1567" s="4">
        <f>MONTH(SalesDataTable[[#This Row],[Order Date]])</f>
        <v>8</v>
      </c>
      <c r="F1567" s="4" t="str">
        <f>TEXT(SalesDataTable[[#This Row],[Order Date]],"MMM")</f>
        <v>Aug</v>
      </c>
      <c r="G1567" s="4" t="s">
        <v>11</v>
      </c>
      <c r="H1567" s="4" t="s">
        <v>12</v>
      </c>
      <c r="I1567" s="4" t="s">
        <v>28</v>
      </c>
      <c r="J1567" s="4" t="s">
        <v>16</v>
      </c>
      <c r="K1567" s="4" t="s">
        <v>4</v>
      </c>
      <c r="L1567" s="4" t="s">
        <v>22</v>
      </c>
      <c r="M1567" s="9">
        <v>1</v>
      </c>
      <c r="N1567" s="6">
        <v>50.43</v>
      </c>
      <c r="O1567" s="7">
        <v>0.15</v>
      </c>
      <c r="P1567" s="6">
        <v>22.94</v>
      </c>
      <c r="Q1567" s="6">
        <f t="shared" si="96"/>
        <v>42.865499999999997</v>
      </c>
      <c r="R1567" s="6">
        <f t="shared" si="97"/>
        <v>22.94</v>
      </c>
      <c r="S1567" s="6">
        <f t="shared" si="98"/>
        <v>19.925499999999996</v>
      </c>
      <c r="T1567" s="8">
        <f t="shared" si="99"/>
        <v>0.46483768998378644</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382</v>
      </c>
      <c r="B1568" s="3">
        <v>46239</v>
      </c>
      <c r="C1568" s="4">
        <f>YEAR(SalesDataTable[[#This Row],[Order Date]])</f>
        <v>2026</v>
      </c>
      <c r="D1568" s="11" t="str">
        <f>"Q"&amp;ROUNDUP(MONTH(SalesDataTable[[#This Row],[Order Date]])/3,0)</f>
        <v>Q3</v>
      </c>
      <c r="E1568" s="4">
        <f>MONTH(SalesDataTable[[#This Row],[Order Date]])</f>
        <v>8</v>
      </c>
      <c r="F1568" s="4" t="str">
        <f>TEXT(SalesDataTable[[#This Row],[Order Date]],"MMM")</f>
        <v>Aug</v>
      </c>
      <c r="G1568" s="4" t="s">
        <v>20</v>
      </c>
      <c r="H1568" s="4" t="s">
        <v>33</v>
      </c>
      <c r="I1568" s="4" t="s">
        <v>2</v>
      </c>
      <c r="J1568" s="4" t="s">
        <v>13</v>
      </c>
      <c r="K1568" s="4" t="s">
        <v>34</v>
      </c>
      <c r="L1568" s="4" t="s">
        <v>35</v>
      </c>
      <c r="M1568" s="9">
        <v>1</v>
      </c>
      <c r="N1568" s="6">
        <v>40.42</v>
      </c>
      <c r="O1568" s="7">
        <v>0.05</v>
      </c>
      <c r="P1568" s="6">
        <v>14.33</v>
      </c>
      <c r="Q1568" s="6">
        <f t="shared" si="96"/>
        <v>38.399000000000001</v>
      </c>
      <c r="R1568" s="6">
        <f t="shared" si="97"/>
        <v>14.33</v>
      </c>
      <c r="S1568" s="6">
        <f t="shared" si="98"/>
        <v>24.069000000000003</v>
      </c>
      <c r="T1568" s="8">
        <f t="shared" si="99"/>
        <v>0.62681319826037141</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1011</v>
      </c>
      <c r="B1569" s="3">
        <v>46239</v>
      </c>
      <c r="C1569" s="4">
        <f>YEAR(SalesDataTable[[#This Row],[Order Date]])</f>
        <v>2026</v>
      </c>
      <c r="D1569" s="11" t="str">
        <f>"Q"&amp;ROUNDUP(MONTH(SalesDataTable[[#This Row],[Order Date]])/3,0)</f>
        <v>Q3</v>
      </c>
      <c r="E1569" s="4">
        <f>MONTH(SalesDataTable[[#This Row],[Order Date]])</f>
        <v>8</v>
      </c>
      <c r="F1569" s="4" t="str">
        <f>TEXT(SalesDataTable[[#This Row],[Order Date]],"MMM")</f>
        <v>Aug</v>
      </c>
      <c r="G1569" s="4" t="s">
        <v>0</v>
      </c>
      <c r="H1569" s="4" t="s">
        <v>1</v>
      </c>
      <c r="I1569" s="4" t="s">
        <v>2</v>
      </c>
      <c r="J1569" s="4" t="s">
        <v>13</v>
      </c>
      <c r="K1569" s="4" t="s">
        <v>4</v>
      </c>
      <c r="L1569" s="4" t="s">
        <v>22</v>
      </c>
      <c r="M1569" s="9">
        <v>1</v>
      </c>
      <c r="N1569" s="6">
        <v>51.81</v>
      </c>
      <c r="O1569" s="7">
        <v>0.05</v>
      </c>
      <c r="P1569" s="6">
        <v>22.28</v>
      </c>
      <c r="Q1569" s="6">
        <f t="shared" si="96"/>
        <v>49.219499999999996</v>
      </c>
      <c r="R1569" s="6">
        <f t="shared" si="97"/>
        <v>22.28</v>
      </c>
      <c r="S1569" s="6">
        <f t="shared" si="98"/>
        <v>26.939499999999995</v>
      </c>
      <c r="T1569" s="8">
        <f t="shared" si="99"/>
        <v>0.54733388189640275</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1148</v>
      </c>
      <c r="B1570" s="3">
        <v>46239</v>
      </c>
      <c r="C1570" s="4">
        <f>YEAR(SalesDataTable[[#This Row],[Order Date]])</f>
        <v>2026</v>
      </c>
      <c r="D1570" s="11" t="str">
        <f>"Q"&amp;ROUNDUP(MONTH(SalesDataTable[[#This Row],[Order Date]])/3,0)</f>
        <v>Q3</v>
      </c>
      <c r="E1570" s="4">
        <f>MONTH(SalesDataTable[[#This Row],[Order Date]])</f>
        <v>8</v>
      </c>
      <c r="F1570" s="4" t="str">
        <f>TEXT(SalesDataTable[[#This Row],[Order Date]],"MMM")</f>
        <v>Aug</v>
      </c>
      <c r="G1570" s="4" t="s">
        <v>11</v>
      </c>
      <c r="H1570" s="4" t="s">
        <v>12</v>
      </c>
      <c r="I1570" s="4" t="s">
        <v>19</v>
      </c>
      <c r="J1570" s="4" t="s">
        <v>13</v>
      </c>
      <c r="K1570" s="4" t="s">
        <v>34</v>
      </c>
      <c r="L1570" s="4" t="s">
        <v>42</v>
      </c>
      <c r="M1570" s="9">
        <v>3</v>
      </c>
      <c r="N1570" s="6">
        <v>35.9</v>
      </c>
      <c r="O1570" s="7">
        <v>0</v>
      </c>
      <c r="P1570" s="6">
        <v>14.11</v>
      </c>
      <c r="Q1570" s="6">
        <f t="shared" si="96"/>
        <v>107.69999999999999</v>
      </c>
      <c r="R1570" s="6">
        <f t="shared" si="97"/>
        <v>42.33</v>
      </c>
      <c r="S1570" s="6">
        <f t="shared" si="98"/>
        <v>65.36999999999999</v>
      </c>
      <c r="T1570" s="8">
        <f t="shared" si="99"/>
        <v>0.60696378830083564</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1397</v>
      </c>
      <c r="B1571" s="3">
        <v>46239</v>
      </c>
      <c r="C1571" s="4">
        <f>YEAR(SalesDataTable[[#This Row],[Order Date]])</f>
        <v>2026</v>
      </c>
      <c r="D1571" s="11" t="str">
        <f>"Q"&amp;ROUNDUP(MONTH(SalesDataTable[[#This Row],[Order Date]])/3,0)</f>
        <v>Q3</v>
      </c>
      <c r="E1571" s="4">
        <f>MONTH(SalesDataTable[[#This Row],[Order Date]])</f>
        <v>8</v>
      </c>
      <c r="F1571" s="4" t="str">
        <f>TEXT(SalesDataTable[[#This Row],[Order Date]],"MMM")</f>
        <v>Aug</v>
      </c>
      <c r="G1571" s="4" t="s">
        <v>6</v>
      </c>
      <c r="H1571" s="4" t="s">
        <v>49</v>
      </c>
      <c r="I1571" s="4" t="s">
        <v>19</v>
      </c>
      <c r="J1571" s="4" t="s">
        <v>16</v>
      </c>
      <c r="K1571" s="4" t="s">
        <v>9</v>
      </c>
      <c r="L1571" s="4" t="s">
        <v>10</v>
      </c>
      <c r="M1571" s="9">
        <v>2</v>
      </c>
      <c r="N1571" s="6">
        <v>90.27</v>
      </c>
      <c r="O1571" s="7">
        <v>0.05</v>
      </c>
      <c r="P1571" s="6">
        <v>46.38</v>
      </c>
      <c r="Q1571" s="6">
        <f t="shared" si="96"/>
        <v>171.51299999999998</v>
      </c>
      <c r="R1571" s="6">
        <f t="shared" si="97"/>
        <v>92.76</v>
      </c>
      <c r="S1571" s="6">
        <f t="shared" si="98"/>
        <v>78.752999999999972</v>
      </c>
      <c r="T1571" s="8">
        <f t="shared" si="99"/>
        <v>0.45916636056742044</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2252</v>
      </c>
      <c r="B1572" s="3">
        <v>46239</v>
      </c>
      <c r="C1572" s="4">
        <f>YEAR(SalesDataTable[[#This Row],[Order Date]])</f>
        <v>2026</v>
      </c>
      <c r="D1572" s="11" t="str">
        <f>"Q"&amp;ROUNDUP(MONTH(SalesDataTable[[#This Row],[Order Date]])/3,0)</f>
        <v>Q3</v>
      </c>
      <c r="E1572" s="4">
        <f>MONTH(SalesDataTable[[#This Row],[Order Date]])</f>
        <v>8</v>
      </c>
      <c r="F1572" s="4" t="str">
        <f>TEXT(SalesDataTable[[#This Row],[Order Date]],"MMM")</f>
        <v>Aug</v>
      </c>
      <c r="G1572" s="4" t="s">
        <v>6</v>
      </c>
      <c r="H1572" s="4" t="s">
        <v>41</v>
      </c>
      <c r="I1572" s="4" t="s">
        <v>2</v>
      </c>
      <c r="J1572" s="4" t="s">
        <v>13</v>
      </c>
      <c r="K1572" s="4" t="s">
        <v>4</v>
      </c>
      <c r="L1572" s="4" t="s">
        <v>22</v>
      </c>
      <c r="M1572" s="9">
        <v>1</v>
      </c>
      <c r="N1572" s="6">
        <v>49.68</v>
      </c>
      <c r="O1572" s="7">
        <v>0.05</v>
      </c>
      <c r="P1572" s="6">
        <v>22.02</v>
      </c>
      <c r="Q1572" s="6">
        <f t="shared" si="96"/>
        <v>47.195999999999998</v>
      </c>
      <c r="R1572" s="6">
        <f t="shared" si="97"/>
        <v>22.02</v>
      </c>
      <c r="S1572" s="6">
        <f t="shared" si="98"/>
        <v>25.175999999999998</v>
      </c>
      <c r="T1572" s="8">
        <f t="shared" si="99"/>
        <v>0.53343503686753113</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2415</v>
      </c>
      <c r="B1573" s="3">
        <v>46239</v>
      </c>
      <c r="C1573" s="4">
        <f>YEAR(SalesDataTable[[#This Row],[Order Date]])</f>
        <v>2026</v>
      </c>
      <c r="D1573" s="11" t="str">
        <f>"Q"&amp;ROUNDUP(MONTH(SalesDataTable[[#This Row],[Order Date]])/3,0)</f>
        <v>Q3</v>
      </c>
      <c r="E1573" s="4">
        <f>MONTH(SalesDataTable[[#This Row],[Order Date]])</f>
        <v>8</v>
      </c>
      <c r="F1573" s="4" t="str">
        <f>TEXT(SalesDataTable[[#This Row],[Order Date]],"MMM")</f>
        <v>Aug</v>
      </c>
      <c r="G1573" s="4" t="s">
        <v>6</v>
      </c>
      <c r="H1573" s="4" t="s">
        <v>43</v>
      </c>
      <c r="I1573" s="4" t="s">
        <v>2</v>
      </c>
      <c r="J1573" s="4" t="s">
        <v>13</v>
      </c>
      <c r="K1573" s="4" t="s">
        <v>14</v>
      </c>
      <c r="L1573" s="4" t="s">
        <v>44</v>
      </c>
      <c r="M1573" s="9">
        <v>2</v>
      </c>
      <c r="N1573" s="6">
        <v>131.25</v>
      </c>
      <c r="O1573" s="7">
        <v>0.05</v>
      </c>
      <c r="P1573" s="6">
        <v>65.42</v>
      </c>
      <c r="Q1573" s="6">
        <f t="shared" si="96"/>
        <v>249.375</v>
      </c>
      <c r="R1573" s="6">
        <f t="shared" si="97"/>
        <v>130.84</v>
      </c>
      <c r="S1573" s="6">
        <f t="shared" si="98"/>
        <v>118.535</v>
      </c>
      <c r="T1573" s="8">
        <f t="shared" si="99"/>
        <v>0.47532832080200499</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2525</v>
      </c>
      <c r="B1574" s="3">
        <v>46239</v>
      </c>
      <c r="C1574" s="4">
        <f>YEAR(SalesDataTable[[#This Row],[Order Date]])</f>
        <v>2026</v>
      </c>
      <c r="D1574" s="11" t="str">
        <f>"Q"&amp;ROUNDUP(MONTH(SalesDataTable[[#This Row],[Order Date]])/3,0)</f>
        <v>Q3</v>
      </c>
      <c r="E1574" s="4">
        <f>MONTH(SalesDataTable[[#This Row],[Order Date]])</f>
        <v>8</v>
      </c>
      <c r="F1574" s="4" t="str">
        <f>TEXT(SalesDataTable[[#This Row],[Order Date]],"MMM")</f>
        <v>Aug</v>
      </c>
      <c r="G1574" s="4" t="s">
        <v>20</v>
      </c>
      <c r="H1574" s="4" t="s">
        <v>21</v>
      </c>
      <c r="I1574" s="4" t="s">
        <v>19</v>
      </c>
      <c r="J1574" s="4" t="s">
        <v>13</v>
      </c>
      <c r="K1574" s="4" t="s">
        <v>34</v>
      </c>
      <c r="L1574" s="4" t="s">
        <v>42</v>
      </c>
      <c r="M1574" s="9">
        <v>2</v>
      </c>
      <c r="N1574" s="6">
        <v>36.78</v>
      </c>
      <c r="O1574" s="7">
        <v>0.05</v>
      </c>
      <c r="P1574" s="6">
        <v>13.85</v>
      </c>
      <c r="Q1574" s="6">
        <f t="shared" si="96"/>
        <v>69.882000000000005</v>
      </c>
      <c r="R1574" s="6">
        <f t="shared" si="97"/>
        <v>27.7</v>
      </c>
      <c r="S1574" s="6">
        <f t="shared" si="98"/>
        <v>42.182000000000002</v>
      </c>
      <c r="T1574" s="8">
        <f t="shared" si="99"/>
        <v>0.60361752668784519</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2652</v>
      </c>
      <c r="B1575" s="3">
        <v>46239</v>
      </c>
      <c r="C1575" s="4">
        <f>YEAR(SalesDataTable[[#This Row],[Order Date]])</f>
        <v>2026</v>
      </c>
      <c r="D1575" s="11" t="str">
        <f>"Q"&amp;ROUNDUP(MONTH(SalesDataTable[[#This Row],[Order Date]])/3,0)</f>
        <v>Q3</v>
      </c>
      <c r="E1575" s="4">
        <f>MONTH(SalesDataTable[[#This Row],[Order Date]])</f>
        <v>8</v>
      </c>
      <c r="F1575" s="4" t="str">
        <f>TEXT(SalesDataTable[[#This Row],[Order Date]],"MMM")</f>
        <v>Aug</v>
      </c>
      <c r="G1575" s="4" t="s">
        <v>11</v>
      </c>
      <c r="H1575" s="4" t="s">
        <v>12</v>
      </c>
      <c r="I1575" s="4" t="s">
        <v>19</v>
      </c>
      <c r="J1575" s="4" t="s">
        <v>3</v>
      </c>
      <c r="K1575" s="4" t="s">
        <v>4</v>
      </c>
      <c r="L1575" s="4" t="s">
        <v>5</v>
      </c>
      <c r="M1575" s="9">
        <v>1</v>
      </c>
      <c r="N1575" s="6">
        <v>80.790000000000006</v>
      </c>
      <c r="O1575" s="7">
        <v>0.1</v>
      </c>
      <c r="P1575" s="6">
        <v>43.65</v>
      </c>
      <c r="Q1575" s="6">
        <f t="shared" si="96"/>
        <v>72.711000000000013</v>
      </c>
      <c r="R1575" s="6">
        <f t="shared" si="97"/>
        <v>43.65</v>
      </c>
      <c r="S1575" s="6">
        <f t="shared" si="98"/>
        <v>29.061000000000014</v>
      </c>
      <c r="T1575" s="8">
        <f t="shared" si="99"/>
        <v>0.39967817799232591</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4035</v>
      </c>
      <c r="B1576" s="3">
        <v>46239</v>
      </c>
      <c r="C1576" s="4">
        <f>YEAR(SalesDataTable[[#This Row],[Order Date]])</f>
        <v>2026</v>
      </c>
      <c r="D1576" s="11" t="str">
        <f>"Q"&amp;ROUNDUP(MONTH(SalesDataTable[[#This Row],[Order Date]])/3,0)</f>
        <v>Q3</v>
      </c>
      <c r="E1576" s="4">
        <f>MONTH(SalesDataTable[[#This Row],[Order Date]])</f>
        <v>8</v>
      </c>
      <c r="F1576" s="4" t="str">
        <f>TEXT(SalesDataTable[[#This Row],[Order Date]],"MMM")</f>
        <v>Aug</v>
      </c>
      <c r="G1576" s="4" t="s">
        <v>0</v>
      </c>
      <c r="H1576" s="4" t="s">
        <v>36</v>
      </c>
      <c r="I1576" s="4" t="s">
        <v>2</v>
      </c>
      <c r="J1576" s="4" t="s">
        <v>3</v>
      </c>
      <c r="K1576" s="4" t="s">
        <v>4</v>
      </c>
      <c r="L1576" s="4" t="s">
        <v>26</v>
      </c>
      <c r="M1576" s="9">
        <v>2</v>
      </c>
      <c r="N1576" s="6">
        <v>40.53</v>
      </c>
      <c r="O1576" s="7">
        <v>0.05</v>
      </c>
      <c r="P1576" s="6">
        <v>17.100000000000001</v>
      </c>
      <c r="Q1576" s="6">
        <f t="shared" si="96"/>
        <v>77.007000000000005</v>
      </c>
      <c r="R1576" s="6">
        <f t="shared" si="97"/>
        <v>34.200000000000003</v>
      </c>
      <c r="S1576" s="6">
        <f t="shared" si="98"/>
        <v>42.807000000000002</v>
      </c>
      <c r="T1576" s="8">
        <f t="shared" si="99"/>
        <v>0.55588452997779425</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4377</v>
      </c>
      <c r="B1577" s="3">
        <v>46239</v>
      </c>
      <c r="C1577" s="4">
        <f>YEAR(SalesDataTable[[#This Row],[Order Date]])</f>
        <v>2026</v>
      </c>
      <c r="D1577" s="11" t="str">
        <f>"Q"&amp;ROUNDUP(MONTH(SalesDataTable[[#This Row],[Order Date]])/3,0)</f>
        <v>Q3</v>
      </c>
      <c r="E1577" s="4">
        <f>MONTH(SalesDataTable[[#This Row],[Order Date]])</f>
        <v>8</v>
      </c>
      <c r="F1577" s="4" t="str">
        <f>TEXT(SalesDataTable[[#This Row],[Order Date]],"MMM")</f>
        <v>Aug</v>
      </c>
      <c r="G1577" s="4" t="s">
        <v>11</v>
      </c>
      <c r="H1577" s="4" t="s">
        <v>12</v>
      </c>
      <c r="I1577" s="4" t="s">
        <v>28</v>
      </c>
      <c r="J1577" s="4" t="s">
        <v>13</v>
      </c>
      <c r="K1577" s="4" t="s">
        <v>4</v>
      </c>
      <c r="L1577" s="4" t="s">
        <v>5</v>
      </c>
      <c r="M1577" s="9">
        <v>2</v>
      </c>
      <c r="N1577" s="6">
        <v>81.66</v>
      </c>
      <c r="O1577" s="7">
        <v>0</v>
      </c>
      <c r="P1577" s="6">
        <v>42.11</v>
      </c>
      <c r="Q1577" s="6">
        <f t="shared" si="96"/>
        <v>163.32</v>
      </c>
      <c r="R1577" s="6">
        <f t="shared" si="97"/>
        <v>84.22</v>
      </c>
      <c r="S1577" s="6">
        <f t="shared" si="98"/>
        <v>79.099999999999994</v>
      </c>
      <c r="T1577" s="8">
        <f t="shared" si="99"/>
        <v>0.48432525104090129</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4734</v>
      </c>
      <c r="B1578" s="3">
        <v>46239</v>
      </c>
      <c r="C1578" s="4">
        <f>YEAR(SalesDataTable[[#This Row],[Order Date]])</f>
        <v>2026</v>
      </c>
      <c r="D1578" s="11" t="str">
        <f>"Q"&amp;ROUNDUP(MONTH(SalesDataTable[[#This Row],[Order Date]])/3,0)</f>
        <v>Q3</v>
      </c>
      <c r="E1578" s="4">
        <f>MONTH(SalesDataTable[[#This Row],[Order Date]])</f>
        <v>8</v>
      </c>
      <c r="F1578" s="4" t="str">
        <f>TEXT(SalesDataTable[[#This Row],[Order Date]],"MMM")</f>
        <v>Aug</v>
      </c>
      <c r="G1578" s="4" t="s">
        <v>6</v>
      </c>
      <c r="H1578" s="4" t="s">
        <v>43</v>
      </c>
      <c r="I1578" s="4" t="s">
        <v>28</v>
      </c>
      <c r="J1578" s="4" t="s">
        <v>3</v>
      </c>
      <c r="K1578" s="4" t="s">
        <v>9</v>
      </c>
      <c r="L1578" s="4" t="s">
        <v>17</v>
      </c>
      <c r="M1578" s="9">
        <v>1</v>
      </c>
      <c r="N1578" s="6">
        <v>146.55000000000001</v>
      </c>
      <c r="O1578" s="7">
        <v>0</v>
      </c>
      <c r="P1578" s="6">
        <v>78.8</v>
      </c>
      <c r="Q1578" s="6">
        <f t="shared" si="96"/>
        <v>146.55000000000001</v>
      </c>
      <c r="R1578" s="6">
        <f t="shared" si="97"/>
        <v>78.8</v>
      </c>
      <c r="S1578" s="6">
        <f t="shared" si="98"/>
        <v>67.750000000000014</v>
      </c>
      <c r="T1578" s="8">
        <f t="shared" si="99"/>
        <v>0.46229955646537024</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4892</v>
      </c>
      <c r="B1579" s="3">
        <v>46239</v>
      </c>
      <c r="C1579" s="4">
        <f>YEAR(SalesDataTable[[#This Row],[Order Date]])</f>
        <v>2026</v>
      </c>
      <c r="D1579" s="11" t="str">
        <f>"Q"&amp;ROUNDUP(MONTH(SalesDataTable[[#This Row],[Order Date]])/3,0)</f>
        <v>Q3</v>
      </c>
      <c r="E1579" s="4">
        <f>MONTH(SalesDataTable[[#This Row],[Order Date]])</f>
        <v>8</v>
      </c>
      <c r="F1579" s="4" t="str">
        <f>TEXT(SalesDataTable[[#This Row],[Order Date]],"MMM")</f>
        <v>Aug</v>
      </c>
      <c r="G1579" s="4" t="s">
        <v>6</v>
      </c>
      <c r="H1579" s="4" t="s">
        <v>7</v>
      </c>
      <c r="I1579" s="4" t="s">
        <v>19</v>
      </c>
      <c r="J1579" s="4" t="s">
        <v>3</v>
      </c>
      <c r="K1579" s="4" t="s">
        <v>14</v>
      </c>
      <c r="L1579" s="4" t="s">
        <v>48</v>
      </c>
      <c r="M1579" s="9">
        <v>2</v>
      </c>
      <c r="N1579" s="6">
        <v>161.75</v>
      </c>
      <c r="O1579" s="7">
        <v>0.1</v>
      </c>
      <c r="P1579" s="6">
        <v>85.85</v>
      </c>
      <c r="Q1579" s="6">
        <f t="shared" si="96"/>
        <v>291.15000000000003</v>
      </c>
      <c r="R1579" s="6">
        <f t="shared" si="97"/>
        <v>171.7</v>
      </c>
      <c r="S1579" s="6">
        <f t="shared" si="98"/>
        <v>119.45000000000005</v>
      </c>
      <c r="T1579" s="8">
        <f t="shared" si="99"/>
        <v>0.41026962047054794</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5059</v>
      </c>
      <c r="B1580" s="3">
        <v>46239</v>
      </c>
      <c r="C1580" s="4">
        <f>YEAR(SalesDataTable[[#This Row],[Order Date]])</f>
        <v>2026</v>
      </c>
      <c r="D1580" s="11" t="str">
        <f>"Q"&amp;ROUNDUP(MONTH(SalesDataTable[[#This Row],[Order Date]])/3,0)</f>
        <v>Q3</v>
      </c>
      <c r="E1580" s="4">
        <f>MONTH(SalesDataTable[[#This Row],[Order Date]])</f>
        <v>8</v>
      </c>
      <c r="F1580" s="4" t="str">
        <f>TEXT(SalesDataTable[[#This Row],[Order Date]],"MMM")</f>
        <v>Aug</v>
      </c>
      <c r="G1580" s="4" t="s">
        <v>6</v>
      </c>
      <c r="H1580" s="4" t="s">
        <v>7</v>
      </c>
      <c r="I1580" s="4" t="s">
        <v>28</v>
      </c>
      <c r="J1580" s="4" t="s">
        <v>3</v>
      </c>
      <c r="K1580" s="4" t="s">
        <v>23</v>
      </c>
      <c r="L1580" s="4" t="s">
        <v>51</v>
      </c>
      <c r="M1580" s="9">
        <v>2</v>
      </c>
      <c r="N1580" s="6">
        <v>122.47</v>
      </c>
      <c r="O1580" s="7">
        <v>0</v>
      </c>
      <c r="P1580" s="6">
        <v>59.73</v>
      </c>
      <c r="Q1580" s="6">
        <f t="shared" si="96"/>
        <v>244.94</v>
      </c>
      <c r="R1580" s="6">
        <f t="shared" si="97"/>
        <v>119.46</v>
      </c>
      <c r="S1580" s="6">
        <f t="shared" si="98"/>
        <v>125.48</v>
      </c>
      <c r="T1580" s="8">
        <f t="shared" si="99"/>
        <v>0.5122887237690863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835</v>
      </c>
      <c r="B1581" s="3">
        <v>46240</v>
      </c>
      <c r="C1581" s="4">
        <f>YEAR(SalesDataTable[[#This Row],[Order Date]])</f>
        <v>2026</v>
      </c>
      <c r="D1581" s="11" t="str">
        <f>"Q"&amp;ROUNDUP(MONTH(SalesDataTable[[#This Row],[Order Date]])/3,0)</f>
        <v>Q3</v>
      </c>
      <c r="E1581" s="4">
        <f>MONTH(SalesDataTable[[#This Row],[Order Date]])</f>
        <v>8</v>
      </c>
      <c r="F1581" s="4" t="str">
        <f>TEXT(SalesDataTable[[#This Row],[Order Date]],"MMM")</f>
        <v>Aug</v>
      </c>
      <c r="G1581" s="4" t="s">
        <v>20</v>
      </c>
      <c r="H1581" s="4" t="s">
        <v>31</v>
      </c>
      <c r="I1581" s="4" t="s">
        <v>28</v>
      </c>
      <c r="J1581" s="4" t="s">
        <v>3</v>
      </c>
      <c r="K1581" s="4" t="s">
        <v>9</v>
      </c>
      <c r="L1581" s="4" t="s">
        <v>46</v>
      </c>
      <c r="M1581" s="9">
        <v>3</v>
      </c>
      <c r="N1581" s="6">
        <v>70.930000000000007</v>
      </c>
      <c r="O1581" s="7">
        <v>0</v>
      </c>
      <c r="P1581" s="6">
        <v>32.9</v>
      </c>
      <c r="Q1581" s="6">
        <f t="shared" si="96"/>
        <v>212.79000000000002</v>
      </c>
      <c r="R1581" s="6">
        <f t="shared" si="97"/>
        <v>98.699999999999989</v>
      </c>
      <c r="S1581" s="6">
        <f t="shared" si="98"/>
        <v>114.09000000000003</v>
      </c>
      <c r="T1581" s="8">
        <f t="shared" si="99"/>
        <v>0.53616241364725792</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1104</v>
      </c>
      <c r="B1582" s="3">
        <v>46240</v>
      </c>
      <c r="C1582" s="4">
        <f>YEAR(SalesDataTable[[#This Row],[Order Date]])</f>
        <v>2026</v>
      </c>
      <c r="D1582" s="11" t="str">
        <f>"Q"&amp;ROUNDUP(MONTH(SalesDataTable[[#This Row],[Order Date]])/3,0)</f>
        <v>Q3</v>
      </c>
      <c r="E1582" s="4">
        <f>MONTH(SalesDataTable[[#This Row],[Order Date]])</f>
        <v>8</v>
      </c>
      <c r="F1582" s="4" t="str">
        <f>TEXT(SalesDataTable[[#This Row],[Order Date]],"MMM")</f>
        <v>Aug</v>
      </c>
      <c r="G1582" s="4" t="s">
        <v>0</v>
      </c>
      <c r="H1582" s="4" t="s">
        <v>50</v>
      </c>
      <c r="I1582" s="4" t="s">
        <v>2</v>
      </c>
      <c r="J1582" s="4" t="s">
        <v>3</v>
      </c>
      <c r="K1582" s="4" t="s">
        <v>23</v>
      </c>
      <c r="L1582" s="4" t="s">
        <v>29</v>
      </c>
      <c r="M1582" s="9">
        <v>1</v>
      </c>
      <c r="N1582" s="6">
        <v>191.44</v>
      </c>
      <c r="O1582" s="7">
        <v>0</v>
      </c>
      <c r="P1582" s="6">
        <v>102.13</v>
      </c>
      <c r="Q1582" s="6">
        <f t="shared" si="96"/>
        <v>191.44</v>
      </c>
      <c r="R1582" s="6">
        <f t="shared" si="97"/>
        <v>102.13</v>
      </c>
      <c r="S1582" s="6">
        <f t="shared" si="98"/>
        <v>89.31</v>
      </c>
      <c r="T1582" s="8">
        <f t="shared" si="99"/>
        <v>0.46651692436272463</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1976</v>
      </c>
      <c r="B1583" s="3">
        <v>46240</v>
      </c>
      <c r="C1583" s="4">
        <f>YEAR(SalesDataTable[[#This Row],[Order Date]])</f>
        <v>2026</v>
      </c>
      <c r="D1583" s="11" t="str">
        <f>"Q"&amp;ROUNDUP(MONTH(SalesDataTable[[#This Row],[Order Date]])/3,0)</f>
        <v>Q3</v>
      </c>
      <c r="E1583" s="4">
        <f>MONTH(SalesDataTable[[#This Row],[Order Date]])</f>
        <v>8</v>
      </c>
      <c r="F1583" s="4" t="str">
        <f>TEXT(SalesDataTable[[#This Row],[Order Date]],"MMM")</f>
        <v>Aug</v>
      </c>
      <c r="G1583" s="4" t="s">
        <v>20</v>
      </c>
      <c r="H1583" s="4" t="s">
        <v>33</v>
      </c>
      <c r="I1583" s="4" t="s">
        <v>2</v>
      </c>
      <c r="J1583" s="4" t="s">
        <v>3</v>
      </c>
      <c r="K1583" s="4" t="s">
        <v>4</v>
      </c>
      <c r="L1583" s="4" t="s">
        <v>5</v>
      </c>
      <c r="M1583" s="9">
        <v>2</v>
      </c>
      <c r="N1583" s="6">
        <v>82.92</v>
      </c>
      <c r="O1583" s="7">
        <v>0</v>
      </c>
      <c r="P1583" s="6">
        <v>41.64</v>
      </c>
      <c r="Q1583" s="6">
        <f t="shared" si="96"/>
        <v>165.84</v>
      </c>
      <c r="R1583" s="6">
        <f t="shared" si="97"/>
        <v>83.28</v>
      </c>
      <c r="S1583" s="6">
        <f t="shared" si="98"/>
        <v>82.56</v>
      </c>
      <c r="T1583" s="8">
        <f t="shared" si="99"/>
        <v>0.49782923299565845</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2596</v>
      </c>
      <c r="B1584" s="3">
        <v>46240</v>
      </c>
      <c r="C1584" s="4">
        <f>YEAR(SalesDataTable[[#This Row],[Order Date]])</f>
        <v>2026</v>
      </c>
      <c r="D1584" s="11" t="str">
        <f>"Q"&amp;ROUNDUP(MONTH(SalesDataTable[[#This Row],[Order Date]])/3,0)</f>
        <v>Q3</v>
      </c>
      <c r="E1584" s="4">
        <f>MONTH(SalesDataTable[[#This Row],[Order Date]])</f>
        <v>8</v>
      </c>
      <c r="F1584" s="4" t="str">
        <f>TEXT(SalesDataTable[[#This Row],[Order Date]],"MMM")</f>
        <v>Aug</v>
      </c>
      <c r="G1584" s="4" t="s">
        <v>11</v>
      </c>
      <c r="H1584" s="4" t="s">
        <v>18</v>
      </c>
      <c r="I1584" s="4" t="s">
        <v>19</v>
      </c>
      <c r="J1584" s="4" t="s">
        <v>3</v>
      </c>
      <c r="K1584" s="4" t="s">
        <v>23</v>
      </c>
      <c r="L1584" s="4" t="s">
        <v>40</v>
      </c>
      <c r="M1584" s="9">
        <v>1</v>
      </c>
      <c r="N1584" s="6">
        <v>82.82</v>
      </c>
      <c r="O1584" s="7">
        <v>0</v>
      </c>
      <c r="P1584" s="6">
        <v>38.83</v>
      </c>
      <c r="Q1584" s="6">
        <f t="shared" si="96"/>
        <v>82.82</v>
      </c>
      <c r="R1584" s="6">
        <f t="shared" si="97"/>
        <v>38.83</v>
      </c>
      <c r="S1584" s="6">
        <f t="shared" si="98"/>
        <v>43.989999999999995</v>
      </c>
      <c r="T1584" s="8">
        <f t="shared" si="99"/>
        <v>0.53115189567737264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2693</v>
      </c>
      <c r="B1585" s="3">
        <v>46240</v>
      </c>
      <c r="C1585" s="4">
        <f>YEAR(SalesDataTable[[#This Row],[Order Date]])</f>
        <v>2026</v>
      </c>
      <c r="D1585" s="11" t="str">
        <f>"Q"&amp;ROUNDUP(MONTH(SalesDataTable[[#This Row],[Order Date]])/3,0)</f>
        <v>Q3</v>
      </c>
      <c r="E1585" s="4">
        <f>MONTH(SalesDataTable[[#This Row],[Order Date]])</f>
        <v>8</v>
      </c>
      <c r="F1585" s="4" t="str">
        <f>TEXT(SalesDataTable[[#This Row],[Order Date]],"MMM")</f>
        <v>Aug</v>
      </c>
      <c r="G1585" s="4" t="s">
        <v>20</v>
      </c>
      <c r="H1585" s="4" t="s">
        <v>33</v>
      </c>
      <c r="I1585" s="4" t="s">
        <v>2</v>
      </c>
      <c r="J1585" s="4" t="s">
        <v>13</v>
      </c>
      <c r="K1585" s="4" t="s">
        <v>23</v>
      </c>
      <c r="L1585" s="4" t="s">
        <v>24</v>
      </c>
      <c r="M1585" s="9">
        <v>1</v>
      </c>
      <c r="N1585" s="6">
        <v>335.26</v>
      </c>
      <c r="O1585" s="7">
        <v>0.05</v>
      </c>
      <c r="P1585" s="6">
        <v>193.73</v>
      </c>
      <c r="Q1585" s="6">
        <f t="shared" si="96"/>
        <v>318.49699999999996</v>
      </c>
      <c r="R1585" s="6">
        <f t="shared" si="97"/>
        <v>193.73</v>
      </c>
      <c r="S1585" s="6">
        <f t="shared" si="98"/>
        <v>124.76699999999997</v>
      </c>
      <c r="T1585" s="8">
        <f t="shared" si="99"/>
        <v>0.39173681384754011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3045</v>
      </c>
      <c r="B1586" s="3">
        <v>46240</v>
      </c>
      <c r="C1586" s="4">
        <f>YEAR(SalesDataTable[[#This Row],[Order Date]])</f>
        <v>2026</v>
      </c>
      <c r="D1586" s="11" t="str">
        <f>"Q"&amp;ROUNDUP(MONTH(SalesDataTable[[#This Row],[Order Date]])/3,0)</f>
        <v>Q3</v>
      </c>
      <c r="E1586" s="4">
        <f>MONTH(SalesDataTable[[#This Row],[Order Date]])</f>
        <v>8</v>
      </c>
      <c r="F1586" s="4" t="str">
        <f>TEXT(SalesDataTable[[#This Row],[Order Date]],"MMM")</f>
        <v>Aug</v>
      </c>
      <c r="G1586" s="4" t="s">
        <v>11</v>
      </c>
      <c r="H1586" s="4" t="s">
        <v>52</v>
      </c>
      <c r="I1586" s="4" t="s">
        <v>28</v>
      </c>
      <c r="J1586" s="4" t="s">
        <v>16</v>
      </c>
      <c r="K1586" s="4" t="s">
        <v>14</v>
      </c>
      <c r="L1586" s="4" t="s">
        <v>32</v>
      </c>
      <c r="M1586" s="9">
        <v>1</v>
      </c>
      <c r="N1586" s="6">
        <v>47.19</v>
      </c>
      <c r="O1586" s="7">
        <v>0.05</v>
      </c>
      <c r="P1586" s="6">
        <v>18.11</v>
      </c>
      <c r="Q1586" s="6">
        <f t="shared" si="96"/>
        <v>44.830499999999994</v>
      </c>
      <c r="R1586" s="6">
        <f t="shared" si="97"/>
        <v>18.11</v>
      </c>
      <c r="S1586" s="6">
        <f t="shared" si="98"/>
        <v>26.720499999999994</v>
      </c>
      <c r="T1586" s="8">
        <f t="shared" si="99"/>
        <v>0.59603395010093574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3340</v>
      </c>
      <c r="B1587" s="3">
        <v>46240</v>
      </c>
      <c r="C1587" s="4">
        <f>YEAR(SalesDataTable[[#This Row],[Order Date]])</f>
        <v>2026</v>
      </c>
      <c r="D1587" s="11" t="str">
        <f>"Q"&amp;ROUNDUP(MONTH(SalesDataTable[[#This Row],[Order Date]])/3,0)</f>
        <v>Q3</v>
      </c>
      <c r="E1587" s="4">
        <f>MONTH(SalesDataTable[[#This Row],[Order Date]])</f>
        <v>8</v>
      </c>
      <c r="F1587" s="4" t="str">
        <f>TEXT(SalesDataTable[[#This Row],[Order Date]],"MMM")</f>
        <v>Aug</v>
      </c>
      <c r="G1587" s="4" t="s">
        <v>11</v>
      </c>
      <c r="H1587" s="4" t="s">
        <v>52</v>
      </c>
      <c r="I1587" s="4" t="s">
        <v>28</v>
      </c>
      <c r="J1587" s="4" t="s">
        <v>3</v>
      </c>
      <c r="K1587" s="4" t="s">
        <v>9</v>
      </c>
      <c r="L1587" s="4" t="s">
        <v>10</v>
      </c>
      <c r="M1587" s="9">
        <v>3</v>
      </c>
      <c r="N1587" s="6">
        <v>91.57</v>
      </c>
      <c r="O1587" s="7">
        <v>0</v>
      </c>
      <c r="P1587" s="6">
        <v>44.52</v>
      </c>
      <c r="Q1587" s="6">
        <f t="shared" si="96"/>
        <v>274.70999999999998</v>
      </c>
      <c r="R1587" s="6">
        <f t="shared" si="97"/>
        <v>133.56</v>
      </c>
      <c r="S1587" s="6">
        <f t="shared" si="98"/>
        <v>141.14999999999998</v>
      </c>
      <c r="T1587" s="8">
        <f t="shared" si="99"/>
        <v>0.51381456808998571</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3553</v>
      </c>
      <c r="B1588" s="3">
        <v>46240</v>
      </c>
      <c r="C1588" s="4">
        <f>YEAR(SalesDataTable[[#This Row],[Order Date]])</f>
        <v>2026</v>
      </c>
      <c r="D1588" s="11" t="str">
        <f>"Q"&amp;ROUNDUP(MONTH(SalesDataTable[[#This Row],[Order Date]])/3,0)</f>
        <v>Q3</v>
      </c>
      <c r="E1588" s="4">
        <f>MONTH(SalesDataTable[[#This Row],[Order Date]])</f>
        <v>8</v>
      </c>
      <c r="F1588" s="4" t="str">
        <f>TEXT(SalesDataTable[[#This Row],[Order Date]],"MMM")</f>
        <v>Aug</v>
      </c>
      <c r="G1588" s="4" t="s">
        <v>20</v>
      </c>
      <c r="H1588" s="4" t="s">
        <v>47</v>
      </c>
      <c r="I1588" s="4" t="s">
        <v>2</v>
      </c>
      <c r="J1588" s="4" t="s">
        <v>13</v>
      </c>
      <c r="K1588" s="4" t="s">
        <v>9</v>
      </c>
      <c r="L1588" s="4" t="s">
        <v>37</v>
      </c>
      <c r="M1588" s="9">
        <v>4</v>
      </c>
      <c r="N1588" s="6">
        <v>154.41999999999999</v>
      </c>
      <c r="O1588" s="7">
        <v>0</v>
      </c>
      <c r="P1588" s="6">
        <v>77.86</v>
      </c>
      <c r="Q1588" s="6">
        <f t="shared" si="96"/>
        <v>617.67999999999995</v>
      </c>
      <c r="R1588" s="6">
        <f t="shared" si="97"/>
        <v>311.44</v>
      </c>
      <c r="S1588" s="6">
        <f t="shared" si="98"/>
        <v>306.23999999999995</v>
      </c>
      <c r="T1588" s="8">
        <f t="shared" si="99"/>
        <v>0.49579070068643954</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3807</v>
      </c>
      <c r="B1589" s="3">
        <v>46240</v>
      </c>
      <c r="C1589" s="4">
        <f>YEAR(SalesDataTable[[#This Row],[Order Date]])</f>
        <v>2026</v>
      </c>
      <c r="D1589" s="11" t="str">
        <f>"Q"&amp;ROUNDUP(MONTH(SalesDataTable[[#This Row],[Order Date]])/3,0)</f>
        <v>Q3</v>
      </c>
      <c r="E1589" s="4">
        <f>MONTH(SalesDataTable[[#This Row],[Order Date]])</f>
        <v>8</v>
      </c>
      <c r="F1589" s="4" t="str">
        <f>TEXT(SalesDataTable[[#This Row],[Order Date]],"MMM")</f>
        <v>Aug</v>
      </c>
      <c r="G1589" s="4" t="s">
        <v>0</v>
      </c>
      <c r="H1589" s="4" t="s">
        <v>1</v>
      </c>
      <c r="I1589" s="4" t="s">
        <v>28</v>
      </c>
      <c r="J1589" s="4" t="s">
        <v>3</v>
      </c>
      <c r="K1589" s="4" t="s">
        <v>4</v>
      </c>
      <c r="L1589" s="4" t="s">
        <v>22</v>
      </c>
      <c r="M1589" s="9">
        <v>2</v>
      </c>
      <c r="N1589" s="6">
        <v>49.91</v>
      </c>
      <c r="O1589" s="7">
        <v>0.05</v>
      </c>
      <c r="P1589" s="6">
        <v>21.86</v>
      </c>
      <c r="Q1589" s="6">
        <f t="shared" si="96"/>
        <v>94.828999999999994</v>
      </c>
      <c r="R1589" s="6">
        <f t="shared" si="97"/>
        <v>43.72</v>
      </c>
      <c r="S1589" s="6">
        <f t="shared" si="98"/>
        <v>51.108999999999995</v>
      </c>
      <c r="T1589" s="8">
        <f t="shared" si="99"/>
        <v>0.53895960096594919</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4061</v>
      </c>
      <c r="B1590" s="3">
        <v>46240</v>
      </c>
      <c r="C1590" s="4">
        <f>YEAR(SalesDataTable[[#This Row],[Order Date]])</f>
        <v>2026</v>
      </c>
      <c r="D1590" s="11" t="str">
        <f>"Q"&amp;ROUNDUP(MONTH(SalesDataTable[[#This Row],[Order Date]])/3,0)</f>
        <v>Q3</v>
      </c>
      <c r="E1590" s="4">
        <f>MONTH(SalesDataTable[[#This Row],[Order Date]])</f>
        <v>8</v>
      </c>
      <c r="F1590" s="4" t="str">
        <f>TEXT(SalesDataTable[[#This Row],[Order Date]],"MMM")</f>
        <v>Aug</v>
      </c>
      <c r="G1590" s="4" t="s">
        <v>20</v>
      </c>
      <c r="H1590" s="4" t="s">
        <v>33</v>
      </c>
      <c r="I1590" s="4" t="s">
        <v>28</v>
      </c>
      <c r="J1590" s="4" t="s">
        <v>3</v>
      </c>
      <c r="K1590" s="4" t="s">
        <v>9</v>
      </c>
      <c r="L1590" s="4" t="s">
        <v>10</v>
      </c>
      <c r="M1590" s="9">
        <v>1</v>
      </c>
      <c r="N1590" s="6">
        <v>91.58</v>
      </c>
      <c r="O1590" s="7">
        <v>0.1</v>
      </c>
      <c r="P1590" s="6">
        <v>44.87</v>
      </c>
      <c r="Q1590" s="6">
        <f t="shared" si="96"/>
        <v>82.421999999999997</v>
      </c>
      <c r="R1590" s="6">
        <f t="shared" si="97"/>
        <v>44.87</v>
      </c>
      <c r="S1590" s="6">
        <f t="shared" si="98"/>
        <v>37.552</v>
      </c>
      <c r="T1590" s="8">
        <f t="shared" si="99"/>
        <v>0.45560651282424597</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4645</v>
      </c>
      <c r="B1591" s="3">
        <v>46240</v>
      </c>
      <c r="C1591" s="4">
        <f>YEAR(SalesDataTable[[#This Row],[Order Date]])</f>
        <v>2026</v>
      </c>
      <c r="D1591" s="11" t="str">
        <f>"Q"&amp;ROUNDUP(MONTH(SalesDataTable[[#This Row],[Order Date]])/3,0)</f>
        <v>Q3</v>
      </c>
      <c r="E1591" s="4">
        <f>MONTH(SalesDataTable[[#This Row],[Order Date]])</f>
        <v>8</v>
      </c>
      <c r="F1591" s="4" t="str">
        <f>TEXT(SalesDataTable[[#This Row],[Order Date]],"MMM")</f>
        <v>Aug</v>
      </c>
      <c r="G1591" s="4" t="s">
        <v>11</v>
      </c>
      <c r="H1591" s="4" t="s">
        <v>39</v>
      </c>
      <c r="I1591" s="4" t="s">
        <v>2</v>
      </c>
      <c r="J1591" s="4" t="s">
        <v>13</v>
      </c>
      <c r="K1591" s="4" t="s">
        <v>34</v>
      </c>
      <c r="L1591" s="4" t="s">
        <v>35</v>
      </c>
      <c r="M1591" s="9">
        <v>3</v>
      </c>
      <c r="N1591" s="6">
        <v>41.11</v>
      </c>
      <c r="O1591" s="7">
        <v>0</v>
      </c>
      <c r="P1591" s="6">
        <v>14.49</v>
      </c>
      <c r="Q1591" s="6">
        <f t="shared" si="96"/>
        <v>123.33</v>
      </c>
      <c r="R1591" s="6">
        <f t="shared" si="97"/>
        <v>43.47</v>
      </c>
      <c r="S1591" s="6">
        <f t="shared" si="98"/>
        <v>79.86</v>
      </c>
      <c r="T1591" s="8">
        <f t="shared" si="99"/>
        <v>0.64753101435173921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5104</v>
      </c>
      <c r="B1592" s="3">
        <v>46240</v>
      </c>
      <c r="C1592" s="4">
        <f>YEAR(SalesDataTable[[#This Row],[Order Date]])</f>
        <v>2026</v>
      </c>
      <c r="D1592" s="11" t="str">
        <f>"Q"&amp;ROUNDUP(MONTH(SalesDataTable[[#This Row],[Order Date]])/3,0)</f>
        <v>Q3</v>
      </c>
      <c r="E1592" s="4">
        <f>MONTH(SalesDataTable[[#This Row],[Order Date]])</f>
        <v>8</v>
      </c>
      <c r="F1592" s="4" t="str">
        <f>TEXT(SalesDataTable[[#This Row],[Order Date]],"MMM")</f>
        <v>Aug</v>
      </c>
      <c r="G1592" s="4" t="s">
        <v>6</v>
      </c>
      <c r="H1592" s="4" t="s">
        <v>43</v>
      </c>
      <c r="I1592" s="4" t="s">
        <v>2</v>
      </c>
      <c r="J1592" s="4" t="s">
        <v>3</v>
      </c>
      <c r="K1592" s="4" t="s">
        <v>14</v>
      </c>
      <c r="L1592" s="4" t="s">
        <v>15</v>
      </c>
      <c r="M1592" s="9">
        <v>4</v>
      </c>
      <c r="N1592" s="6">
        <v>35.9</v>
      </c>
      <c r="O1592" s="7">
        <v>0</v>
      </c>
      <c r="P1592" s="6">
        <v>13.49</v>
      </c>
      <c r="Q1592" s="6">
        <f t="shared" si="96"/>
        <v>143.6</v>
      </c>
      <c r="R1592" s="6">
        <f t="shared" si="97"/>
        <v>53.96</v>
      </c>
      <c r="S1592" s="6">
        <f t="shared" si="98"/>
        <v>89.639999999999986</v>
      </c>
      <c r="T1592" s="8">
        <f t="shared" si="99"/>
        <v>0.62423398328690805</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813</v>
      </c>
      <c r="B1593" s="3">
        <v>46241</v>
      </c>
      <c r="C1593" s="4">
        <f>YEAR(SalesDataTable[[#This Row],[Order Date]])</f>
        <v>2026</v>
      </c>
      <c r="D1593" s="11" t="str">
        <f>"Q"&amp;ROUNDUP(MONTH(SalesDataTable[[#This Row],[Order Date]])/3,0)</f>
        <v>Q3</v>
      </c>
      <c r="E1593" s="4">
        <f>MONTH(SalesDataTable[[#This Row],[Order Date]])</f>
        <v>8</v>
      </c>
      <c r="F1593" s="4" t="str">
        <f>TEXT(SalesDataTable[[#This Row],[Order Date]],"MMM")</f>
        <v>Aug</v>
      </c>
      <c r="G1593" s="4" t="s">
        <v>11</v>
      </c>
      <c r="H1593" s="4" t="s">
        <v>52</v>
      </c>
      <c r="I1593" s="4" t="s">
        <v>2</v>
      </c>
      <c r="J1593" s="4" t="s">
        <v>3</v>
      </c>
      <c r="K1593" s="4" t="s">
        <v>34</v>
      </c>
      <c r="L1593" s="4" t="s">
        <v>42</v>
      </c>
      <c r="M1593" s="9">
        <v>1</v>
      </c>
      <c r="N1593" s="6">
        <v>36.33</v>
      </c>
      <c r="O1593" s="7">
        <v>0.05</v>
      </c>
      <c r="P1593" s="6">
        <v>13.78</v>
      </c>
      <c r="Q1593" s="6">
        <f t="shared" si="96"/>
        <v>34.513499999999993</v>
      </c>
      <c r="R1593" s="6">
        <f t="shared" si="97"/>
        <v>13.78</v>
      </c>
      <c r="S1593" s="6">
        <f t="shared" si="98"/>
        <v>20.733499999999992</v>
      </c>
      <c r="T1593" s="8">
        <f t="shared" si="99"/>
        <v>0.60073594390600771</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836</v>
      </c>
      <c r="B1594" s="3">
        <v>46241</v>
      </c>
      <c r="C1594" s="4">
        <f>YEAR(SalesDataTable[[#This Row],[Order Date]])</f>
        <v>2026</v>
      </c>
      <c r="D1594" s="11" t="str">
        <f>"Q"&amp;ROUNDUP(MONTH(SalesDataTable[[#This Row],[Order Date]])/3,0)</f>
        <v>Q3</v>
      </c>
      <c r="E1594" s="4">
        <f>MONTH(SalesDataTable[[#This Row],[Order Date]])</f>
        <v>8</v>
      </c>
      <c r="F1594" s="4" t="str">
        <f>TEXT(SalesDataTable[[#This Row],[Order Date]],"MMM")</f>
        <v>Aug</v>
      </c>
      <c r="G1594" s="4" t="s">
        <v>6</v>
      </c>
      <c r="H1594" s="4" t="s">
        <v>49</v>
      </c>
      <c r="I1594" s="4" t="s">
        <v>28</v>
      </c>
      <c r="J1594" s="4" t="s">
        <v>13</v>
      </c>
      <c r="K1594" s="4" t="s">
        <v>14</v>
      </c>
      <c r="L1594" s="4" t="s">
        <v>32</v>
      </c>
      <c r="M1594" s="9">
        <v>5</v>
      </c>
      <c r="N1594" s="6">
        <v>45.94</v>
      </c>
      <c r="O1594" s="7">
        <v>0.05</v>
      </c>
      <c r="P1594" s="6">
        <v>18.059999999999999</v>
      </c>
      <c r="Q1594" s="6">
        <f t="shared" si="96"/>
        <v>218.21499999999997</v>
      </c>
      <c r="R1594" s="6">
        <f t="shared" si="97"/>
        <v>90.3</v>
      </c>
      <c r="S1594" s="6">
        <f t="shared" si="98"/>
        <v>127.91499999999998</v>
      </c>
      <c r="T1594" s="8">
        <f t="shared" si="99"/>
        <v>0.5861879339183832</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1266</v>
      </c>
      <c r="B1595" s="3">
        <v>46241</v>
      </c>
      <c r="C1595" s="4">
        <f>YEAR(SalesDataTable[[#This Row],[Order Date]])</f>
        <v>2026</v>
      </c>
      <c r="D1595" s="11" t="str">
        <f>"Q"&amp;ROUNDUP(MONTH(SalesDataTable[[#This Row],[Order Date]])/3,0)</f>
        <v>Q3</v>
      </c>
      <c r="E1595" s="4">
        <f>MONTH(SalesDataTable[[#This Row],[Order Date]])</f>
        <v>8</v>
      </c>
      <c r="F1595" s="4" t="str">
        <f>TEXT(SalesDataTable[[#This Row],[Order Date]],"MMM")</f>
        <v>Aug</v>
      </c>
      <c r="G1595" s="4" t="s">
        <v>0</v>
      </c>
      <c r="H1595" s="4" t="s">
        <v>50</v>
      </c>
      <c r="I1595" s="4" t="s">
        <v>19</v>
      </c>
      <c r="J1595" s="4" t="s">
        <v>3</v>
      </c>
      <c r="K1595" s="4" t="s">
        <v>34</v>
      </c>
      <c r="L1595" s="4" t="s">
        <v>42</v>
      </c>
      <c r="M1595" s="9">
        <v>1</v>
      </c>
      <c r="N1595" s="6">
        <v>36.630000000000003</v>
      </c>
      <c r="O1595" s="7">
        <v>0</v>
      </c>
      <c r="P1595" s="6">
        <v>13.7</v>
      </c>
      <c r="Q1595" s="6">
        <f t="shared" si="96"/>
        <v>36.630000000000003</v>
      </c>
      <c r="R1595" s="6">
        <f t="shared" si="97"/>
        <v>13.7</v>
      </c>
      <c r="S1595" s="6">
        <f t="shared" si="98"/>
        <v>22.930000000000003</v>
      </c>
      <c r="T1595" s="8">
        <f t="shared" si="99"/>
        <v>0.62598962598962604</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2201</v>
      </c>
      <c r="B1596" s="3">
        <v>46241</v>
      </c>
      <c r="C1596" s="4">
        <f>YEAR(SalesDataTable[[#This Row],[Order Date]])</f>
        <v>2026</v>
      </c>
      <c r="D1596" s="11" t="str">
        <f>"Q"&amp;ROUNDUP(MONTH(SalesDataTable[[#This Row],[Order Date]])/3,0)</f>
        <v>Q3</v>
      </c>
      <c r="E1596" s="4">
        <f>MONTH(SalesDataTable[[#This Row],[Order Date]])</f>
        <v>8</v>
      </c>
      <c r="F1596" s="4" t="str">
        <f>TEXT(SalesDataTable[[#This Row],[Order Date]],"MMM")</f>
        <v>Aug</v>
      </c>
      <c r="G1596" s="4" t="s">
        <v>6</v>
      </c>
      <c r="H1596" s="4" t="s">
        <v>7</v>
      </c>
      <c r="I1596" s="4" t="s">
        <v>2</v>
      </c>
      <c r="J1596" s="4" t="s">
        <v>3</v>
      </c>
      <c r="K1596" s="4" t="s">
        <v>9</v>
      </c>
      <c r="L1596" s="4" t="s">
        <v>17</v>
      </c>
      <c r="M1596" s="9">
        <v>1</v>
      </c>
      <c r="N1596" s="6">
        <v>141.38</v>
      </c>
      <c r="O1596" s="7">
        <v>0.05</v>
      </c>
      <c r="P1596" s="6">
        <v>77.14</v>
      </c>
      <c r="Q1596" s="6">
        <f t="shared" si="96"/>
        <v>134.31099999999998</v>
      </c>
      <c r="R1596" s="6">
        <f t="shared" si="97"/>
        <v>77.14</v>
      </c>
      <c r="S1596" s="6">
        <f t="shared" si="98"/>
        <v>57.170999999999978</v>
      </c>
      <c r="T1596" s="8">
        <f t="shared" si="99"/>
        <v>0.42566133823737434</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2382</v>
      </c>
      <c r="B1597" s="3">
        <v>46241</v>
      </c>
      <c r="C1597" s="4">
        <f>YEAR(SalesDataTable[[#This Row],[Order Date]])</f>
        <v>2026</v>
      </c>
      <c r="D1597" s="11" t="str">
        <f>"Q"&amp;ROUNDUP(MONTH(SalesDataTable[[#This Row],[Order Date]])/3,0)</f>
        <v>Q3</v>
      </c>
      <c r="E1597" s="4">
        <f>MONTH(SalesDataTable[[#This Row],[Order Date]])</f>
        <v>8</v>
      </c>
      <c r="F1597" s="4" t="str">
        <f>TEXT(SalesDataTable[[#This Row],[Order Date]],"MMM")</f>
        <v>Aug</v>
      </c>
      <c r="G1597" s="4" t="s">
        <v>6</v>
      </c>
      <c r="H1597" s="4" t="s">
        <v>49</v>
      </c>
      <c r="I1597" s="4" t="s">
        <v>19</v>
      </c>
      <c r="J1597" s="4" t="s">
        <v>3</v>
      </c>
      <c r="K1597" s="4" t="s">
        <v>23</v>
      </c>
      <c r="L1597" s="4" t="s">
        <v>24</v>
      </c>
      <c r="M1597" s="9">
        <v>3</v>
      </c>
      <c r="N1597" s="6">
        <v>343.45</v>
      </c>
      <c r="O1597" s="7">
        <v>0.05</v>
      </c>
      <c r="P1597" s="6">
        <v>195.73</v>
      </c>
      <c r="Q1597" s="6">
        <f t="shared" si="96"/>
        <v>978.83249999999987</v>
      </c>
      <c r="R1597" s="6">
        <f t="shared" si="97"/>
        <v>587.18999999999994</v>
      </c>
      <c r="S1597" s="6">
        <f t="shared" si="98"/>
        <v>391.64249999999993</v>
      </c>
      <c r="T1597" s="8">
        <f t="shared" si="99"/>
        <v>0.40011186796515236</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1227</v>
      </c>
      <c r="B1598" s="3">
        <v>46242</v>
      </c>
      <c r="C1598" s="4">
        <f>YEAR(SalesDataTable[[#This Row],[Order Date]])</f>
        <v>2026</v>
      </c>
      <c r="D1598" s="11" t="str">
        <f>"Q"&amp;ROUNDUP(MONTH(SalesDataTable[[#This Row],[Order Date]])/3,0)</f>
        <v>Q3</v>
      </c>
      <c r="E1598" s="4">
        <f>MONTH(SalesDataTable[[#This Row],[Order Date]])</f>
        <v>8</v>
      </c>
      <c r="F1598" s="4" t="str">
        <f>TEXT(SalesDataTable[[#This Row],[Order Date]],"MMM")</f>
        <v>Aug</v>
      </c>
      <c r="G1598" s="4" t="s">
        <v>20</v>
      </c>
      <c r="H1598" s="4" t="s">
        <v>33</v>
      </c>
      <c r="I1598" s="4" t="s">
        <v>2</v>
      </c>
      <c r="J1598" s="4" t="s">
        <v>3</v>
      </c>
      <c r="K1598" s="4" t="s">
        <v>4</v>
      </c>
      <c r="L1598" s="4" t="s">
        <v>30</v>
      </c>
      <c r="M1598" s="9">
        <v>1</v>
      </c>
      <c r="N1598" s="6">
        <v>104.69</v>
      </c>
      <c r="O1598" s="7">
        <v>0</v>
      </c>
      <c r="P1598" s="6">
        <v>49.06</v>
      </c>
      <c r="Q1598" s="6">
        <f t="shared" si="96"/>
        <v>104.69</v>
      </c>
      <c r="R1598" s="6">
        <f t="shared" si="97"/>
        <v>49.06</v>
      </c>
      <c r="S1598" s="6">
        <f t="shared" si="98"/>
        <v>55.629999999999995</v>
      </c>
      <c r="T1598" s="8">
        <f t="shared" si="99"/>
        <v>0.53137835514375775</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1843</v>
      </c>
      <c r="B1599" s="3">
        <v>46242</v>
      </c>
      <c r="C1599" s="4">
        <f>YEAR(SalesDataTable[[#This Row],[Order Date]])</f>
        <v>2026</v>
      </c>
      <c r="D1599" s="11" t="str">
        <f>"Q"&amp;ROUNDUP(MONTH(SalesDataTable[[#This Row],[Order Date]])/3,0)</f>
        <v>Q3</v>
      </c>
      <c r="E1599" s="4">
        <f>MONTH(SalesDataTable[[#This Row],[Order Date]])</f>
        <v>8</v>
      </c>
      <c r="F1599" s="4" t="str">
        <f>TEXT(SalesDataTable[[#This Row],[Order Date]],"MMM")</f>
        <v>Aug</v>
      </c>
      <c r="G1599" s="4" t="s">
        <v>20</v>
      </c>
      <c r="H1599" s="4" t="s">
        <v>33</v>
      </c>
      <c r="I1599" s="4" t="s">
        <v>2</v>
      </c>
      <c r="J1599" s="4" t="s">
        <v>13</v>
      </c>
      <c r="K1599" s="4" t="s">
        <v>23</v>
      </c>
      <c r="L1599" s="4" t="s">
        <v>24</v>
      </c>
      <c r="M1599" s="9">
        <v>2</v>
      </c>
      <c r="N1599" s="6">
        <v>341.23</v>
      </c>
      <c r="O1599" s="7">
        <v>0.05</v>
      </c>
      <c r="P1599" s="6">
        <v>192.5</v>
      </c>
      <c r="Q1599" s="6">
        <f t="shared" si="96"/>
        <v>648.33699999999999</v>
      </c>
      <c r="R1599" s="6">
        <f t="shared" si="97"/>
        <v>385</v>
      </c>
      <c r="S1599" s="6">
        <f t="shared" si="98"/>
        <v>263.33699999999999</v>
      </c>
      <c r="T1599" s="8">
        <f t="shared" si="99"/>
        <v>0.40617302421425894</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2369</v>
      </c>
      <c r="B1600" s="3">
        <v>46242</v>
      </c>
      <c r="C1600" s="4">
        <f>YEAR(SalesDataTable[[#This Row],[Order Date]])</f>
        <v>2026</v>
      </c>
      <c r="D1600" s="11" t="str">
        <f>"Q"&amp;ROUNDUP(MONTH(SalesDataTable[[#This Row],[Order Date]])/3,0)</f>
        <v>Q3</v>
      </c>
      <c r="E1600" s="4">
        <f>MONTH(SalesDataTable[[#This Row],[Order Date]])</f>
        <v>8</v>
      </c>
      <c r="F1600" s="4" t="str">
        <f>TEXT(SalesDataTable[[#This Row],[Order Date]],"MMM")</f>
        <v>Aug</v>
      </c>
      <c r="G1600" s="4" t="s">
        <v>20</v>
      </c>
      <c r="H1600" s="4" t="s">
        <v>33</v>
      </c>
      <c r="I1600" s="4" t="s">
        <v>19</v>
      </c>
      <c r="J1600" s="4" t="s">
        <v>13</v>
      </c>
      <c r="K1600" s="4" t="s">
        <v>23</v>
      </c>
      <c r="L1600" s="4" t="s">
        <v>51</v>
      </c>
      <c r="M1600" s="9">
        <v>1</v>
      </c>
      <c r="N1600" s="6">
        <v>125.95</v>
      </c>
      <c r="O1600" s="7">
        <v>0.05</v>
      </c>
      <c r="P1600" s="6">
        <v>61.9</v>
      </c>
      <c r="Q1600" s="6">
        <f t="shared" si="96"/>
        <v>119.6525</v>
      </c>
      <c r="R1600" s="6">
        <f t="shared" si="97"/>
        <v>61.9</v>
      </c>
      <c r="S1600" s="6">
        <f t="shared" si="98"/>
        <v>57.752500000000005</v>
      </c>
      <c r="T1600" s="8">
        <f t="shared" si="99"/>
        <v>0.48266856104134892</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2386</v>
      </c>
      <c r="B1601" s="3">
        <v>46242</v>
      </c>
      <c r="C1601" s="4">
        <f>YEAR(SalesDataTable[[#This Row],[Order Date]])</f>
        <v>2026</v>
      </c>
      <c r="D1601" s="11" t="str">
        <f>"Q"&amp;ROUNDUP(MONTH(SalesDataTable[[#This Row],[Order Date]])/3,0)</f>
        <v>Q3</v>
      </c>
      <c r="E1601" s="4">
        <f>MONTH(SalesDataTable[[#This Row],[Order Date]])</f>
        <v>8</v>
      </c>
      <c r="F1601" s="4" t="str">
        <f>TEXT(SalesDataTable[[#This Row],[Order Date]],"MMM")</f>
        <v>Aug</v>
      </c>
      <c r="G1601" s="4" t="s">
        <v>6</v>
      </c>
      <c r="H1601" s="4" t="s">
        <v>7</v>
      </c>
      <c r="I1601" s="4" t="s">
        <v>2</v>
      </c>
      <c r="J1601" s="4" t="s">
        <v>3</v>
      </c>
      <c r="K1601" s="4" t="s">
        <v>9</v>
      </c>
      <c r="L1601" s="4" t="s">
        <v>10</v>
      </c>
      <c r="M1601" s="9">
        <v>6</v>
      </c>
      <c r="N1601" s="6">
        <v>91.9</v>
      </c>
      <c r="O1601" s="7">
        <v>0.05</v>
      </c>
      <c r="P1601" s="6">
        <v>44.69</v>
      </c>
      <c r="Q1601" s="6">
        <f t="shared" si="96"/>
        <v>523.83000000000004</v>
      </c>
      <c r="R1601" s="6">
        <f t="shared" si="97"/>
        <v>268.14</v>
      </c>
      <c r="S1601" s="6">
        <f t="shared" si="98"/>
        <v>255.69000000000005</v>
      </c>
      <c r="T1601" s="8">
        <f t="shared" si="99"/>
        <v>0.48811637363266713</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2579</v>
      </c>
      <c r="B1602" s="3">
        <v>46242</v>
      </c>
      <c r="C1602" s="4">
        <f>YEAR(SalesDataTable[[#This Row],[Order Date]])</f>
        <v>2026</v>
      </c>
      <c r="D1602" s="11" t="str">
        <f>"Q"&amp;ROUNDUP(MONTH(SalesDataTable[[#This Row],[Order Date]])/3,0)</f>
        <v>Q3</v>
      </c>
      <c r="E1602" s="4">
        <f>MONTH(SalesDataTable[[#This Row],[Order Date]])</f>
        <v>8</v>
      </c>
      <c r="F1602" s="4" t="str">
        <f>TEXT(SalesDataTable[[#This Row],[Order Date]],"MMM")</f>
        <v>Aug</v>
      </c>
      <c r="G1602" s="4" t="s">
        <v>20</v>
      </c>
      <c r="H1602" s="4" t="s">
        <v>33</v>
      </c>
      <c r="I1602" s="4" t="s">
        <v>19</v>
      </c>
      <c r="J1602" s="4" t="s">
        <v>3</v>
      </c>
      <c r="K1602" s="4" t="s">
        <v>23</v>
      </c>
      <c r="L1602" s="4" t="s">
        <v>40</v>
      </c>
      <c r="M1602" s="9">
        <v>1</v>
      </c>
      <c r="N1602" s="6">
        <v>81.22</v>
      </c>
      <c r="O1602" s="7">
        <v>0</v>
      </c>
      <c r="P1602" s="6">
        <v>39.18</v>
      </c>
      <c r="Q1602" s="6">
        <f t="shared" si="96"/>
        <v>81.22</v>
      </c>
      <c r="R1602" s="6">
        <f t="shared" si="97"/>
        <v>39.18</v>
      </c>
      <c r="S1602" s="6">
        <f t="shared" si="98"/>
        <v>42.04</v>
      </c>
      <c r="T1602" s="8">
        <f t="shared" si="99"/>
        <v>0.51760650086185667</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3075</v>
      </c>
      <c r="B1603" s="3">
        <v>46242</v>
      </c>
      <c r="C1603" s="4">
        <f>YEAR(SalesDataTable[[#This Row],[Order Date]])</f>
        <v>2026</v>
      </c>
      <c r="D1603" s="11" t="str">
        <f>"Q"&amp;ROUNDUP(MONTH(SalesDataTable[[#This Row],[Order Date]])/3,0)</f>
        <v>Q3</v>
      </c>
      <c r="E1603" s="4">
        <f>MONTH(SalesDataTable[[#This Row],[Order Date]])</f>
        <v>8</v>
      </c>
      <c r="F1603" s="4" t="str">
        <f>TEXT(SalesDataTable[[#This Row],[Order Date]],"MMM")</f>
        <v>Aug</v>
      </c>
      <c r="G1603" s="4" t="s">
        <v>0</v>
      </c>
      <c r="H1603" s="4" t="s">
        <v>1</v>
      </c>
      <c r="I1603" s="4" t="s">
        <v>2</v>
      </c>
      <c r="J1603" s="4" t="s">
        <v>16</v>
      </c>
      <c r="K1603" s="4" t="s">
        <v>9</v>
      </c>
      <c r="L1603" s="4" t="s">
        <v>46</v>
      </c>
      <c r="M1603" s="9">
        <v>2</v>
      </c>
      <c r="N1603" s="6">
        <v>72.31</v>
      </c>
      <c r="O1603" s="7">
        <v>0</v>
      </c>
      <c r="P1603" s="6">
        <v>31.75</v>
      </c>
      <c r="Q1603" s="6">
        <f t="shared" si="96"/>
        <v>144.62</v>
      </c>
      <c r="R1603" s="6">
        <f t="shared" si="97"/>
        <v>63.5</v>
      </c>
      <c r="S1603" s="6">
        <f t="shared" si="98"/>
        <v>81.12</v>
      </c>
      <c r="T1603" s="8">
        <f t="shared" si="99"/>
        <v>0.56091826856589688</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3982</v>
      </c>
      <c r="B1604" s="3">
        <v>46242</v>
      </c>
      <c r="C1604" s="4">
        <f>YEAR(SalesDataTable[[#This Row],[Order Date]])</f>
        <v>2026</v>
      </c>
      <c r="D1604" s="11" t="str">
        <f>"Q"&amp;ROUNDUP(MONTH(SalesDataTable[[#This Row],[Order Date]])/3,0)</f>
        <v>Q3</v>
      </c>
      <c r="E1604" s="4">
        <f>MONTH(SalesDataTable[[#This Row],[Order Date]])</f>
        <v>8</v>
      </c>
      <c r="F1604" s="4" t="str">
        <f>TEXT(SalesDataTable[[#This Row],[Order Date]],"MMM")</f>
        <v>Aug</v>
      </c>
      <c r="G1604" s="4" t="s">
        <v>11</v>
      </c>
      <c r="H1604" s="4" t="s">
        <v>12</v>
      </c>
      <c r="I1604" s="4" t="s">
        <v>19</v>
      </c>
      <c r="J1604" s="4" t="s">
        <v>3</v>
      </c>
      <c r="K1604" s="4" t="s">
        <v>23</v>
      </c>
      <c r="L1604" s="4" t="s">
        <v>40</v>
      </c>
      <c r="M1604" s="9">
        <v>1</v>
      </c>
      <c r="N1604" s="6">
        <v>79.989999999999995</v>
      </c>
      <c r="O1604" s="7">
        <v>0.05</v>
      </c>
      <c r="P1604" s="6">
        <v>40.25</v>
      </c>
      <c r="Q1604" s="6">
        <f t="shared" ref="Q1604:Q1667" si="100">M1604*N1604*(1-O1604)</f>
        <v>75.990499999999997</v>
      </c>
      <c r="R1604" s="6">
        <f t="shared" ref="R1604:R1667" si="101">M1604*P1604</f>
        <v>40.25</v>
      </c>
      <c r="S1604" s="6">
        <f t="shared" ref="S1604:S1667" si="102">Q1604-R1604</f>
        <v>35.740499999999997</v>
      </c>
      <c r="T1604" s="8">
        <f t="shared" ref="T1604:T1667" si="103">IFERROR(S1604/Q1604,0)</f>
        <v>0.47032852790809376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4530</v>
      </c>
      <c r="B1605" s="3">
        <v>46242</v>
      </c>
      <c r="C1605" s="4">
        <f>YEAR(SalesDataTable[[#This Row],[Order Date]])</f>
        <v>2026</v>
      </c>
      <c r="D1605" s="11" t="str">
        <f>"Q"&amp;ROUNDUP(MONTH(SalesDataTable[[#This Row],[Order Date]])/3,0)</f>
        <v>Q3</v>
      </c>
      <c r="E1605" s="4">
        <f>MONTH(SalesDataTable[[#This Row],[Order Date]])</f>
        <v>8</v>
      </c>
      <c r="F1605" s="4" t="str">
        <f>TEXT(SalesDataTable[[#This Row],[Order Date]],"MMM")</f>
        <v>Aug</v>
      </c>
      <c r="G1605" s="4" t="s">
        <v>20</v>
      </c>
      <c r="H1605" s="4" t="s">
        <v>47</v>
      </c>
      <c r="I1605" s="4" t="s">
        <v>2</v>
      </c>
      <c r="J1605" s="4" t="s">
        <v>13</v>
      </c>
      <c r="K1605" s="4" t="s">
        <v>9</v>
      </c>
      <c r="L1605" s="4" t="s">
        <v>37</v>
      </c>
      <c r="M1605" s="9">
        <v>1</v>
      </c>
      <c r="N1605" s="6">
        <v>151.87</v>
      </c>
      <c r="O1605" s="7">
        <v>0.1</v>
      </c>
      <c r="P1605" s="6">
        <v>76.97</v>
      </c>
      <c r="Q1605" s="6">
        <f t="shared" si="100"/>
        <v>136.68300000000002</v>
      </c>
      <c r="R1605" s="6">
        <f t="shared" si="101"/>
        <v>76.97</v>
      </c>
      <c r="S1605" s="6">
        <f t="shared" si="102"/>
        <v>59.713000000000022</v>
      </c>
      <c r="T1605" s="8">
        <f t="shared" si="103"/>
        <v>0.4368721786908395</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4641</v>
      </c>
      <c r="B1606" s="3">
        <v>46242</v>
      </c>
      <c r="C1606" s="4">
        <f>YEAR(SalesDataTable[[#This Row],[Order Date]])</f>
        <v>2026</v>
      </c>
      <c r="D1606" s="11" t="str">
        <f>"Q"&amp;ROUNDUP(MONTH(SalesDataTable[[#This Row],[Order Date]])/3,0)</f>
        <v>Q3</v>
      </c>
      <c r="E1606" s="4">
        <f>MONTH(SalesDataTable[[#This Row],[Order Date]])</f>
        <v>8</v>
      </c>
      <c r="F1606" s="4" t="str">
        <f>TEXT(SalesDataTable[[#This Row],[Order Date]],"MMM")</f>
        <v>Aug</v>
      </c>
      <c r="G1606" s="4" t="s">
        <v>20</v>
      </c>
      <c r="H1606" s="4" t="s">
        <v>33</v>
      </c>
      <c r="I1606" s="4" t="s">
        <v>28</v>
      </c>
      <c r="J1606" s="4" t="s">
        <v>13</v>
      </c>
      <c r="K1606" s="4" t="s">
        <v>9</v>
      </c>
      <c r="L1606" s="4" t="s">
        <v>37</v>
      </c>
      <c r="M1606" s="9">
        <v>1</v>
      </c>
      <c r="N1606" s="6">
        <v>156.55000000000001</v>
      </c>
      <c r="O1606" s="7">
        <v>0</v>
      </c>
      <c r="P1606" s="6">
        <v>80.430000000000007</v>
      </c>
      <c r="Q1606" s="6">
        <f t="shared" si="100"/>
        <v>156.55000000000001</v>
      </c>
      <c r="R1606" s="6">
        <f t="shared" si="101"/>
        <v>80.430000000000007</v>
      </c>
      <c r="S1606" s="6">
        <f t="shared" si="102"/>
        <v>76.12</v>
      </c>
      <c r="T1606" s="8">
        <f t="shared" si="103"/>
        <v>0.48623442989460236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4778</v>
      </c>
      <c r="B1607" s="3">
        <v>46242</v>
      </c>
      <c r="C1607" s="4">
        <f>YEAR(SalesDataTable[[#This Row],[Order Date]])</f>
        <v>2026</v>
      </c>
      <c r="D1607" s="11" t="str">
        <f>"Q"&amp;ROUNDUP(MONTH(SalesDataTable[[#This Row],[Order Date]])/3,0)</f>
        <v>Q3</v>
      </c>
      <c r="E1607" s="4">
        <f>MONTH(SalesDataTable[[#This Row],[Order Date]])</f>
        <v>8</v>
      </c>
      <c r="F1607" s="4" t="str">
        <f>TEXT(SalesDataTable[[#This Row],[Order Date]],"MMM")</f>
        <v>Aug</v>
      </c>
      <c r="G1607" s="4" t="s">
        <v>6</v>
      </c>
      <c r="H1607" s="4" t="s">
        <v>43</v>
      </c>
      <c r="I1607" s="4" t="s">
        <v>19</v>
      </c>
      <c r="J1607" s="4" t="s">
        <v>13</v>
      </c>
      <c r="K1607" s="4" t="s">
        <v>9</v>
      </c>
      <c r="L1607" s="4" t="s">
        <v>37</v>
      </c>
      <c r="M1607" s="9">
        <v>1</v>
      </c>
      <c r="N1607" s="6">
        <v>152.72</v>
      </c>
      <c r="O1607" s="7">
        <v>0</v>
      </c>
      <c r="P1607" s="6">
        <v>77.73</v>
      </c>
      <c r="Q1607" s="6">
        <f t="shared" si="100"/>
        <v>152.72</v>
      </c>
      <c r="R1607" s="6">
        <f t="shared" si="101"/>
        <v>77.73</v>
      </c>
      <c r="S1607" s="6">
        <f t="shared" si="102"/>
        <v>74.989999999999995</v>
      </c>
      <c r="T1607" s="8">
        <f t="shared" si="103"/>
        <v>0.4910293347302252</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5132</v>
      </c>
      <c r="B1608" s="3">
        <v>46242</v>
      </c>
      <c r="C1608" s="4">
        <f>YEAR(SalesDataTable[[#This Row],[Order Date]])</f>
        <v>2026</v>
      </c>
      <c r="D1608" s="11" t="str">
        <f>"Q"&amp;ROUNDUP(MONTH(SalesDataTable[[#This Row],[Order Date]])/3,0)</f>
        <v>Q3</v>
      </c>
      <c r="E1608" s="4">
        <f>MONTH(SalesDataTable[[#This Row],[Order Date]])</f>
        <v>8</v>
      </c>
      <c r="F1608" s="4" t="str">
        <f>TEXT(SalesDataTable[[#This Row],[Order Date]],"MMM")</f>
        <v>Aug</v>
      </c>
      <c r="G1608" s="4" t="s">
        <v>6</v>
      </c>
      <c r="H1608" s="4" t="s">
        <v>43</v>
      </c>
      <c r="I1608" s="4" t="s">
        <v>2</v>
      </c>
      <c r="J1608" s="4" t="s">
        <v>16</v>
      </c>
      <c r="K1608" s="4" t="s">
        <v>4</v>
      </c>
      <c r="L1608" s="4" t="s">
        <v>26</v>
      </c>
      <c r="M1608" s="9">
        <v>1</v>
      </c>
      <c r="N1608" s="6">
        <v>40.51</v>
      </c>
      <c r="O1608" s="7">
        <v>0.05</v>
      </c>
      <c r="P1608" s="6">
        <v>16.29</v>
      </c>
      <c r="Q1608" s="6">
        <f t="shared" si="100"/>
        <v>38.484499999999997</v>
      </c>
      <c r="R1608" s="6">
        <f t="shared" si="101"/>
        <v>16.29</v>
      </c>
      <c r="S1608" s="6">
        <f t="shared" si="102"/>
        <v>22.194499999999998</v>
      </c>
      <c r="T1608" s="8">
        <f t="shared" si="103"/>
        <v>0.57671270251659756</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227</v>
      </c>
      <c r="B1609" s="3">
        <v>46243</v>
      </c>
      <c r="C1609" s="4">
        <f>YEAR(SalesDataTable[[#This Row],[Order Date]])</f>
        <v>2026</v>
      </c>
      <c r="D1609" s="11" t="str">
        <f>"Q"&amp;ROUNDUP(MONTH(SalesDataTable[[#This Row],[Order Date]])/3,0)</f>
        <v>Q3</v>
      </c>
      <c r="E1609" s="4">
        <f>MONTH(SalesDataTable[[#This Row],[Order Date]])</f>
        <v>8</v>
      </c>
      <c r="F1609" s="4" t="str">
        <f>TEXT(SalesDataTable[[#This Row],[Order Date]],"MMM")</f>
        <v>Aug</v>
      </c>
      <c r="G1609" s="4" t="s">
        <v>20</v>
      </c>
      <c r="H1609" s="4" t="s">
        <v>31</v>
      </c>
      <c r="I1609" s="4" t="s">
        <v>28</v>
      </c>
      <c r="J1609" s="4" t="s">
        <v>3</v>
      </c>
      <c r="K1609" s="4" t="s">
        <v>34</v>
      </c>
      <c r="L1609" s="4" t="s">
        <v>35</v>
      </c>
      <c r="M1609" s="9">
        <v>3</v>
      </c>
      <c r="N1609" s="6">
        <v>40.61</v>
      </c>
      <c r="O1609" s="7">
        <v>0</v>
      </c>
      <c r="P1609" s="6">
        <v>14.72</v>
      </c>
      <c r="Q1609" s="6">
        <f t="shared" si="100"/>
        <v>121.83</v>
      </c>
      <c r="R1609" s="6">
        <f t="shared" si="101"/>
        <v>44.160000000000004</v>
      </c>
      <c r="S1609" s="6">
        <f t="shared" si="102"/>
        <v>77.669999999999987</v>
      </c>
      <c r="T1609" s="8">
        <f t="shared" si="103"/>
        <v>0.63752770253632096</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390</v>
      </c>
      <c r="B1610" s="3">
        <v>46243</v>
      </c>
      <c r="C1610" s="4">
        <f>YEAR(SalesDataTable[[#This Row],[Order Date]])</f>
        <v>2026</v>
      </c>
      <c r="D1610" s="11" t="str">
        <f>"Q"&amp;ROUNDUP(MONTH(SalesDataTable[[#This Row],[Order Date]])/3,0)</f>
        <v>Q3</v>
      </c>
      <c r="E1610" s="4">
        <f>MONTH(SalesDataTable[[#This Row],[Order Date]])</f>
        <v>8</v>
      </c>
      <c r="F1610" s="4" t="str">
        <f>TEXT(SalesDataTable[[#This Row],[Order Date]],"MMM")</f>
        <v>Aug</v>
      </c>
      <c r="G1610" s="4" t="s">
        <v>11</v>
      </c>
      <c r="H1610" s="4" t="s">
        <v>25</v>
      </c>
      <c r="I1610" s="4" t="s">
        <v>19</v>
      </c>
      <c r="J1610" s="4" t="s">
        <v>13</v>
      </c>
      <c r="K1610" s="4" t="s">
        <v>9</v>
      </c>
      <c r="L1610" s="4" t="s">
        <v>10</v>
      </c>
      <c r="M1610" s="9">
        <v>1</v>
      </c>
      <c r="N1610" s="6">
        <v>93.41</v>
      </c>
      <c r="O1610" s="7">
        <v>0.05</v>
      </c>
      <c r="P1610" s="6">
        <v>44.7</v>
      </c>
      <c r="Q1610" s="6">
        <f t="shared" si="100"/>
        <v>88.739499999999992</v>
      </c>
      <c r="R1610" s="6">
        <f t="shared" si="101"/>
        <v>44.7</v>
      </c>
      <c r="S1610" s="6">
        <f t="shared" si="102"/>
        <v>44.03949999999999</v>
      </c>
      <c r="T1610" s="8">
        <f t="shared" si="103"/>
        <v>0.49627843294136198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859</v>
      </c>
      <c r="B1611" s="3">
        <v>46243</v>
      </c>
      <c r="C1611" s="4">
        <f>YEAR(SalesDataTable[[#This Row],[Order Date]])</f>
        <v>2026</v>
      </c>
      <c r="D1611" s="11" t="str">
        <f>"Q"&amp;ROUNDUP(MONTH(SalesDataTable[[#This Row],[Order Date]])/3,0)</f>
        <v>Q3</v>
      </c>
      <c r="E1611" s="4">
        <f>MONTH(SalesDataTable[[#This Row],[Order Date]])</f>
        <v>8</v>
      </c>
      <c r="F1611" s="4" t="str">
        <f>TEXT(SalesDataTable[[#This Row],[Order Date]],"MMM")</f>
        <v>Aug</v>
      </c>
      <c r="G1611" s="4" t="s">
        <v>0</v>
      </c>
      <c r="H1611" s="4" t="s">
        <v>1</v>
      </c>
      <c r="I1611" s="4" t="s">
        <v>19</v>
      </c>
      <c r="J1611" s="4" t="s">
        <v>13</v>
      </c>
      <c r="K1611" s="4" t="s">
        <v>9</v>
      </c>
      <c r="L1611" s="4" t="s">
        <v>10</v>
      </c>
      <c r="M1611" s="9">
        <v>2</v>
      </c>
      <c r="N1611" s="6">
        <v>90.23</v>
      </c>
      <c r="O1611" s="7">
        <v>0</v>
      </c>
      <c r="P1611" s="6">
        <v>44.22</v>
      </c>
      <c r="Q1611" s="6">
        <f t="shared" si="100"/>
        <v>180.46</v>
      </c>
      <c r="R1611" s="6">
        <f t="shared" si="101"/>
        <v>88.44</v>
      </c>
      <c r="S1611" s="6">
        <f t="shared" si="102"/>
        <v>92.02000000000001</v>
      </c>
      <c r="T1611" s="8">
        <f t="shared" si="103"/>
        <v>0.50991909564446414</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1468</v>
      </c>
      <c r="B1612" s="3">
        <v>46243</v>
      </c>
      <c r="C1612" s="4">
        <f>YEAR(SalesDataTable[[#This Row],[Order Date]])</f>
        <v>2026</v>
      </c>
      <c r="D1612" s="11" t="str">
        <f>"Q"&amp;ROUNDUP(MONTH(SalesDataTable[[#This Row],[Order Date]])/3,0)</f>
        <v>Q3</v>
      </c>
      <c r="E1612" s="4">
        <f>MONTH(SalesDataTable[[#This Row],[Order Date]])</f>
        <v>8</v>
      </c>
      <c r="F1612" s="4" t="str">
        <f>TEXT(SalesDataTable[[#This Row],[Order Date]],"MMM")</f>
        <v>Aug</v>
      </c>
      <c r="G1612" s="4" t="s">
        <v>6</v>
      </c>
      <c r="H1612" s="4" t="s">
        <v>41</v>
      </c>
      <c r="I1612" s="4" t="s">
        <v>19</v>
      </c>
      <c r="J1612" s="4" t="s">
        <v>3</v>
      </c>
      <c r="K1612" s="4" t="s">
        <v>4</v>
      </c>
      <c r="L1612" s="4" t="s">
        <v>22</v>
      </c>
      <c r="M1612" s="9">
        <v>1</v>
      </c>
      <c r="N1612" s="6">
        <v>51.75</v>
      </c>
      <c r="O1612" s="7">
        <v>0</v>
      </c>
      <c r="P1612" s="6">
        <v>22.36</v>
      </c>
      <c r="Q1612" s="6">
        <f t="shared" si="100"/>
        <v>51.75</v>
      </c>
      <c r="R1612" s="6">
        <f t="shared" si="101"/>
        <v>22.36</v>
      </c>
      <c r="S1612" s="6">
        <f t="shared" si="102"/>
        <v>29.39</v>
      </c>
      <c r="T1612" s="8">
        <f t="shared" si="103"/>
        <v>0.56792270531400968</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2356</v>
      </c>
      <c r="B1613" s="3">
        <v>46243</v>
      </c>
      <c r="C1613" s="4">
        <f>YEAR(SalesDataTable[[#This Row],[Order Date]])</f>
        <v>2026</v>
      </c>
      <c r="D1613" s="11" t="str">
        <f>"Q"&amp;ROUNDUP(MONTH(SalesDataTable[[#This Row],[Order Date]])/3,0)</f>
        <v>Q3</v>
      </c>
      <c r="E1613" s="4">
        <f>MONTH(SalesDataTable[[#This Row],[Order Date]])</f>
        <v>8</v>
      </c>
      <c r="F1613" s="4" t="str">
        <f>TEXT(SalesDataTable[[#This Row],[Order Date]],"MMM")</f>
        <v>Aug</v>
      </c>
      <c r="G1613" s="4" t="s">
        <v>20</v>
      </c>
      <c r="H1613" s="4" t="s">
        <v>47</v>
      </c>
      <c r="I1613" s="4" t="s">
        <v>19</v>
      </c>
      <c r="J1613" s="4" t="s">
        <v>13</v>
      </c>
      <c r="K1613" s="4" t="s">
        <v>4</v>
      </c>
      <c r="L1613" s="4" t="s">
        <v>30</v>
      </c>
      <c r="M1613" s="9">
        <v>3</v>
      </c>
      <c r="N1613" s="6">
        <v>102.91</v>
      </c>
      <c r="O1613" s="7">
        <v>0.1</v>
      </c>
      <c r="P1613" s="6">
        <v>50.23</v>
      </c>
      <c r="Q1613" s="6">
        <f t="shared" si="100"/>
        <v>277.85700000000003</v>
      </c>
      <c r="R1613" s="6">
        <f t="shared" si="101"/>
        <v>150.69</v>
      </c>
      <c r="S1613" s="6">
        <f t="shared" si="102"/>
        <v>127.16700000000003</v>
      </c>
      <c r="T1613" s="8">
        <f t="shared" si="103"/>
        <v>0.45767067232425318</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3556</v>
      </c>
      <c r="B1614" s="3">
        <v>46243</v>
      </c>
      <c r="C1614" s="4">
        <f>YEAR(SalesDataTable[[#This Row],[Order Date]])</f>
        <v>2026</v>
      </c>
      <c r="D1614" s="11" t="str">
        <f>"Q"&amp;ROUNDUP(MONTH(SalesDataTable[[#This Row],[Order Date]])/3,0)</f>
        <v>Q3</v>
      </c>
      <c r="E1614" s="4">
        <f>MONTH(SalesDataTable[[#This Row],[Order Date]])</f>
        <v>8</v>
      </c>
      <c r="F1614" s="4" t="str">
        <f>TEXT(SalesDataTable[[#This Row],[Order Date]],"MMM")</f>
        <v>Aug</v>
      </c>
      <c r="G1614" s="4" t="s">
        <v>11</v>
      </c>
      <c r="H1614" s="4" t="s">
        <v>52</v>
      </c>
      <c r="I1614" s="4" t="s">
        <v>2</v>
      </c>
      <c r="J1614" s="4" t="s">
        <v>13</v>
      </c>
      <c r="K1614" s="4" t="s">
        <v>4</v>
      </c>
      <c r="L1614" s="4" t="s">
        <v>5</v>
      </c>
      <c r="M1614" s="9">
        <v>4</v>
      </c>
      <c r="N1614" s="6">
        <v>82.63</v>
      </c>
      <c r="O1614" s="7">
        <v>0.1</v>
      </c>
      <c r="P1614" s="6">
        <v>43.78</v>
      </c>
      <c r="Q1614" s="6">
        <f t="shared" si="100"/>
        <v>297.46800000000002</v>
      </c>
      <c r="R1614" s="6">
        <f t="shared" si="101"/>
        <v>175.12</v>
      </c>
      <c r="S1614" s="6">
        <f t="shared" si="102"/>
        <v>122.34800000000001</v>
      </c>
      <c r="T1614" s="8">
        <f t="shared" si="103"/>
        <v>0.41129802197211129</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925</v>
      </c>
      <c r="B1615" s="3">
        <v>46244</v>
      </c>
      <c r="C1615" s="4">
        <f>YEAR(SalesDataTable[[#This Row],[Order Date]])</f>
        <v>2026</v>
      </c>
      <c r="D1615" s="11" t="str">
        <f>"Q"&amp;ROUNDUP(MONTH(SalesDataTable[[#This Row],[Order Date]])/3,0)</f>
        <v>Q3</v>
      </c>
      <c r="E1615" s="4">
        <f>MONTH(SalesDataTable[[#This Row],[Order Date]])</f>
        <v>8</v>
      </c>
      <c r="F1615" s="4" t="str">
        <f>TEXT(SalesDataTable[[#This Row],[Order Date]],"MMM")</f>
        <v>Aug</v>
      </c>
      <c r="G1615" s="4" t="s">
        <v>0</v>
      </c>
      <c r="H1615" s="4" t="s">
        <v>1</v>
      </c>
      <c r="I1615" s="4" t="s">
        <v>19</v>
      </c>
      <c r="J1615" s="4" t="s">
        <v>3</v>
      </c>
      <c r="K1615" s="4" t="s">
        <v>23</v>
      </c>
      <c r="L1615" s="4" t="s">
        <v>29</v>
      </c>
      <c r="M1615" s="9">
        <v>1</v>
      </c>
      <c r="N1615" s="6">
        <v>196.39</v>
      </c>
      <c r="O1615" s="7">
        <v>0</v>
      </c>
      <c r="P1615" s="6">
        <v>102.92</v>
      </c>
      <c r="Q1615" s="6">
        <f t="shared" si="100"/>
        <v>196.39</v>
      </c>
      <c r="R1615" s="6">
        <f t="shared" si="101"/>
        <v>102.92</v>
      </c>
      <c r="S1615" s="6">
        <f t="shared" si="102"/>
        <v>93.469999999999985</v>
      </c>
      <c r="T1615" s="8">
        <f t="shared" si="103"/>
        <v>0.47594073017974436</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1563</v>
      </c>
      <c r="B1616" s="3">
        <v>46244</v>
      </c>
      <c r="C1616" s="4">
        <f>YEAR(SalesDataTable[[#This Row],[Order Date]])</f>
        <v>2026</v>
      </c>
      <c r="D1616" s="11" t="str">
        <f>"Q"&amp;ROUNDUP(MONTH(SalesDataTable[[#This Row],[Order Date]])/3,0)</f>
        <v>Q3</v>
      </c>
      <c r="E1616" s="4">
        <f>MONTH(SalesDataTable[[#This Row],[Order Date]])</f>
        <v>8</v>
      </c>
      <c r="F1616" s="4" t="str">
        <f>TEXT(SalesDataTable[[#This Row],[Order Date]],"MMM")</f>
        <v>Aug</v>
      </c>
      <c r="G1616" s="4" t="s">
        <v>11</v>
      </c>
      <c r="H1616" s="4" t="s">
        <v>39</v>
      </c>
      <c r="I1616" s="4" t="s">
        <v>28</v>
      </c>
      <c r="J1616" s="4" t="s">
        <v>16</v>
      </c>
      <c r="K1616" s="4" t="s">
        <v>14</v>
      </c>
      <c r="L1616" s="4" t="s">
        <v>15</v>
      </c>
      <c r="M1616" s="9">
        <v>2</v>
      </c>
      <c r="N1616" s="6">
        <v>36.25</v>
      </c>
      <c r="O1616" s="7">
        <v>0</v>
      </c>
      <c r="P1616" s="6">
        <v>13.77</v>
      </c>
      <c r="Q1616" s="6">
        <f t="shared" si="100"/>
        <v>72.5</v>
      </c>
      <c r="R1616" s="6">
        <f t="shared" si="101"/>
        <v>27.54</v>
      </c>
      <c r="S1616" s="6">
        <f t="shared" si="102"/>
        <v>44.96</v>
      </c>
      <c r="T1616" s="8">
        <f t="shared" si="103"/>
        <v>0.62013793103448278</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1634</v>
      </c>
      <c r="B1617" s="3">
        <v>46244</v>
      </c>
      <c r="C1617" s="4">
        <f>YEAR(SalesDataTable[[#This Row],[Order Date]])</f>
        <v>2026</v>
      </c>
      <c r="D1617" s="11" t="str">
        <f>"Q"&amp;ROUNDUP(MONTH(SalesDataTable[[#This Row],[Order Date]])/3,0)</f>
        <v>Q3</v>
      </c>
      <c r="E1617" s="4">
        <f>MONTH(SalesDataTable[[#This Row],[Order Date]])</f>
        <v>8</v>
      </c>
      <c r="F1617" s="4" t="str">
        <f>TEXT(SalesDataTable[[#This Row],[Order Date]],"MMM")</f>
        <v>Aug</v>
      </c>
      <c r="G1617" s="4" t="s">
        <v>6</v>
      </c>
      <c r="H1617" s="4" t="s">
        <v>7</v>
      </c>
      <c r="I1617" s="4" t="s">
        <v>19</v>
      </c>
      <c r="J1617" s="4" t="s">
        <v>3</v>
      </c>
      <c r="K1617" s="4" t="s">
        <v>23</v>
      </c>
      <c r="L1617" s="4" t="s">
        <v>29</v>
      </c>
      <c r="M1617" s="9">
        <v>2</v>
      </c>
      <c r="N1617" s="6">
        <v>199.85</v>
      </c>
      <c r="O1617" s="7">
        <v>0.05</v>
      </c>
      <c r="P1617" s="6">
        <v>104.34</v>
      </c>
      <c r="Q1617" s="6">
        <f t="shared" si="100"/>
        <v>379.71499999999997</v>
      </c>
      <c r="R1617" s="6">
        <f t="shared" si="101"/>
        <v>208.68</v>
      </c>
      <c r="S1617" s="6">
        <f t="shared" si="102"/>
        <v>171.03499999999997</v>
      </c>
      <c r="T1617" s="8">
        <f t="shared" si="103"/>
        <v>0.45042992770893953</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2187</v>
      </c>
      <c r="B1618" s="3">
        <v>46244</v>
      </c>
      <c r="C1618" s="4">
        <f>YEAR(SalesDataTable[[#This Row],[Order Date]])</f>
        <v>2026</v>
      </c>
      <c r="D1618" s="11" t="str">
        <f>"Q"&amp;ROUNDUP(MONTH(SalesDataTable[[#This Row],[Order Date]])/3,0)</f>
        <v>Q3</v>
      </c>
      <c r="E1618" s="4">
        <f>MONTH(SalesDataTable[[#This Row],[Order Date]])</f>
        <v>8</v>
      </c>
      <c r="F1618" s="4" t="str">
        <f>TEXT(SalesDataTable[[#This Row],[Order Date]],"MMM")</f>
        <v>Aug</v>
      </c>
      <c r="G1618" s="4" t="s">
        <v>11</v>
      </c>
      <c r="H1618" s="4" t="s">
        <v>12</v>
      </c>
      <c r="I1618" s="4" t="s">
        <v>19</v>
      </c>
      <c r="J1618" s="4" t="s">
        <v>13</v>
      </c>
      <c r="K1618" s="4" t="s">
        <v>14</v>
      </c>
      <c r="L1618" s="4" t="s">
        <v>32</v>
      </c>
      <c r="M1618" s="9">
        <v>1</v>
      </c>
      <c r="N1618" s="6">
        <v>46.32</v>
      </c>
      <c r="O1618" s="7">
        <v>0.05</v>
      </c>
      <c r="P1618" s="6">
        <v>18.34</v>
      </c>
      <c r="Q1618" s="6">
        <f t="shared" si="100"/>
        <v>44.003999999999998</v>
      </c>
      <c r="R1618" s="6">
        <f t="shared" si="101"/>
        <v>18.34</v>
      </c>
      <c r="S1618" s="6">
        <f t="shared" si="102"/>
        <v>25.663999999999998</v>
      </c>
      <c r="T1618" s="8">
        <f t="shared" si="103"/>
        <v>0.58321970729933637</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2773</v>
      </c>
      <c r="B1619" s="3">
        <v>46244</v>
      </c>
      <c r="C1619" s="4">
        <f>YEAR(SalesDataTable[[#This Row],[Order Date]])</f>
        <v>2026</v>
      </c>
      <c r="D1619" s="11" t="str">
        <f>"Q"&amp;ROUNDUP(MONTH(SalesDataTable[[#This Row],[Order Date]])/3,0)</f>
        <v>Q3</v>
      </c>
      <c r="E1619" s="4">
        <f>MONTH(SalesDataTable[[#This Row],[Order Date]])</f>
        <v>8</v>
      </c>
      <c r="F1619" s="4" t="str">
        <f>TEXT(SalesDataTable[[#This Row],[Order Date]],"MMM")</f>
        <v>Aug</v>
      </c>
      <c r="G1619" s="4" t="s">
        <v>6</v>
      </c>
      <c r="H1619" s="4" t="s">
        <v>49</v>
      </c>
      <c r="I1619" s="4" t="s">
        <v>2</v>
      </c>
      <c r="J1619" s="4" t="s">
        <v>13</v>
      </c>
      <c r="K1619" s="4" t="s">
        <v>9</v>
      </c>
      <c r="L1619" s="4" t="s">
        <v>37</v>
      </c>
      <c r="M1619" s="9">
        <v>4</v>
      </c>
      <c r="N1619" s="6">
        <v>151.06</v>
      </c>
      <c r="O1619" s="7">
        <v>0</v>
      </c>
      <c r="P1619" s="6">
        <v>77.67</v>
      </c>
      <c r="Q1619" s="6">
        <f t="shared" si="100"/>
        <v>604.24</v>
      </c>
      <c r="R1619" s="6">
        <f t="shared" si="101"/>
        <v>310.68</v>
      </c>
      <c r="S1619" s="6">
        <f t="shared" si="102"/>
        <v>293.56</v>
      </c>
      <c r="T1619" s="8">
        <f t="shared" si="103"/>
        <v>0.48583344366476894</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5040</v>
      </c>
      <c r="B1620" s="3">
        <v>46244</v>
      </c>
      <c r="C1620" s="4">
        <f>YEAR(SalesDataTable[[#This Row],[Order Date]])</f>
        <v>2026</v>
      </c>
      <c r="D1620" s="11" t="str">
        <f>"Q"&amp;ROUNDUP(MONTH(SalesDataTable[[#This Row],[Order Date]])/3,0)</f>
        <v>Q3</v>
      </c>
      <c r="E1620" s="4">
        <f>MONTH(SalesDataTable[[#This Row],[Order Date]])</f>
        <v>8</v>
      </c>
      <c r="F1620" s="4" t="str">
        <f>TEXT(SalesDataTable[[#This Row],[Order Date]],"MMM")</f>
        <v>Aug</v>
      </c>
      <c r="G1620" s="4" t="s">
        <v>20</v>
      </c>
      <c r="H1620" s="4" t="s">
        <v>31</v>
      </c>
      <c r="I1620" s="4" t="s">
        <v>2</v>
      </c>
      <c r="J1620" s="4" t="s">
        <v>3</v>
      </c>
      <c r="K1620" s="4" t="s">
        <v>9</v>
      </c>
      <c r="L1620" s="4" t="s">
        <v>46</v>
      </c>
      <c r="M1620" s="9">
        <v>1</v>
      </c>
      <c r="N1620" s="6">
        <v>72.39</v>
      </c>
      <c r="O1620" s="7">
        <v>0.1</v>
      </c>
      <c r="P1620" s="6">
        <v>31.64</v>
      </c>
      <c r="Q1620" s="6">
        <f t="shared" si="100"/>
        <v>65.150999999999996</v>
      </c>
      <c r="R1620" s="6">
        <f t="shared" si="101"/>
        <v>31.64</v>
      </c>
      <c r="S1620" s="6">
        <f t="shared" si="102"/>
        <v>33.510999999999996</v>
      </c>
      <c r="T1620" s="8">
        <f t="shared" si="103"/>
        <v>0.51435895074519189</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415</v>
      </c>
      <c r="B1621" s="3">
        <v>46245</v>
      </c>
      <c r="C1621" s="4">
        <f>YEAR(SalesDataTable[[#This Row],[Order Date]])</f>
        <v>2026</v>
      </c>
      <c r="D1621" s="11" t="str">
        <f>"Q"&amp;ROUNDUP(MONTH(SalesDataTable[[#This Row],[Order Date]])/3,0)</f>
        <v>Q3</v>
      </c>
      <c r="E1621" s="4">
        <f>MONTH(SalesDataTable[[#This Row],[Order Date]])</f>
        <v>8</v>
      </c>
      <c r="F1621" s="4" t="str">
        <f>TEXT(SalesDataTable[[#This Row],[Order Date]],"MMM")</f>
        <v>Aug</v>
      </c>
      <c r="G1621" s="4" t="s">
        <v>0</v>
      </c>
      <c r="H1621" s="4" t="s">
        <v>36</v>
      </c>
      <c r="I1621" s="4" t="s">
        <v>19</v>
      </c>
      <c r="J1621" s="4" t="s">
        <v>3</v>
      </c>
      <c r="K1621" s="4" t="s">
        <v>9</v>
      </c>
      <c r="L1621" s="4" t="s">
        <v>46</v>
      </c>
      <c r="M1621" s="9">
        <v>1</v>
      </c>
      <c r="N1621" s="6">
        <v>72.650000000000006</v>
      </c>
      <c r="O1621" s="7">
        <v>0</v>
      </c>
      <c r="P1621" s="6">
        <v>31.72</v>
      </c>
      <c r="Q1621" s="6">
        <f t="shared" si="100"/>
        <v>72.650000000000006</v>
      </c>
      <c r="R1621" s="6">
        <f t="shared" si="101"/>
        <v>31.72</v>
      </c>
      <c r="S1621" s="6">
        <f t="shared" si="102"/>
        <v>40.930000000000007</v>
      </c>
      <c r="T1621" s="8">
        <f t="shared" si="103"/>
        <v>0.56338609772883697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1111</v>
      </c>
      <c r="B1622" s="3">
        <v>46245</v>
      </c>
      <c r="C1622" s="4">
        <f>YEAR(SalesDataTable[[#This Row],[Order Date]])</f>
        <v>2026</v>
      </c>
      <c r="D1622" s="11" t="str">
        <f>"Q"&amp;ROUNDUP(MONTH(SalesDataTable[[#This Row],[Order Date]])/3,0)</f>
        <v>Q3</v>
      </c>
      <c r="E1622" s="4">
        <f>MONTH(SalesDataTable[[#This Row],[Order Date]])</f>
        <v>8</v>
      </c>
      <c r="F1622" s="4" t="str">
        <f>TEXT(SalesDataTable[[#This Row],[Order Date]],"MMM")</f>
        <v>Aug</v>
      </c>
      <c r="G1622" s="4" t="s">
        <v>20</v>
      </c>
      <c r="H1622" s="4" t="s">
        <v>47</v>
      </c>
      <c r="I1622" s="4" t="s">
        <v>2</v>
      </c>
      <c r="J1622" s="4" t="s">
        <v>13</v>
      </c>
      <c r="K1622" s="4" t="s">
        <v>23</v>
      </c>
      <c r="L1622" s="4" t="s">
        <v>29</v>
      </c>
      <c r="M1622" s="9">
        <v>1</v>
      </c>
      <c r="N1622" s="6">
        <v>198.44</v>
      </c>
      <c r="O1622" s="7">
        <v>0</v>
      </c>
      <c r="P1622" s="6">
        <v>106.79</v>
      </c>
      <c r="Q1622" s="6">
        <f t="shared" si="100"/>
        <v>198.44</v>
      </c>
      <c r="R1622" s="6">
        <f t="shared" si="101"/>
        <v>106.79</v>
      </c>
      <c r="S1622" s="6">
        <f t="shared" si="102"/>
        <v>91.649999999999991</v>
      </c>
      <c r="T1622" s="8">
        <f t="shared" si="103"/>
        <v>0.46185244910300338</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1243</v>
      </c>
      <c r="B1623" s="3">
        <v>46245</v>
      </c>
      <c r="C1623" s="4">
        <f>YEAR(SalesDataTable[[#This Row],[Order Date]])</f>
        <v>2026</v>
      </c>
      <c r="D1623" s="11" t="str">
        <f>"Q"&amp;ROUNDUP(MONTH(SalesDataTable[[#This Row],[Order Date]])/3,0)</f>
        <v>Q3</v>
      </c>
      <c r="E1623" s="4">
        <f>MONTH(SalesDataTable[[#This Row],[Order Date]])</f>
        <v>8</v>
      </c>
      <c r="F1623" s="4" t="str">
        <f>TEXT(SalesDataTable[[#This Row],[Order Date]],"MMM")</f>
        <v>Aug</v>
      </c>
      <c r="G1623" s="4" t="s">
        <v>11</v>
      </c>
      <c r="H1623" s="4" t="s">
        <v>52</v>
      </c>
      <c r="I1623" s="4" t="s">
        <v>2</v>
      </c>
      <c r="J1623" s="4" t="s">
        <v>3</v>
      </c>
      <c r="K1623" s="4" t="s">
        <v>23</v>
      </c>
      <c r="L1623" s="4" t="s">
        <v>29</v>
      </c>
      <c r="M1623" s="9">
        <v>1</v>
      </c>
      <c r="N1623" s="6">
        <v>193.67</v>
      </c>
      <c r="O1623" s="7">
        <v>0</v>
      </c>
      <c r="P1623" s="6">
        <v>103.79</v>
      </c>
      <c r="Q1623" s="6">
        <f t="shared" si="100"/>
        <v>193.67</v>
      </c>
      <c r="R1623" s="6">
        <f t="shared" si="101"/>
        <v>103.79</v>
      </c>
      <c r="S1623" s="6">
        <f t="shared" si="102"/>
        <v>89.879999999999981</v>
      </c>
      <c r="T1623" s="8">
        <f t="shared" si="103"/>
        <v>0.46408839779005517</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1326</v>
      </c>
      <c r="B1624" s="3">
        <v>46245</v>
      </c>
      <c r="C1624" s="4">
        <f>YEAR(SalesDataTable[[#This Row],[Order Date]])</f>
        <v>2026</v>
      </c>
      <c r="D1624" s="11" t="str">
        <f>"Q"&amp;ROUNDUP(MONTH(SalesDataTable[[#This Row],[Order Date]])/3,0)</f>
        <v>Q3</v>
      </c>
      <c r="E1624" s="4">
        <f>MONTH(SalesDataTable[[#This Row],[Order Date]])</f>
        <v>8</v>
      </c>
      <c r="F1624" s="4" t="str">
        <f>TEXT(SalesDataTable[[#This Row],[Order Date]],"MMM")</f>
        <v>Aug</v>
      </c>
      <c r="G1624" s="4" t="s">
        <v>20</v>
      </c>
      <c r="H1624" s="4" t="s">
        <v>33</v>
      </c>
      <c r="I1624" s="4" t="s">
        <v>2</v>
      </c>
      <c r="J1624" s="4" t="s">
        <v>3</v>
      </c>
      <c r="K1624" s="4" t="s">
        <v>14</v>
      </c>
      <c r="L1624" s="4" t="s">
        <v>48</v>
      </c>
      <c r="M1624" s="9">
        <v>5</v>
      </c>
      <c r="N1624" s="6">
        <v>166.03</v>
      </c>
      <c r="O1624" s="7">
        <v>0</v>
      </c>
      <c r="P1624" s="6">
        <v>87.46</v>
      </c>
      <c r="Q1624" s="6">
        <f t="shared" si="100"/>
        <v>830.15</v>
      </c>
      <c r="R1624" s="6">
        <f t="shared" si="101"/>
        <v>437.29999999999995</v>
      </c>
      <c r="S1624" s="6">
        <f t="shared" si="102"/>
        <v>392.85</v>
      </c>
      <c r="T1624" s="8">
        <f t="shared" si="103"/>
        <v>0.47322772992832624</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1682</v>
      </c>
      <c r="B1625" s="3">
        <v>46245</v>
      </c>
      <c r="C1625" s="4">
        <f>YEAR(SalesDataTable[[#This Row],[Order Date]])</f>
        <v>2026</v>
      </c>
      <c r="D1625" s="11" t="str">
        <f>"Q"&amp;ROUNDUP(MONTH(SalesDataTable[[#This Row],[Order Date]])/3,0)</f>
        <v>Q3</v>
      </c>
      <c r="E1625" s="4">
        <f>MONTH(SalesDataTable[[#This Row],[Order Date]])</f>
        <v>8</v>
      </c>
      <c r="F1625" s="4" t="str">
        <f>TEXT(SalesDataTable[[#This Row],[Order Date]],"MMM")</f>
        <v>Aug</v>
      </c>
      <c r="G1625" s="4" t="s">
        <v>0</v>
      </c>
      <c r="H1625" s="4" t="s">
        <v>1</v>
      </c>
      <c r="I1625" s="4" t="s">
        <v>2</v>
      </c>
      <c r="J1625" s="4" t="s">
        <v>16</v>
      </c>
      <c r="K1625" s="4" t="s">
        <v>23</v>
      </c>
      <c r="L1625" s="4" t="s">
        <v>40</v>
      </c>
      <c r="M1625" s="9">
        <v>2</v>
      </c>
      <c r="N1625" s="6">
        <v>81.569999999999993</v>
      </c>
      <c r="O1625" s="7">
        <v>0</v>
      </c>
      <c r="P1625" s="6">
        <v>40.36</v>
      </c>
      <c r="Q1625" s="6">
        <f t="shared" si="100"/>
        <v>163.13999999999999</v>
      </c>
      <c r="R1625" s="6">
        <f t="shared" si="101"/>
        <v>80.72</v>
      </c>
      <c r="S1625" s="6">
        <f t="shared" si="102"/>
        <v>82.419999999999987</v>
      </c>
      <c r="T1625" s="8">
        <f t="shared" si="103"/>
        <v>0.50521024886600463</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2618</v>
      </c>
      <c r="B1626" s="3">
        <v>46245</v>
      </c>
      <c r="C1626" s="4">
        <f>YEAR(SalesDataTable[[#This Row],[Order Date]])</f>
        <v>2026</v>
      </c>
      <c r="D1626" s="11" t="str">
        <f>"Q"&amp;ROUNDUP(MONTH(SalesDataTable[[#This Row],[Order Date]])/3,0)</f>
        <v>Q3</v>
      </c>
      <c r="E1626" s="4">
        <f>MONTH(SalesDataTable[[#This Row],[Order Date]])</f>
        <v>8</v>
      </c>
      <c r="F1626" s="4" t="str">
        <f>TEXT(SalesDataTable[[#This Row],[Order Date]],"MMM")</f>
        <v>Aug</v>
      </c>
      <c r="G1626" s="4" t="s">
        <v>0</v>
      </c>
      <c r="H1626" s="4" t="s">
        <v>50</v>
      </c>
      <c r="I1626" s="4" t="s">
        <v>19</v>
      </c>
      <c r="J1626" s="4" t="s">
        <v>16</v>
      </c>
      <c r="K1626" s="4" t="s">
        <v>9</v>
      </c>
      <c r="L1626" s="4" t="s">
        <v>17</v>
      </c>
      <c r="M1626" s="9">
        <v>2</v>
      </c>
      <c r="N1626" s="6">
        <v>143.86000000000001</v>
      </c>
      <c r="O1626" s="7">
        <v>0</v>
      </c>
      <c r="P1626" s="6">
        <v>81.23</v>
      </c>
      <c r="Q1626" s="6">
        <f t="shared" si="100"/>
        <v>287.72000000000003</v>
      </c>
      <c r="R1626" s="6">
        <f t="shared" si="101"/>
        <v>162.46</v>
      </c>
      <c r="S1626" s="6">
        <f t="shared" si="102"/>
        <v>125.26000000000002</v>
      </c>
      <c r="T1626" s="8">
        <f t="shared" si="103"/>
        <v>0.43535381621020441</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3319</v>
      </c>
      <c r="B1627" s="3">
        <v>46245</v>
      </c>
      <c r="C1627" s="4">
        <f>YEAR(SalesDataTable[[#This Row],[Order Date]])</f>
        <v>2026</v>
      </c>
      <c r="D1627" s="11" t="str">
        <f>"Q"&amp;ROUNDUP(MONTH(SalesDataTable[[#This Row],[Order Date]])/3,0)</f>
        <v>Q3</v>
      </c>
      <c r="E1627" s="4">
        <f>MONTH(SalesDataTable[[#This Row],[Order Date]])</f>
        <v>8</v>
      </c>
      <c r="F1627" s="4" t="str">
        <f>TEXT(SalesDataTable[[#This Row],[Order Date]],"MMM")</f>
        <v>Aug</v>
      </c>
      <c r="G1627" s="4" t="s">
        <v>6</v>
      </c>
      <c r="H1627" s="4" t="s">
        <v>49</v>
      </c>
      <c r="I1627" s="4" t="s">
        <v>2</v>
      </c>
      <c r="J1627" s="4" t="s">
        <v>3</v>
      </c>
      <c r="K1627" s="4" t="s">
        <v>9</v>
      </c>
      <c r="L1627" s="4" t="s">
        <v>10</v>
      </c>
      <c r="M1627" s="9">
        <v>3</v>
      </c>
      <c r="N1627" s="6">
        <v>93.53</v>
      </c>
      <c r="O1627" s="7">
        <v>0</v>
      </c>
      <c r="P1627" s="6">
        <v>46.19</v>
      </c>
      <c r="Q1627" s="6">
        <f t="shared" si="100"/>
        <v>280.59000000000003</v>
      </c>
      <c r="R1627" s="6">
        <f t="shared" si="101"/>
        <v>138.57</v>
      </c>
      <c r="S1627" s="6">
        <f t="shared" si="102"/>
        <v>142.02000000000004</v>
      </c>
      <c r="T1627" s="8">
        <f t="shared" si="103"/>
        <v>0.5061477600769807</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4600</v>
      </c>
      <c r="B1628" s="3">
        <v>46245</v>
      </c>
      <c r="C1628" s="4">
        <f>YEAR(SalesDataTable[[#This Row],[Order Date]])</f>
        <v>2026</v>
      </c>
      <c r="D1628" s="11" t="str">
        <f>"Q"&amp;ROUNDUP(MONTH(SalesDataTable[[#This Row],[Order Date]])/3,0)</f>
        <v>Q3</v>
      </c>
      <c r="E1628" s="4">
        <f>MONTH(SalesDataTable[[#This Row],[Order Date]])</f>
        <v>8</v>
      </c>
      <c r="F1628" s="4" t="str">
        <f>TEXT(SalesDataTable[[#This Row],[Order Date]],"MMM")</f>
        <v>Aug</v>
      </c>
      <c r="G1628" s="4" t="s">
        <v>20</v>
      </c>
      <c r="H1628" s="4" t="s">
        <v>21</v>
      </c>
      <c r="I1628" s="4" t="s">
        <v>8</v>
      </c>
      <c r="J1628" s="4" t="s">
        <v>16</v>
      </c>
      <c r="K1628" s="4" t="s">
        <v>14</v>
      </c>
      <c r="L1628" s="4" t="s">
        <v>48</v>
      </c>
      <c r="M1628" s="9">
        <v>10</v>
      </c>
      <c r="N1628" s="6">
        <v>162.38</v>
      </c>
      <c r="O1628" s="7">
        <v>0.05</v>
      </c>
      <c r="P1628" s="6">
        <v>85.82</v>
      </c>
      <c r="Q1628" s="6">
        <f t="shared" si="100"/>
        <v>1542.61</v>
      </c>
      <c r="R1628" s="6">
        <f t="shared" si="101"/>
        <v>858.19999999999993</v>
      </c>
      <c r="S1628" s="6">
        <f t="shared" si="102"/>
        <v>684.41</v>
      </c>
      <c r="T1628" s="8">
        <f t="shared" si="103"/>
        <v>0.44367014345816508</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5168</v>
      </c>
      <c r="B1629" s="3">
        <v>46245</v>
      </c>
      <c r="C1629" s="4">
        <f>YEAR(SalesDataTable[[#This Row],[Order Date]])</f>
        <v>2026</v>
      </c>
      <c r="D1629" s="11" t="str">
        <f>"Q"&amp;ROUNDUP(MONTH(SalesDataTable[[#This Row],[Order Date]])/3,0)</f>
        <v>Q3</v>
      </c>
      <c r="E1629" s="4">
        <f>MONTH(SalesDataTable[[#This Row],[Order Date]])</f>
        <v>8</v>
      </c>
      <c r="F1629" s="4" t="str">
        <f>TEXT(SalesDataTable[[#This Row],[Order Date]],"MMM")</f>
        <v>Aug</v>
      </c>
      <c r="G1629" s="4" t="s">
        <v>0</v>
      </c>
      <c r="H1629" s="4" t="s">
        <v>50</v>
      </c>
      <c r="I1629" s="4" t="s">
        <v>28</v>
      </c>
      <c r="J1629" s="4" t="s">
        <v>16</v>
      </c>
      <c r="K1629" s="4" t="s">
        <v>34</v>
      </c>
      <c r="L1629" s="4" t="s">
        <v>38</v>
      </c>
      <c r="M1629" s="9">
        <v>1</v>
      </c>
      <c r="N1629" s="6">
        <v>122.52</v>
      </c>
      <c r="O1629" s="7">
        <v>0.05</v>
      </c>
      <c r="P1629" s="6">
        <v>69.66</v>
      </c>
      <c r="Q1629" s="6">
        <f t="shared" si="100"/>
        <v>116.39399999999999</v>
      </c>
      <c r="R1629" s="6">
        <f t="shared" si="101"/>
        <v>69.66</v>
      </c>
      <c r="S1629" s="6">
        <f t="shared" si="102"/>
        <v>46.733999999999995</v>
      </c>
      <c r="T1629" s="8">
        <f t="shared" si="103"/>
        <v>0.40151554203824935</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245</v>
      </c>
      <c r="B1630" s="3">
        <v>46246</v>
      </c>
      <c r="C1630" s="4">
        <f>YEAR(SalesDataTable[[#This Row],[Order Date]])</f>
        <v>2026</v>
      </c>
      <c r="D1630" s="11" t="str">
        <f>"Q"&amp;ROUNDUP(MONTH(SalesDataTable[[#This Row],[Order Date]])/3,0)</f>
        <v>Q3</v>
      </c>
      <c r="E1630" s="4">
        <f>MONTH(SalesDataTable[[#This Row],[Order Date]])</f>
        <v>8</v>
      </c>
      <c r="F1630" s="4" t="str">
        <f>TEXT(SalesDataTable[[#This Row],[Order Date]],"MMM")</f>
        <v>Aug</v>
      </c>
      <c r="G1630" s="4" t="s">
        <v>20</v>
      </c>
      <c r="H1630" s="4" t="s">
        <v>47</v>
      </c>
      <c r="I1630" s="4" t="s">
        <v>28</v>
      </c>
      <c r="J1630" s="4" t="s">
        <v>3</v>
      </c>
      <c r="K1630" s="4" t="s">
        <v>9</v>
      </c>
      <c r="L1630" s="4" t="s">
        <v>17</v>
      </c>
      <c r="M1630" s="9">
        <v>1</v>
      </c>
      <c r="N1630" s="6">
        <v>142.84</v>
      </c>
      <c r="O1630" s="7">
        <v>0</v>
      </c>
      <c r="P1630" s="6">
        <v>77.7</v>
      </c>
      <c r="Q1630" s="6">
        <f t="shared" si="100"/>
        <v>142.84</v>
      </c>
      <c r="R1630" s="6">
        <f t="shared" si="101"/>
        <v>77.7</v>
      </c>
      <c r="S1630" s="6">
        <f t="shared" si="102"/>
        <v>65.14</v>
      </c>
      <c r="T1630" s="8">
        <f t="shared" si="103"/>
        <v>0.4560347241669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322</v>
      </c>
      <c r="B1631" s="3">
        <v>46246</v>
      </c>
      <c r="C1631" s="4">
        <f>YEAR(SalesDataTable[[#This Row],[Order Date]])</f>
        <v>2026</v>
      </c>
      <c r="D1631" s="11" t="str">
        <f>"Q"&amp;ROUNDUP(MONTH(SalesDataTable[[#This Row],[Order Date]])/3,0)</f>
        <v>Q3</v>
      </c>
      <c r="E1631" s="4">
        <f>MONTH(SalesDataTable[[#This Row],[Order Date]])</f>
        <v>8</v>
      </c>
      <c r="F1631" s="4" t="str">
        <f>TEXT(SalesDataTable[[#This Row],[Order Date]],"MMM")</f>
        <v>Aug</v>
      </c>
      <c r="G1631" s="4" t="s">
        <v>6</v>
      </c>
      <c r="H1631" s="4" t="s">
        <v>49</v>
      </c>
      <c r="I1631" s="4" t="s">
        <v>19</v>
      </c>
      <c r="J1631" s="4" t="s">
        <v>3</v>
      </c>
      <c r="K1631" s="4" t="s">
        <v>9</v>
      </c>
      <c r="L1631" s="4" t="s">
        <v>46</v>
      </c>
      <c r="M1631" s="9">
        <v>3</v>
      </c>
      <c r="N1631" s="6">
        <v>72.349999999999994</v>
      </c>
      <c r="O1631" s="7">
        <v>0</v>
      </c>
      <c r="P1631" s="6">
        <v>32.119999999999997</v>
      </c>
      <c r="Q1631" s="6">
        <f t="shared" si="100"/>
        <v>217.04999999999998</v>
      </c>
      <c r="R1631" s="6">
        <f t="shared" si="101"/>
        <v>96.359999999999985</v>
      </c>
      <c r="S1631" s="6">
        <f t="shared" si="102"/>
        <v>120.69</v>
      </c>
      <c r="T1631" s="8">
        <f t="shared" si="103"/>
        <v>0.55604699378023503</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1101</v>
      </c>
      <c r="B1632" s="3">
        <v>46246</v>
      </c>
      <c r="C1632" s="4">
        <f>YEAR(SalesDataTable[[#This Row],[Order Date]])</f>
        <v>2026</v>
      </c>
      <c r="D1632" s="11" t="str">
        <f>"Q"&amp;ROUNDUP(MONTH(SalesDataTable[[#This Row],[Order Date]])/3,0)</f>
        <v>Q3</v>
      </c>
      <c r="E1632" s="4">
        <f>MONTH(SalesDataTable[[#This Row],[Order Date]])</f>
        <v>8</v>
      </c>
      <c r="F1632" s="4" t="str">
        <f>TEXT(SalesDataTable[[#This Row],[Order Date]],"MMM")</f>
        <v>Aug</v>
      </c>
      <c r="G1632" s="4" t="s">
        <v>20</v>
      </c>
      <c r="H1632" s="4" t="s">
        <v>21</v>
      </c>
      <c r="I1632" s="4" t="s">
        <v>2</v>
      </c>
      <c r="J1632" s="4" t="s">
        <v>13</v>
      </c>
      <c r="K1632" s="4" t="s">
        <v>34</v>
      </c>
      <c r="L1632" s="4" t="s">
        <v>35</v>
      </c>
      <c r="M1632" s="9">
        <v>3</v>
      </c>
      <c r="N1632" s="6">
        <v>40.14</v>
      </c>
      <c r="O1632" s="7">
        <v>0.05</v>
      </c>
      <c r="P1632" s="6">
        <v>14.53</v>
      </c>
      <c r="Q1632" s="6">
        <f t="shared" si="100"/>
        <v>114.399</v>
      </c>
      <c r="R1632" s="6">
        <f t="shared" si="101"/>
        <v>43.589999999999996</v>
      </c>
      <c r="S1632" s="6">
        <f t="shared" si="102"/>
        <v>70.808999999999997</v>
      </c>
      <c r="T1632" s="8">
        <f t="shared" si="103"/>
        <v>0.61896520074476169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1564</v>
      </c>
      <c r="B1633" s="3">
        <v>46246</v>
      </c>
      <c r="C1633" s="4">
        <f>YEAR(SalesDataTable[[#This Row],[Order Date]])</f>
        <v>2026</v>
      </c>
      <c r="D1633" s="11" t="str">
        <f>"Q"&amp;ROUNDUP(MONTH(SalesDataTable[[#This Row],[Order Date]])/3,0)</f>
        <v>Q3</v>
      </c>
      <c r="E1633" s="4">
        <f>MONTH(SalesDataTable[[#This Row],[Order Date]])</f>
        <v>8</v>
      </c>
      <c r="F1633" s="4" t="str">
        <f>TEXT(SalesDataTable[[#This Row],[Order Date]],"MMM")</f>
        <v>Aug</v>
      </c>
      <c r="G1633" s="4" t="s">
        <v>20</v>
      </c>
      <c r="H1633" s="4" t="s">
        <v>47</v>
      </c>
      <c r="I1633" s="4" t="s">
        <v>2</v>
      </c>
      <c r="J1633" s="4" t="s">
        <v>13</v>
      </c>
      <c r="K1633" s="4" t="s">
        <v>34</v>
      </c>
      <c r="L1633" s="4" t="s">
        <v>45</v>
      </c>
      <c r="M1633" s="9">
        <v>2</v>
      </c>
      <c r="N1633" s="6">
        <v>51.84</v>
      </c>
      <c r="O1633" s="7">
        <v>0</v>
      </c>
      <c r="P1633" s="6">
        <v>21.62</v>
      </c>
      <c r="Q1633" s="6">
        <f t="shared" si="100"/>
        <v>103.68</v>
      </c>
      <c r="R1633" s="6">
        <f t="shared" si="101"/>
        <v>43.24</v>
      </c>
      <c r="S1633" s="6">
        <f t="shared" si="102"/>
        <v>60.440000000000005</v>
      </c>
      <c r="T1633" s="8">
        <f t="shared" si="103"/>
        <v>0.58294753086419759</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3712</v>
      </c>
      <c r="B1634" s="3">
        <v>46246</v>
      </c>
      <c r="C1634" s="4">
        <f>YEAR(SalesDataTable[[#This Row],[Order Date]])</f>
        <v>2026</v>
      </c>
      <c r="D1634" s="11" t="str">
        <f>"Q"&amp;ROUNDUP(MONTH(SalesDataTable[[#This Row],[Order Date]])/3,0)</f>
        <v>Q3</v>
      </c>
      <c r="E1634" s="4">
        <f>MONTH(SalesDataTable[[#This Row],[Order Date]])</f>
        <v>8</v>
      </c>
      <c r="F1634" s="4" t="str">
        <f>TEXT(SalesDataTable[[#This Row],[Order Date]],"MMM")</f>
        <v>Aug</v>
      </c>
      <c r="G1634" s="4" t="s">
        <v>20</v>
      </c>
      <c r="H1634" s="4" t="s">
        <v>33</v>
      </c>
      <c r="I1634" s="4" t="s">
        <v>2</v>
      </c>
      <c r="J1634" s="4" t="s">
        <v>13</v>
      </c>
      <c r="K1634" s="4" t="s">
        <v>4</v>
      </c>
      <c r="L1634" s="4" t="s">
        <v>5</v>
      </c>
      <c r="M1634" s="9">
        <v>3</v>
      </c>
      <c r="N1634" s="6">
        <v>82.32</v>
      </c>
      <c r="O1634" s="7">
        <v>0.15</v>
      </c>
      <c r="P1634" s="6">
        <v>41.95</v>
      </c>
      <c r="Q1634" s="6">
        <f t="shared" si="100"/>
        <v>209.91599999999997</v>
      </c>
      <c r="R1634" s="6">
        <f t="shared" si="101"/>
        <v>125.85000000000001</v>
      </c>
      <c r="S1634" s="6">
        <f t="shared" si="102"/>
        <v>84.06599999999996</v>
      </c>
      <c r="T1634" s="8">
        <f t="shared" si="103"/>
        <v>0.40047447550448739</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771</v>
      </c>
      <c r="B1635" s="3">
        <v>46247</v>
      </c>
      <c r="C1635" s="4">
        <f>YEAR(SalesDataTable[[#This Row],[Order Date]])</f>
        <v>2026</v>
      </c>
      <c r="D1635" s="11" t="str">
        <f>"Q"&amp;ROUNDUP(MONTH(SalesDataTable[[#This Row],[Order Date]])/3,0)</f>
        <v>Q3</v>
      </c>
      <c r="E1635" s="4">
        <f>MONTH(SalesDataTable[[#This Row],[Order Date]])</f>
        <v>8</v>
      </c>
      <c r="F1635" s="4" t="str">
        <f>TEXT(SalesDataTable[[#This Row],[Order Date]],"MMM")</f>
        <v>Aug</v>
      </c>
      <c r="G1635" s="4" t="s">
        <v>11</v>
      </c>
      <c r="H1635" s="4" t="s">
        <v>25</v>
      </c>
      <c r="I1635" s="4" t="s">
        <v>2</v>
      </c>
      <c r="J1635" s="4" t="s">
        <v>3</v>
      </c>
      <c r="K1635" s="4" t="s">
        <v>9</v>
      </c>
      <c r="L1635" s="4" t="s">
        <v>10</v>
      </c>
      <c r="M1635" s="9">
        <v>1</v>
      </c>
      <c r="N1635" s="6">
        <v>91.78</v>
      </c>
      <c r="O1635" s="7">
        <v>0</v>
      </c>
      <c r="P1635" s="6">
        <v>46.15</v>
      </c>
      <c r="Q1635" s="6">
        <f t="shared" si="100"/>
        <v>91.78</v>
      </c>
      <c r="R1635" s="6">
        <f t="shared" si="101"/>
        <v>46.15</v>
      </c>
      <c r="S1635" s="6">
        <f t="shared" si="102"/>
        <v>45.63</v>
      </c>
      <c r="T1635" s="8">
        <f t="shared" si="103"/>
        <v>0.49716713881019831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2749</v>
      </c>
      <c r="B1636" s="3">
        <v>46247</v>
      </c>
      <c r="C1636" s="4">
        <f>YEAR(SalesDataTable[[#This Row],[Order Date]])</f>
        <v>2026</v>
      </c>
      <c r="D1636" s="11" t="str">
        <f>"Q"&amp;ROUNDUP(MONTH(SalesDataTable[[#This Row],[Order Date]])/3,0)</f>
        <v>Q3</v>
      </c>
      <c r="E1636" s="4">
        <f>MONTH(SalesDataTable[[#This Row],[Order Date]])</f>
        <v>8</v>
      </c>
      <c r="F1636" s="4" t="str">
        <f>TEXT(SalesDataTable[[#This Row],[Order Date]],"MMM")</f>
        <v>Aug</v>
      </c>
      <c r="G1636" s="4" t="s">
        <v>6</v>
      </c>
      <c r="H1636" s="4" t="s">
        <v>49</v>
      </c>
      <c r="I1636" s="4" t="s">
        <v>2</v>
      </c>
      <c r="J1636" s="4" t="s">
        <v>16</v>
      </c>
      <c r="K1636" s="4" t="s">
        <v>9</v>
      </c>
      <c r="L1636" s="4" t="s">
        <v>10</v>
      </c>
      <c r="M1636" s="9">
        <v>2</v>
      </c>
      <c r="N1636" s="6">
        <v>93.13</v>
      </c>
      <c r="O1636" s="7">
        <v>0</v>
      </c>
      <c r="P1636" s="6">
        <v>45.68</v>
      </c>
      <c r="Q1636" s="6">
        <f t="shared" si="100"/>
        <v>186.26</v>
      </c>
      <c r="R1636" s="6">
        <f t="shared" si="101"/>
        <v>91.36</v>
      </c>
      <c r="S1636" s="6">
        <f t="shared" si="102"/>
        <v>94.899999999999991</v>
      </c>
      <c r="T1636" s="8">
        <f t="shared" si="103"/>
        <v>0.50950284548480618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4252</v>
      </c>
      <c r="B1637" s="3">
        <v>46247</v>
      </c>
      <c r="C1637" s="4">
        <f>YEAR(SalesDataTable[[#This Row],[Order Date]])</f>
        <v>2026</v>
      </c>
      <c r="D1637" s="11" t="str">
        <f>"Q"&amp;ROUNDUP(MONTH(SalesDataTable[[#This Row],[Order Date]])/3,0)</f>
        <v>Q3</v>
      </c>
      <c r="E1637" s="4">
        <f>MONTH(SalesDataTable[[#This Row],[Order Date]])</f>
        <v>8</v>
      </c>
      <c r="F1637" s="4" t="str">
        <f>TEXT(SalesDataTable[[#This Row],[Order Date]],"MMM")</f>
        <v>Aug</v>
      </c>
      <c r="G1637" s="4" t="s">
        <v>6</v>
      </c>
      <c r="H1637" s="4" t="s">
        <v>43</v>
      </c>
      <c r="I1637" s="4" t="s">
        <v>2</v>
      </c>
      <c r="J1637" s="4" t="s">
        <v>3</v>
      </c>
      <c r="K1637" s="4" t="s">
        <v>14</v>
      </c>
      <c r="L1637" s="4" t="s">
        <v>15</v>
      </c>
      <c r="M1637" s="9">
        <v>1</v>
      </c>
      <c r="N1637" s="6">
        <v>36.67</v>
      </c>
      <c r="O1637" s="7">
        <v>0.1</v>
      </c>
      <c r="P1637" s="6">
        <v>13.18</v>
      </c>
      <c r="Q1637" s="6">
        <f t="shared" si="100"/>
        <v>33.003</v>
      </c>
      <c r="R1637" s="6">
        <f t="shared" si="101"/>
        <v>13.18</v>
      </c>
      <c r="S1637" s="6">
        <f t="shared" si="102"/>
        <v>19.823</v>
      </c>
      <c r="T1637" s="8">
        <f t="shared" si="103"/>
        <v>0.60064236584552921</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4665</v>
      </c>
      <c r="B1638" s="3">
        <v>46247</v>
      </c>
      <c r="C1638" s="4">
        <f>YEAR(SalesDataTable[[#This Row],[Order Date]])</f>
        <v>2026</v>
      </c>
      <c r="D1638" s="11" t="str">
        <f>"Q"&amp;ROUNDUP(MONTH(SalesDataTable[[#This Row],[Order Date]])/3,0)</f>
        <v>Q3</v>
      </c>
      <c r="E1638" s="4">
        <f>MONTH(SalesDataTable[[#This Row],[Order Date]])</f>
        <v>8</v>
      </c>
      <c r="F1638" s="4" t="str">
        <f>TEXT(SalesDataTable[[#This Row],[Order Date]],"MMM")</f>
        <v>Aug</v>
      </c>
      <c r="G1638" s="4" t="s">
        <v>20</v>
      </c>
      <c r="H1638" s="4" t="s">
        <v>33</v>
      </c>
      <c r="I1638" s="4" t="s">
        <v>8</v>
      </c>
      <c r="J1638" s="4" t="s">
        <v>3</v>
      </c>
      <c r="K1638" s="4" t="s">
        <v>34</v>
      </c>
      <c r="L1638" s="4" t="s">
        <v>45</v>
      </c>
      <c r="M1638" s="9">
        <v>4</v>
      </c>
      <c r="N1638" s="6">
        <v>51.25</v>
      </c>
      <c r="O1638" s="7">
        <v>0.1</v>
      </c>
      <c r="P1638" s="6">
        <v>21.77</v>
      </c>
      <c r="Q1638" s="6">
        <f t="shared" si="100"/>
        <v>184.5</v>
      </c>
      <c r="R1638" s="6">
        <f t="shared" si="101"/>
        <v>87.08</v>
      </c>
      <c r="S1638" s="6">
        <f t="shared" si="102"/>
        <v>97.42</v>
      </c>
      <c r="T1638" s="8">
        <f t="shared" si="103"/>
        <v>0.52802168021680218</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4767</v>
      </c>
      <c r="B1639" s="3">
        <v>46247</v>
      </c>
      <c r="C1639" s="4">
        <f>YEAR(SalesDataTable[[#This Row],[Order Date]])</f>
        <v>2026</v>
      </c>
      <c r="D1639" s="11" t="str">
        <f>"Q"&amp;ROUNDUP(MONTH(SalesDataTable[[#This Row],[Order Date]])/3,0)</f>
        <v>Q3</v>
      </c>
      <c r="E1639" s="4">
        <f>MONTH(SalesDataTable[[#This Row],[Order Date]])</f>
        <v>8</v>
      </c>
      <c r="F1639" s="4" t="str">
        <f>TEXT(SalesDataTable[[#This Row],[Order Date]],"MMM")</f>
        <v>Aug</v>
      </c>
      <c r="G1639" s="4" t="s">
        <v>20</v>
      </c>
      <c r="H1639" s="4" t="s">
        <v>33</v>
      </c>
      <c r="I1639" s="4" t="s">
        <v>28</v>
      </c>
      <c r="J1639" s="4" t="s">
        <v>16</v>
      </c>
      <c r="K1639" s="4" t="s">
        <v>34</v>
      </c>
      <c r="L1639" s="4" t="s">
        <v>35</v>
      </c>
      <c r="M1639" s="9">
        <v>1</v>
      </c>
      <c r="N1639" s="6">
        <v>39.61</v>
      </c>
      <c r="O1639" s="7">
        <v>0.1</v>
      </c>
      <c r="P1639" s="6">
        <v>14.85</v>
      </c>
      <c r="Q1639" s="6">
        <f t="shared" si="100"/>
        <v>35.649000000000001</v>
      </c>
      <c r="R1639" s="6">
        <f t="shared" si="101"/>
        <v>14.85</v>
      </c>
      <c r="S1639" s="6">
        <f t="shared" si="102"/>
        <v>20.798999999999999</v>
      </c>
      <c r="T1639" s="8">
        <f t="shared" si="103"/>
        <v>0.58343852562484222</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4832</v>
      </c>
      <c r="B1640" s="3">
        <v>46247</v>
      </c>
      <c r="C1640" s="4">
        <f>YEAR(SalesDataTable[[#This Row],[Order Date]])</f>
        <v>2026</v>
      </c>
      <c r="D1640" s="11" t="str">
        <f>"Q"&amp;ROUNDUP(MONTH(SalesDataTable[[#This Row],[Order Date]])/3,0)</f>
        <v>Q3</v>
      </c>
      <c r="E1640" s="4">
        <f>MONTH(SalesDataTable[[#This Row],[Order Date]])</f>
        <v>8</v>
      </c>
      <c r="F1640" s="4" t="str">
        <f>TEXT(SalesDataTable[[#This Row],[Order Date]],"MMM")</f>
        <v>Aug</v>
      </c>
      <c r="G1640" s="4" t="s">
        <v>0</v>
      </c>
      <c r="H1640" s="4" t="s">
        <v>50</v>
      </c>
      <c r="I1640" s="4" t="s">
        <v>28</v>
      </c>
      <c r="J1640" s="4" t="s">
        <v>3</v>
      </c>
      <c r="K1640" s="4" t="s">
        <v>4</v>
      </c>
      <c r="L1640" s="4" t="s">
        <v>5</v>
      </c>
      <c r="M1640" s="9">
        <v>2</v>
      </c>
      <c r="N1640" s="6">
        <v>81.59</v>
      </c>
      <c r="O1640" s="7">
        <v>0.15</v>
      </c>
      <c r="P1640" s="6">
        <v>43.9</v>
      </c>
      <c r="Q1640" s="6">
        <f t="shared" si="100"/>
        <v>138.703</v>
      </c>
      <c r="R1640" s="6">
        <f t="shared" si="101"/>
        <v>87.8</v>
      </c>
      <c r="S1640" s="6">
        <f t="shared" si="102"/>
        <v>50.903000000000006</v>
      </c>
      <c r="T1640" s="8">
        <f t="shared" si="103"/>
        <v>0.3669927831409559</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747</v>
      </c>
      <c r="B1641" s="3">
        <v>46248</v>
      </c>
      <c r="C1641" s="4">
        <f>YEAR(SalesDataTable[[#This Row],[Order Date]])</f>
        <v>2026</v>
      </c>
      <c r="D1641" s="11" t="str">
        <f>"Q"&amp;ROUNDUP(MONTH(SalesDataTable[[#This Row],[Order Date]])/3,0)</f>
        <v>Q3</v>
      </c>
      <c r="E1641" s="4">
        <f>MONTH(SalesDataTable[[#This Row],[Order Date]])</f>
        <v>8</v>
      </c>
      <c r="F1641" s="4" t="str">
        <f>TEXT(SalesDataTable[[#This Row],[Order Date]],"MMM")</f>
        <v>Aug</v>
      </c>
      <c r="G1641" s="4" t="s">
        <v>6</v>
      </c>
      <c r="H1641" s="4" t="s">
        <v>7</v>
      </c>
      <c r="I1641" s="4" t="s">
        <v>19</v>
      </c>
      <c r="J1641" s="4" t="s">
        <v>13</v>
      </c>
      <c r="K1641" s="4" t="s">
        <v>34</v>
      </c>
      <c r="L1641" s="4" t="s">
        <v>38</v>
      </c>
      <c r="M1641" s="9">
        <v>3</v>
      </c>
      <c r="N1641" s="6">
        <v>122.96</v>
      </c>
      <c r="O1641" s="7">
        <v>0.1</v>
      </c>
      <c r="P1641" s="6">
        <v>67.62</v>
      </c>
      <c r="Q1641" s="6">
        <f t="shared" si="100"/>
        <v>331.99200000000002</v>
      </c>
      <c r="R1641" s="6">
        <f t="shared" si="101"/>
        <v>202.86</v>
      </c>
      <c r="S1641" s="6">
        <f t="shared" si="102"/>
        <v>129.13200000000001</v>
      </c>
      <c r="T1641" s="8">
        <f t="shared" si="103"/>
        <v>0.38896117978746475</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2281</v>
      </c>
      <c r="B1642" s="3">
        <v>46248</v>
      </c>
      <c r="C1642" s="4">
        <f>YEAR(SalesDataTable[[#This Row],[Order Date]])</f>
        <v>2026</v>
      </c>
      <c r="D1642" s="11" t="str">
        <f>"Q"&amp;ROUNDUP(MONTH(SalesDataTable[[#This Row],[Order Date]])/3,0)</f>
        <v>Q3</v>
      </c>
      <c r="E1642" s="4">
        <f>MONTH(SalesDataTable[[#This Row],[Order Date]])</f>
        <v>8</v>
      </c>
      <c r="F1642" s="4" t="str">
        <f>TEXT(SalesDataTable[[#This Row],[Order Date]],"MMM")</f>
        <v>Aug</v>
      </c>
      <c r="G1642" s="4" t="s">
        <v>6</v>
      </c>
      <c r="H1642" s="4" t="s">
        <v>41</v>
      </c>
      <c r="I1642" s="4" t="s">
        <v>19</v>
      </c>
      <c r="J1642" s="4" t="s">
        <v>3</v>
      </c>
      <c r="K1642" s="4" t="s">
        <v>9</v>
      </c>
      <c r="L1642" s="4" t="s">
        <v>46</v>
      </c>
      <c r="M1642" s="9">
        <v>1</v>
      </c>
      <c r="N1642" s="6">
        <v>70.91</v>
      </c>
      <c r="O1642" s="7">
        <v>0</v>
      </c>
      <c r="P1642" s="6">
        <v>33.11</v>
      </c>
      <c r="Q1642" s="6">
        <f t="shared" si="100"/>
        <v>70.91</v>
      </c>
      <c r="R1642" s="6">
        <f t="shared" si="101"/>
        <v>33.11</v>
      </c>
      <c r="S1642" s="6">
        <f t="shared" si="102"/>
        <v>37.799999999999997</v>
      </c>
      <c r="T1642" s="8">
        <f t="shared" si="103"/>
        <v>0.53307008884501483</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2414</v>
      </c>
      <c r="B1643" s="3">
        <v>46248</v>
      </c>
      <c r="C1643" s="4">
        <f>YEAR(SalesDataTable[[#This Row],[Order Date]])</f>
        <v>2026</v>
      </c>
      <c r="D1643" s="11" t="str">
        <f>"Q"&amp;ROUNDUP(MONTH(SalesDataTable[[#This Row],[Order Date]])/3,0)</f>
        <v>Q3</v>
      </c>
      <c r="E1643" s="4">
        <f>MONTH(SalesDataTable[[#This Row],[Order Date]])</f>
        <v>8</v>
      </c>
      <c r="F1643" s="4" t="str">
        <f>TEXT(SalesDataTable[[#This Row],[Order Date]],"MMM")</f>
        <v>Aug</v>
      </c>
      <c r="G1643" s="4" t="s">
        <v>6</v>
      </c>
      <c r="H1643" s="4" t="s">
        <v>27</v>
      </c>
      <c r="I1643" s="4" t="s">
        <v>8</v>
      </c>
      <c r="J1643" s="4" t="s">
        <v>16</v>
      </c>
      <c r="K1643" s="4" t="s">
        <v>4</v>
      </c>
      <c r="L1643" s="4" t="s">
        <v>22</v>
      </c>
      <c r="M1643" s="9">
        <v>6</v>
      </c>
      <c r="N1643" s="6">
        <v>50.94</v>
      </c>
      <c r="O1643" s="7">
        <v>0.1</v>
      </c>
      <c r="P1643" s="6">
        <v>22.76</v>
      </c>
      <c r="Q1643" s="6">
        <f t="shared" si="100"/>
        <v>275.07600000000002</v>
      </c>
      <c r="R1643" s="6">
        <f t="shared" si="101"/>
        <v>136.56</v>
      </c>
      <c r="S1643" s="6">
        <f t="shared" si="102"/>
        <v>138.51600000000002</v>
      </c>
      <c r="T1643" s="8">
        <f t="shared" si="103"/>
        <v>0.50355538105832576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3162</v>
      </c>
      <c r="B1644" s="3">
        <v>46248</v>
      </c>
      <c r="C1644" s="4">
        <f>YEAR(SalesDataTable[[#This Row],[Order Date]])</f>
        <v>2026</v>
      </c>
      <c r="D1644" s="11" t="str">
        <f>"Q"&amp;ROUNDUP(MONTH(SalesDataTable[[#This Row],[Order Date]])/3,0)</f>
        <v>Q3</v>
      </c>
      <c r="E1644" s="4">
        <f>MONTH(SalesDataTable[[#This Row],[Order Date]])</f>
        <v>8</v>
      </c>
      <c r="F1644" s="4" t="str">
        <f>TEXT(SalesDataTable[[#This Row],[Order Date]],"MMM")</f>
        <v>Aug</v>
      </c>
      <c r="G1644" s="4" t="s">
        <v>6</v>
      </c>
      <c r="H1644" s="4" t="s">
        <v>7</v>
      </c>
      <c r="I1644" s="4" t="s">
        <v>2</v>
      </c>
      <c r="J1644" s="4" t="s">
        <v>13</v>
      </c>
      <c r="K1644" s="4" t="s">
        <v>9</v>
      </c>
      <c r="L1644" s="4" t="s">
        <v>17</v>
      </c>
      <c r="M1644" s="9">
        <v>1</v>
      </c>
      <c r="N1644" s="6">
        <v>144.96</v>
      </c>
      <c r="O1644" s="7">
        <v>0.05</v>
      </c>
      <c r="P1644" s="6">
        <v>77.959999999999994</v>
      </c>
      <c r="Q1644" s="6">
        <f t="shared" si="100"/>
        <v>137.71199999999999</v>
      </c>
      <c r="R1644" s="6">
        <f t="shared" si="101"/>
        <v>77.959999999999994</v>
      </c>
      <c r="S1644" s="6">
        <f t="shared" si="102"/>
        <v>59.751999999999995</v>
      </c>
      <c r="T1644" s="8">
        <f t="shared" si="103"/>
        <v>0.43389101893807364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3200</v>
      </c>
      <c r="B1645" s="3">
        <v>46248</v>
      </c>
      <c r="C1645" s="4">
        <f>YEAR(SalesDataTable[[#This Row],[Order Date]])</f>
        <v>2026</v>
      </c>
      <c r="D1645" s="11" t="str">
        <f>"Q"&amp;ROUNDUP(MONTH(SalesDataTable[[#This Row],[Order Date]])/3,0)</f>
        <v>Q3</v>
      </c>
      <c r="E1645" s="4">
        <f>MONTH(SalesDataTable[[#This Row],[Order Date]])</f>
        <v>8</v>
      </c>
      <c r="F1645" s="4" t="str">
        <f>TEXT(SalesDataTable[[#This Row],[Order Date]],"MMM")</f>
        <v>Aug</v>
      </c>
      <c r="G1645" s="4" t="s">
        <v>20</v>
      </c>
      <c r="H1645" s="4" t="s">
        <v>33</v>
      </c>
      <c r="I1645" s="4" t="s">
        <v>19</v>
      </c>
      <c r="J1645" s="4" t="s">
        <v>13</v>
      </c>
      <c r="K1645" s="4" t="s">
        <v>9</v>
      </c>
      <c r="L1645" s="4" t="s">
        <v>37</v>
      </c>
      <c r="M1645" s="9">
        <v>1</v>
      </c>
      <c r="N1645" s="6">
        <v>152.97</v>
      </c>
      <c r="O1645" s="7">
        <v>0</v>
      </c>
      <c r="P1645" s="6">
        <v>79.66</v>
      </c>
      <c r="Q1645" s="6">
        <f t="shared" si="100"/>
        <v>152.97</v>
      </c>
      <c r="R1645" s="6">
        <f t="shared" si="101"/>
        <v>79.66</v>
      </c>
      <c r="S1645" s="6">
        <f t="shared" si="102"/>
        <v>73.31</v>
      </c>
      <c r="T1645" s="8">
        <f t="shared" si="103"/>
        <v>0.47924429626724196</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3521</v>
      </c>
      <c r="B1646" s="3">
        <v>46248</v>
      </c>
      <c r="C1646" s="4">
        <f>YEAR(SalesDataTable[[#This Row],[Order Date]])</f>
        <v>2026</v>
      </c>
      <c r="D1646" s="11" t="str">
        <f>"Q"&amp;ROUNDUP(MONTH(SalesDataTable[[#This Row],[Order Date]])/3,0)</f>
        <v>Q3</v>
      </c>
      <c r="E1646" s="4">
        <f>MONTH(SalesDataTable[[#This Row],[Order Date]])</f>
        <v>8</v>
      </c>
      <c r="F1646" s="4" t="str">
        <f>TEXT(SalesDataTable[[#This Row],[Order Date]],"MMM")</f>
        <v>Aug</v>
      </c>
      <c r="G1646" s="4" t="s">
        <v>11</v>
      </c>
      <c r="H1646" s="4" t="s">
        <v>52</v>
      </c>
      <c r="I1646" s="4" t="s">
        <v>2</v>
      </c>
      <c r="J1646" s="4" t="s">
        <v>16</v>
      </c>
      <c r="K1646" s="4" t="s">
        <v>14</v>
      </c>
      <c r="L1646" s="4" t="s">
        <v>32</v>
      </c>
      <c r="M1646" s="9">
        <v>2</v>
      </c>
      <c r="N1646" s="6">
        <v>45.79</v>
      </c>
      <c r="O1646" s="7">
        <v>0</v>
      </c>
      <c r="P1646" s="6">
        <v>18.23</v>
      </c>
      <c r="Q1646" s="6">
        <f t="shared" si="100"/>
        <v>91.58</v>
      </c>
      <c r="R1646" s="6">
        <f t="shared" si="101"/>
        <v>36.46</v>
      </c>
      <c r="S1646" s="6">
        <f t="shared" si="102"/>
        <v>55.12</v>
      </c>
      <c r="T1646" s="8">
        <f t="shared" si="103"/>
        <v>0.60187813933173184</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4447</v>
      </c>
      <c r="B1647" s="3">
        <v>46248</v>
      </c>
      <c r="C1647" s="4">
        <f>YEAR(SalesDataTable[[#This Row],[Order Date]])</f>
        <v>2026</v>
      </c>
      <c r="D1647" s="11" t="str">
        <f>"Q"&amp;ROUNDUP(MONTH(SalesDataTable[[#This Row],[Order Date]])/3,0)</f>
        <v>Q3</v>
      </c>
      <c r="E1647" s="4">
        <f>MONTH(SalesDataTable[[#This Row],[Order Date]])</f>
        <v>8</v>
      </c>
      <c r="F1647" s="4" t="str">
        <f>TEXT(SalesDataTable[[#This Row],[Order Date]],"MMM")</f>
        <v>Aug</v>
      </c>
      <c r="G1647" s="4" t="s">
        <v>6</v>
      </c>
      <c r="H1647" s="4" t="s">
        <v>27</v>
      </c>
      <c r="I1647" s="4" t="s">
        <v>2</v>
      </c>
      <c r="J1647" s="4" t="s">
        <v>13</v>
      </c>
      <c r="K1647" s="4" t="s">
        <v>14</v>
      </c>
      <c r="L1647" s="4" t="s">
        <v>48</v>
      </c>
      <c r="M1647" s="9">
        <v>1</v>
      </c>
      <c r="N1647" s="6">
        <v>161.31</v>
      </c>
      <c r="O1647" s="7">
        <v>0</v>
      </c>
      <c r="P1647" s="6">
        <v>87.81</v>
      </c>
      <c r="Q1647" s="6">
        <f t="shared" si="100"/>
        <v>161.31</v>
      </c>
      <c r="R1647" s="6">
        <f t="shared" si="101"/>
        <v>87.81</v>
      </c>
      <c r="S1647" s="6">
        <f t="shared" si="102"/>
        <v>73.5</v>
      </c>
      <c r="T1647" s="8">
        <f t="shared" si="103"/>
        <v>0.45564441138181139</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421</v>
      </c>
      <c r="B1648" s="3">
        <v>46249</v>
      </c>
      <c r="C1648" s="4">
        <f>YEAR(SalesDataTable[[#This Row],[Order Date]])</f>
        <v>2026</v>
      </c>
      <c r="D1648" s="11" t="str">
        <f>"Q"&amp;ROUNDUP(MONTH(SalesDataTable[[#This Row],[Order Date]])/3,0)</f>
        <v>Q3</v>
      </c>
      <c r="E1648" s="4">
        <f>MONTH(SalesDataTable[[#This Row],[Order Date]])</f>
        <v>8</v>
      </c>
      <c r="F1648" s="4" t="str">
        <f>TEXT(SalesDataTable[[#This Row],[Order Date]],"MMM")</f>
        <v>Aug</v>
      </c>
      <c r="G1648" s="4" t="s">
        <v>20</v>
      </c>
      <c r="H1648" s="4" t="s">
        <v>31</v>
      </c>
      <c r="I1648" s="4" t="s">
        <v>2</v>
      </c>
      <c r="J1648" s="4" t="s">
        <v>13</v>
      </c>
      <c r="K1648" s="4" t="s">
        <v>34</v>
      </c>
      <c r="L1648" s="4" t="s">
        <v>42</v>
      </c>
      <c r="M1648" s="9">
        <v>2</v>
      </c>
      <c r="N1648" s="6">
        <v>35.97</v>
      </c>
      <c r="O1648" s="7">
        <v>0.05</v>
      </c>
      <c r="P1648" s="6">
        <v>14.28</v>
      </c>
      <c r="Q1648" s="6">
        <f t="shared" si="100"/>
        <v>68.342999999999989</v>
      </c>
      <c r="R1648" s="6">
        <f t="shared" si="101"/>
        <v>28.56</v>
      </c>
      <c r="S1648" s="6">
        <f t="shared" si="102"/>
        <v>39.782999999999987</v>
      </c>
      <c r="T1648" s="8">
        <f t="shared" si="103"/>
        <v>0.58210789693165343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962</v>
      </c>
      <c r="B1649" s="3">
        <v>46249</v>
      </c>
      <c r="C1649" s="4">
        <f>YEAR(SalesDataTable[[#This Row],[Order Date]])</f>
        <v>2026</v>
      </c>
      <c r="D1649" s="11" t="str">
        <f>"Q"&amp;ROUNDUP(MONTH(SalesDataTable[[#This Row],[Order Date]])/3,0)</f>
        <v>Q3</v>
      </c>
      <c r="E1649" s="4">
        <f>MONTH(SalesDataTable[[#This Row],[Order Date]])</f>
        <v>8</v>
      </c>
      <c r="F1649" s="4" t="str">
        <f>TEXT(SalesDataTable[[#This Row],[Order Date]],"MMM")</f>
        <v>Aug</v>
      </c>
      <c r="G1649" s="4" t="s">
        <v>0</v>
      </c>
      <c r="H1649" s="4" t="s">
        <v>1</v>
      </c>
      <c r="I1649" s="4" t="s">
        <v>19</v>
      </c>
      <c r="J1649" s="4" t="s">
        <v>13</v>
      </c>
      <c r="K1649" s="4" t="s">
        <v>34</v>
      </c>
      <c r="L1649" s="4" t="s">
        <v>35</v>
      </c>
      <c r="M1649" s="9">
        <v>2</v>
      </c>
      <c r="N1649" s="6">
        <v>39.729999999999997</v>
      </c>
      <c r="O1649" s="7">
        <v>0</v>
      </c>
      <c r="P1649" s="6">
        <v>14.95</v>
      </c>
      <c r="Q1649" s="6">
        <f t="shared" si="100"/>
        <v>79.459999999999994</v>
      </c>
      <c r="R1649" s="6">
        <f t="shared" si="101"/>
        <v>29.9</v>
      </c>
      <c r="S1649" s="6">
        <f t="shared" si="102"/>
        <v>49.559999999999995</v>
      </c>
      <c r="T1649" s="8">
        <f t="shared" si="103"/>
        <v>0.62371004278882458</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1386</v>
      </c>
      <c r="B1650" s="3">
        <v>46249</v>
      </c>
      <c r="C1650" s="4">
        <f>YEAR(SalesDataTable[[#This Row],[Order Date]])</f>
        <v>2026</v>
      </c>
      <c r="D1650" s="11" t="str">
        <f>"Q"&amp;ROUNDUP(MONTH(SalesDataTable[[#This Row],[Order Date]])/3,0)</f>
        <v>Q3</v>
      </c>
      <c r="E1650" s="4">
        <f>MONTH(SalesDataTable[[#This Row],[Order Date]])</f>
        <v>8</v>
      </c>
      <c r="F1650" s="4" t="str">
        <f>TEXT(SalesDataTable[[#This Row],[Order Date]],"MMM")</f>
        <v>Aug</v>
      </c>
      <c r="G1650" s="4" t="s">
        <v>6</v>
      </c>
      <c r="H1650" s="4" t="s">
        <v>43</v>
      </c>
      <c r="I1650" s="4" t="s">
        <v>2</v>
      </c>
      <c r="J1650" s="4" t="s">
        <v>16</v>
      </c>
      <c r="K1650" s="4" t="s">
        <v>14</v>
      </c>
      <c r="L1650" s="4" t="s">
        <v>15</v>
      </c>
      <c r="M1650" s="9">
        <v>2</v>
      </c>
      <c r="N1650" s="6">
        <v>36.049999999999997</v>
      </c>
      <c r="O1650" s="7">
        <v>0</v>
      </c>
      <c r="P1650" s="6">
        <v>13.8</v>
      </c>
      <c r="Q1650" s="6">
        <f t="shared" si="100"/>
        <v>72.099999999999994</v>
      </c>
      <c r="R1650" s="6">
        <f t="shared" si="101"/>
        <v>27.6</v>
      </c>
      <c r="S1650" s="6">
        <f t="shared" si="102"/>
        <v>44.499999999999993</v>
      </c>
      <c r="T1650" s="8">
        <f t="shared" si="103"/>
        <v>0.61719833564493753</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3083</v>
      </c>
      <c r="B1651" s="3">
        <v>46249</v>
      </c>
      <c r="C1651" s="4">
        <f>YEAR(SalesDataTable[[#This Row],[Order Date]])</f>
        <v>2026</v>
      </c>
      <c r="D1651" s="11" t="str">
        <f>"Q"&amp;ROUNDUP(MONTH(SalesDataTable[[#This Row],[Order Date]])/3,0)</f>
        <v>Q3</v>
      </c>
      <c r="E1651" s="4">
        <f>MONTH(SalesDataTable[[#This Row],[Order Date]])</f>
        <v>8</v>
      </c>
      <c r="F1651" s="4" t="str">
        <f>TEXT(SalesDataTable[[#This Row],[Order Date]],"MMM")</f>
        <v>Aug</v>
      </c>
      <c r="G1651" s="4" t="s">
        <v>20</v>
      </c>
      <c r="H1651" s="4" t="s">
        <v>31</v>
      </c>
      <c r="I1651" s="4" t="s">
        <v>2</v>
      </c>
      <c r="J1651" s="4" t="s">
        <v>13</v>
      </c>
      <c r="K1651" s="4" t="s">
        <v>23</v>
      </c>
      <c r="L1651" s="4" t="s">
        <v>29</v>
      </c>
      <c r="M1651" s="9">
        <v>1</v>
      </c>
      <c r="N1651" s="6">
        <v>194.36</v>
      </c>
      <c r="O1651" s="7">
        <v>0</v>
      </c>
      <c r="P1651" s="6">
        <v>106.01</v>
      </c>
      <c r="Q1651" s="6">
        <f t="shared" si="100"/>
        <v>194.36</v>
      </c>
      <c r="R1651" s="6">
        <f t="shared" si="101"/>
        <v>106.01</v>
      </c>
      <c r="S1651" s="6">
        <f t="shared" si="102"/>
        <v>88.350000000000009</v>
      </c>
      <c r="T1651" s="8">
        <f t="shared" si="103"/>
        <v>0.45456884132537562</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3174</v>
      </c>
      <c r="B1652" s="3">
        <v>46249</v>
      </c>
      <c r="C1652" s="4">
        <f>YEAR(SalesDataTable[[#This Row],[Order Date]])</f>
        <v>2026</v>
      </c>
      <c r="D1652" s="11" t="str">
        <f>"Q"&amp;ROUNDUP(MONTH(SalesDataTable[[#This Row],[Order Date]])/3,0)</f>
        <v>Q3</v>
      </c>
      <c r="E1652" s="4">
        <f>MONTH(SalesDataTable[[#This Row],[Order Date]])</f>
        <v>8</v>
      </c>
      <c r="F1652" s="4" t="str">
        <f>TEXT(SalesDataTable[[#This Row],[Order Date]],"MMM")</f>
        <v>Aug</v>
      </c>
      <c r="G1652" s="4" t="s">
        <v>20</v>
      </c>
      <c r="H1652" s="4" t="s">
        <v>21</v>
      </c>
      <c r="I1652" s="4" t="s">
        <v>19</v>
      </c>
      <c r="J1652" s="4" t="s">
        <v>3</v>
      </c>
      <c r="K1652" s="4" t="s">
        <v>23</v>
      </c>
      <c r="L1652" s="4" t="s">
        <v>29</v>
      </c>
      <c r="M1652" s="9">
        <v>1</v>
      </c>
      <c r="N1652" s="6">
        <v>192.67</v>
      </c>
      <c r="O1652" s="7">
        <v>0.05</v>
      </c>
      <c r="P1652" s="6">
        <v>103.37</v>
      </c>
      <c r="Q1652" s="6">
        <f t="shared" si="100"/>
        <v>183.03649999999999</v>
      </c>
      <c r="R1652" s="6">
        <f t="shared" si="101"/>
        <v>103.37</v>
      </c>
      <c r="S1652" s="6">
        <f t="shared" si="102"/>
        <v>79.666499999999985</v>
      </c>
      <c r="T1652" s="8">
        <f t="shared" si="103"/>
        <v>0.43524925356417976</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4045</v>
      </c>
      <c r="B1653" s="3">
        <v>46249</v>
      </c>
      <c r="C1653" s="4">
        <f>YEAR(SalesDataTable[[#This Row],[Order Date]])</f>
        <v>2026</v>
      </c>
      <c r="D1653" s="11"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9</v>
      </c>
      <c r="L1653" s="4" t="s">
        <v>10</v>
      </c>
      <c r="M1653" s="9">
        <v>3</v>
      </c>
      <c r="N1653" s="6">
        <v>92.12</v>
      </c>
      <c r="O1653" s="7">
        <v>0.1</v>
      </c>
      <c r="P1653" s="6">
        <v>44.1</v>
      </c>
      <c r="Q1653" s="6">
        <f t="shared" si="100"/>
        <v>248.72400000000002</v>
      </c>
      <c r="R1653" s="6">
        <f t="shared" si="101"/>
        <v>132.30000000000001</v>
      </c>
      <c r="S1653" s="6">
        <f t="shared" si="102"/>
        <v>116.42400000000001</v>
      </c>
      <c r="T1653" s="8">
        <f t="shared" si="103"/>
        <v>0.46808510638297873</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4850</v>
      </c>
      <c r="B1654" s="3">
        <v>46249</v>
      </c>
      <c r="C1654" s="4">
        <f>YEAR(SalesDataTable[[#This Row],[Order Date]])</f>
        <v>2026</v>
      </c>
      <c r="D1654" s="11" t="str">
        <f>"Q"&amp;ROUNDUP(MONTH(SalesDataTable[[#This Row],[Order Date]])/3,0)</f>
        <v>Q3</v>
      </c>
      <c r="E1654" s="4">
        <f>MONTH(SalesDataTable[[#This Row],[Order Date]])</f>
        <v>8</v>
      </c>
      <c r="F1654" s="4" t="str">
        <f>TEXT(SalesDataTable[[#This Row],[Order Date]],"MMM")</f>
        <v>Aug</v>
      </c>
      <c r="G1654" s="4" t="s">
        <v>6</v>
      </c>
      <c r="H1654" s="4" t="s">
        <v>7</v>
      </c>
      <c r="I1654" s="4" t="s">
        <v>19</v>
      </c>
      <c r="J1654" s="4" t="s">
        <v>16</v>
      </c>
      <c r="K1654" s="4" t="s">
        <v>23</v>
      </c>
      <c r="L1654" s="4" t="s">
        <v>29</v>
      </c>
      <c r="M1654" s="9">
        <v>1</v>
      </c>
      <c r="N1654" s="6">
        <v>192.82</v>
      </c>
      <c r="O1654" s="7">
        <v>0</v>
      </c>
      <c r="P1654" s="6">
        <v>104.98</v>
      </c>
      <c r="Q1654" s="6">
        <f t="shared" si="100"/>
        <v>192.82</v>
      </c>
      <c r="R1654" s="6">
        <f t="shared" si="101"/>
        <v>104.98</v>
      </c>
      <c r="S1654" s="6">
        <f t="shared" si="102"/>
        <v>87.839999999999989</v>
      </c>
      <c r="T1654" s="8">
        <f t="shared" si="103"/>
        <v>0.45555440307022088</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71</v>
      </c>
      <c r="B1655" s="3">
        <v>46250</v>
      </c>
      <c r="C1655" s="4">
        <f>YEAR(SalesDataTable[[#This Row],[Order Date]])</f>
        <v>2026</v>
      </c>
      <c r="D1655" s="11" t="str">
        <f>"Q"&amp;ROUNDUP(MONTH(SalesDataTable[[#This Row],[Order Date]])/3,0)</f>
        <v>Q3</v>
      </c>
      <c r="E1655" s="4">
        <f>MONTH(SalesDataTable[[#This Row],[Order Date]])</f>
        <v>8</v>
      </c>
      <c r="F1655" s="4" t="str">
        <f>TEXT(SalesDataTable[[#This Row],[Order Date]],"MMM")</f>
        <v>Aug</v>
      </c>
      <c r="G1655" s="4" t="s">
        <v>11</v>
      </c>
      <c r="H1655" s="4" t="s">
        <v>52</v>
      </c>
      <c r="I1655" s="4" t="s">
        <v>2</v>
      </c>
      <c r="J1655" s="4" t="s">
        <v>13</v>
      </c>
      <c r="K1655" s="4" t="s">
        <v>4</v>
      </c>
      <c r="L1655" s="4" t="s">
        <v>5</v>
      </c>
      <c r="M1655" s="9">
        <v>3</v>
      </c>
      <c r="N1655" s="6">
        <v>80.099999999999994</v>
      </c>
      <c r="O1655" s="7">
        <v>0</v>
      </c>
      <c r="P1655" s="6">
        <v>42.41</v>
      </c>
      <c r="Q1655" s="6">
        <f t="shared" si="100"/>
        <v>240.29999999999998</v>
      </c>
      <c r="R1655" s="6">
        <f t="shared" si="101"/>
        <v>127.22999999999999</v>
      </c>
      <c r="S1655" s="6">
        <f t="shared" si="102"/>
        <v>113.07</v>
      </c>
      <c r="T1655" s="8">
        <f t="shared" si="103"/>
        <v>0.47053682896379528</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627</v>
      </c>
      <c r="B1656" s="3">
        <v>46250</v>
      </c>
      <c r="C1656" s="4">
        <f>YEAR(SalesDataTable[[#This Row],[Order Date]])</f>
        <v>2026</v>
      </c>
      <c r="D1656" s="11" t="str">
        <f>"Q"&amp;ROUNDUP(MONTH(SalesDataTable[[#This Row],[Order Date]])/3,0)</f>
        <v>Q3</v>
      </c>
      <c r="E1656" s="4">
        <f>MONTH(SalesDataTable[[#This Row],[Order Date]])</f>
        <v>8</v>
      </c>
      <c r="F1656" s="4" t="str">
        <f>TEXT(SalesDataTable[[#This Row],[Order Date]],"MMM")</f>
        <v>Aug</v>
      </c>
      <c r="G1656" s="4" t="s">
        <v>20</v>
      </c>
      <c r="H1656" s="4" t="s">
        <v>31</v>
      </c>
      <c r="I1656" s="4" t="s">
        <v>28</v>
      </c>
      <c r="J1656" s="4" t="s">
        <v>13</v>
      </c>
      <c r="K1656" s="4" t="s">
        <v>4</v>
      </c>
      <c r="L1656" s="4" t="s">
        <v>5</v>
      </c>
      <c r="M1656" s="9">
        <v>6</v>
      </c>
      <c r="N1656" s="6">
        <v>83.26</v>
      </c>
      <c r="O1656" s="7">
        <v>0</v>
      </c>
      <c r="P1656" s="6">
        <v>43.8</v>
      </c>
      <c r="Q1656" s="6">
        <f t="shared" si="100"/>
        <v>499.56000000000006</v>
      </c>
      <c r="R1656" s="6">
        <f t="shared" si="101"/>
        <v>262.79999999999995</v>
      </c>
      <c r="S1656" s="6">
        <f t="shared" si="102"/>
        <v>236.7600000000001</v>
      </c>
      <c r="T1656" s="8">
        <f t="shared" si="103"/>
        <v>0.47393706461686297</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959</v>
      </c>
      <c r="B1657" s="3">
        <v>46250</v>
      </c>
      <c r="C1657" s="4">
        <f>YEAR(SalesDataTable[[#This Row],[Order Date]])</f>
        <v>2026</v>
      </c>
      <c r="D1657" s="11" t="str">
        <f>"Q"&amp;ROUNDUP(MONTH(SalesDataTable[[#This Row],[Order Date]])/3,0)</f>
        <v>Q3</v>
      </c>
      <c r="E1657" s="4">
        <f>MONTH(SalesDataTable[[#This Row],[Order Date]])</f>
        <v>8</v>
      </c>
      <c r="F1657" s="4" t="str">
        <f>TEXT(SalesDataTable[[#This Row],[Order Date]],"MMM")</f>
        <v>Aug</v>
      </c>
      <c r="G1657" s="4" t="s">
        <v>6</v>
      </c>
      <c r="H1657" s="4" t="s">
        <v>7</v>
      </c>
      <c r="I1657" s="4" t="s">
        <v>19</v>
      </c>
      <c r="J1657" s="4" t="s">
        <v>3</v>
      </c>
      <c r="K1657" s="4" t="s">
        <v>34</v>
      </c>
      <c r="L1657" s="4" t="s">
        <v>35</v>
      </c>
      <c r="M1657" s="9">
        <v>4</v>
      </c>
      <c r="N1657" s="6">
        <v>40.46</v>
      </c>
      <c r="O1657" s="7">
        <v>0</v>
      </c>
      <c r="P1657" s="6">
        <v>15.12</v>
      </c>
      <c r="Q1657" s="6">
        <f t="shared" si="100"/>
        <v>161.84</v>
      </c>
      <c r="R1657" s="6">
        <f t="shared" si="101"/>
        <v>60.48</v>
      </c>
      <c r="S1657" s="6">
        <f t="shared" si="102"/>
        <v>101.36000000000001</v>
      </c>
      <c r="T1657" s="8">
        <f t="shared" si="103"/>
        <v>0.62629757785467133</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967</v>
      </c>
      <c r="B1658" s="3">
        <v>46250</v>
      </c>
      <c r="C1658" s="4">
        <f>YEAR(SalesDataTable[[#This Row],[Order Date]])</f>
        <v>2026</v>
      </c>
      <c r="D1658" s="11" t="str">
        <f>"Q"&amp;ROUNDUP(MONTH(SalesDataTable[[#This Row],[Order Date]])/3,0)</f>
        <v>Q3</v>
      </c>
      <c r="E1658" s="4">
        <f>MONTH(SalesDataTable[[#This Row],[Order Date]])</f>
        <v>8</v>
      </c>
      <c r="F1658" s="4" t="str">
        <f>TEXT(SalesDataTable[[#This Row],[Order Date]],"MMM")</f>
        <v>Aug</v>
      </c>
      <c r="G1658" s="4" t="s">
        <v>11</v>
      </c>
      <c r="H1658" s="4" t="s">
        <v>52</v>
      </c>
      <c r="I1658" s="4" t="s">
        <v>8</v>
      </c>
      <c r="J1658" s="4" t="s">
        <v>3</v>
      </c>
      <c r="K1658" s="4" t="s">
        <v>4</v>
      </c>
      <c r="L1658" s="4" t="s">
        <v>5</v>
      </c>
      <c r="M1658" s="9">
        <v>5</v>
      </c>
      <c r="N1658" s="6">
        <v>81.55</v>
      </c>
      <c r="O1658" s="7">
        <v>0.2</v>
      </c>
      <c r="P1658" s="6">
        <v>42.09</v>
      </c>
      <c r="Q1658" s="6">
        <f t="shared" si="100"/>
        <v>326.20000000000005</v>
      </c>
      <c r="R1658" s="6">
        <f t="shared" si="101"/>
        <v>210.45000000000002</v>
      </c>
      <c r="S1658" s="6">
        <f t="shared" si="102"/>
        <v>115.75000000000003</v>
      </c>
      <c r="T1658" s="8">
        <f t="shared" si="103"/>
        <v>0.3548436541998774</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1267</v>
      </c>
      <c r="B1659" s="3">
        <v>46250</v>
      </c>
      <c r="C1659" s="4">
        <f>YEAR(SalesDataTable[[#This Row],[Order Date]])</f>
        <v>2026</v>
      </c>
      <c r="D1659" s="11" t="str">
        <f>"Q"&amp;ROUNDUP(MONTH(SalesDataTable[[#This Row],[Order Date]])/3,0)</f>
        <v>Q3</v>
      </c>
      <c r="E1659" s="4">
        <f>MONTH(SalesDataTable[[#This Row],[Order Date]])</f>
        <v>8</v>
      </c>
      <c r="F1659" s="4" t="str">
        <f>TEXT(SalesDataTable[[#This Row],[Order Date]],"MMM")</f>
        <v>Aug</v>
      </c>
      <c r="G1659" s="4" t="s">
        <v>6</v>
      </c>
      <c r="H1659" s="4" t="s">
        <v>43</v>
      </c>
      <c r="I1659" s="4" t="s">
        <v>19</v>
      </c>
      <c r="J1659" s="4" t="s">
        <v>13</v>
      </c>
      <c r="K1659" s="4" t="s">
        <v>23</v>
      </c>
      <c r="L1659" s="4" t="s">
        <v>40</v>
      </c>
      <c r="M1659" s="9">
        <v>2</v>
      </c>
      <c r="N1659" s="6">
        <v>83.56</v>
      </c>
      <c r="O1659" s="7">
        <v>0</v>
      </c>
      <c r="P1659" s="6">
        <v>39.119999999999997</v>
      </c>
      <c r="Q1659" s="6">
        <f t="shared" si="100"/>
        <v>167.12</v>
      </c>
      <c r="R1659" s="6">
        <f t="shared" si="101"/>
        <v>78.239999999999995</v>
      </c>
      <c r="S1659" s="6">
        <f t="shared" si="102"/>
        <v>88.88000000000001</v>
      </c>
      <c r="T1659" s="8">
        <f t="shared" si="103"/>
        <v>0.53183341311632359</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1394</v>
      </c>
      <c r="B1660" s="3">
        <v>46250</v>
      </c>
      <c r="C1660" s="4">
        <f>YEAR(SalesDataTable[[#This Row],[Order Date]])</f>
        <v>2026</v>
      </c>
      <c r="D1660" s="11" t="str">
        <f>"Q"&amp;ROUNDUP(MONTH(SalesDataTable[[#This Row],[Order Date]])/3,0)</f>
        <v>Q3</v>
      </c>
      <c r="E1660" s="4">
        <f>MONTH(SalesDataTable[[#This Row],[Order Date]])</f>
        <v>8</v>
      </c>
      <c r="F1660" s="4" t="str">
        <f>TEXT(SalesDataTable[[#This Row],[Order Date]],"MMM")</f>
        <v>Aug</v>
      </c>
      <c r="G1660" s="4" t="s">
        <v>11</v>
      </c>
      <c r="H1660" s="4" t="s">
        <v>39</v>
      </c>
      <c r="I1660" s="4" t="s">
        <v>2</v>
      </c>
      <c r="J1660" s="4" t="s">
        <v>3</v>
      </c>
      <c r="K1660" s="4" t="s">
        <v>23</v>
      </c>
      <c r="L1660" s="4" t="s">
        <v>51</v>
      </c>
      <c r="M1660" s="9">
        <v>3</v>
      </c>
      <c r="N1660" s="6">
        <v>125.75</v>
      </c>
      <c r="O1660" s="7">
        <v>0</v>
      </c>
      <c r="P1660" s="6">
        <v>62.05</v>
      </c>
      <c r="Q1660" s="6">
        <f t="shared" si="100"/>
        <v>377.25</v>
      </c>
      <c r="R1660" s="6">
        <f t="shared" si="101"/>
        <v>186.14999999999998</v>
      </c>
      <c r="S1660" s="6">
        <f t="shared" si="102"/>
        <v>191.10000000000002</v>
      </c>
      <c r="T1660" s="8">
        <f t="shared" si="103"/>
        <v>0.50656063618290259</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1652</v>
      </c>
      <c r="B1661" s="3">
        <v>46250</v>
      </c>
      <c r="C1661" s="4">
        <f>YEAR(SalesDataTable[[#This Row],[Order Date]])</f>
        <v>2026</v>
      </c>
      <c r="D1661" s="11" t="str">
        <f>"Q"&amp;ROUNDUP(MONTH(SalesDataTable[[#This Row],[Order Date]])/3,0)</f>
        <v>Q3</v>
      </c>
      <c r="E1661" s="4">
        <f>MONTH(SalesDataTable[[#This Row],[Order Date]])</f>
        <v>8</v>
      </c>
      <c r="F1661" s="4" t="str">
        <f>TEXT(SalesDataTable[[#This Row],[Order Date]],"MMM")</f>
        <v>Aug</v>
      </c>
      <c r="G1661" s="4" t="s">
        <v>0</v>
      </c>
      <c r="H1661" s="4" t="s">
        <v>1</v>
      </c>
      <c r="I1661" s="4" t="s">
        <v>2</v>
      </c>
      <c r="J1661" s="4" t="s">
        <v>3</v>
      </c>
      <c r="K1661" s="4" t="s">
        <v>14</v>
      </c>
      <c r="L1661" s="4" t="s">
        <v>15</v>
      </c>
      <c r="M1661" s="9">
        <v>1</v>
      </c>
      <c r="N1661" s="6">
        <v>35.619999999999997</v>
      </c>
      <c r="O1661" s="7">
        <v>0.1</v>
      </c>
      <c r="P1661" s="6">
        <v>13.55</v>
      </c>
      <c r="Q1661" s="6">
        <f t="shared" si="100"/>
        <v>32.058</v>
      </c>
      <c r="R1661" s="6">
        <f t="shared" si="101"/>
        <v>13.55</v>
      </c>
      <c r="S1661" s="6">
        <f t="shared" si="102"/>
        <v>18.507999999999999</v>
      </c>
      <c r="T1661" s="8">
        <f t="shared" si="103"/>
        <v>0.57732859192713204</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2126</v>
      </c>
      <c r="B1662" s="3">
        <v>46250</v>
      </c>
      <c r="C1662" s="4">
        <f>YEAR(SalesDataTable[[#This Row],[Order Date]])</f>
        <v>2026</v>
      </c>
      <c r="D1662" s="11" t="str">
        <f>"Q"&amp;ROUNDUP(MONTH(SalesDataTable[[#This Row],[Order Date]])/3,0)</f>
        <v>Q3</v>
      </c>
      <c r="E1662" s="4">
        <f>MONTH(SalesDataTable[[#This Row],[Order Date]])</f>
        <v>8</v>
      </c>
      <c r="F1662" s="4" t="str">
        <f>TEXT(SalesDataTable[[#This Row],[Order Date]],"MMM")</f>
        <v>Aug</v>
      </c>
      <c r="G1662" s="4" t="s">
        <v>6</v>
      </c>
      <c r="H1662" s="4" t="s">
        <v>49</v>
      </c>
      <c r="I1662" s="4" t="s">
        <v>2</v>
      </c>
      <c r="J1662" s="4" t="s">
        <v>16</v>
      </c>
      <c r="K1662" s="4" t="s">
        <v>4</v>
      </c>
      <c r="L1662" s="4" t="s">
        <v>30</v>
      </c>
      <c r="M1662" s="9">
        <v>2</v>
      </c>
      <c r="N1662" s="6">
        <v>104.02</v>
      </c>
      <c r="O1662" s="7">
        <v>0</v>
      </c>
      <c r="P1662" s="6">
        <v>50.26</v>
      </c>
      <c r="Q1662" s="6">
        <f t="shared" si="100"/>
        <v>208.04</v>
      </c>
      <c r="R1662" s="6">
        <f t="shared" si="101"/>
        <v>100.52</v>
      </c>
      <c r="S1662" s="6">
        <f t="shared" si="102"/>
        <v>107.52</v>
      </c>
      <c r="T1662" s="8">
        <f t="shared" si="103"/>
        <v>0.51682368775235532</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2282</v>
      </c>
      <c r="B1663" s="3">
        <v>46250</v>
      </c>
      <c r="C1663" s="4">
        <f>YEAR(SalesDataTable[[#This Row],[Order Date]])</f>
        <v>2026</v>
      </c>
      <c r="D1663" s="11" t="str">
        <f>"Q"&amp;ROUNDUP(MONTH(SalesDataTable[[#This Row],[Order Date]])/3,0)</f>
        <v>Q3</v>
      </c>
      <c r="E1663" s="4">
        <f>MONTH(SalesDataTable[[#This Row],[Order Date]])</f>
        <v>8</v>
      </c>
      <c r="F1663" s="4" t="str">
        <f>TEXT(SalesDataTable[[#This Row],[Order Date]],"MMM")</f>
        <v>Aug</v>
      </c>
      <c r="G1663" s="4" t="s">
        <v>6</v>
      </c>
      <c r="H1663" s="4" t="s">
        <v>27</v>
      </c>
      <c r="I1663" s="4" t="s">
        <v>8</v>
      </c>
      <c r="J1663" s="4" t="s">
        <v>16</v>
      </c>
      <c r="K1663" s="4" t="s">
        <v>9</v>
      </c>
      <c r="L1663" s="4" t="s">
        <v>10</v>
      </c>
      <c r="M1663" s="9">
        <v>8</v>
      </c>
      <c r="N1663" s="6">
        <v>92.71</v>
      </c>
      <c r="O1663" s="7">
        <v>0.1</v>
      </c>
      <c r="P1663" s="6">
        <v>44.83</v>
      </c>
      <c r="Q1663" s="6">
        <f t="shared" si="100"/>
        <v>667.51199999999994</v>
      </c>
      <c r="R1663" s="6">
        <f t="shared" si="101"/>
        <v>358.64</v>
      </c>
      <c r="S1663" s="6">
        <f t="shared" si="102"/>
        <v>308.87199999999996</v>
      </c>
      <c r="T1663" s="8">
        <f t="shared" si="103"/>
        <v>0.46272126943036229</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2426</v>
      </c>
      <c r="B1664" s="3">
        <v>46250</v>
      </c>
      <c r="C1664" s="4">
        <f>YEAR(SalesDataTable[[#This Row],[Order Date]])</f>
        <v>2026</v>
      </c>
      <c r="D1664" s="11" t="str">
        <f>"Q"&amp;ROUNDUP(MONTH(SalesDataTable[[#This Row],[Order Date]])/3,0)</f>
        <v>Q3</v>
      </c>
      <c r="E1664" s="4">
        <f>MONTH(SalesDataTable[[#This Row],[Order Date]])</f>
        <v>8</v>
      </c>
      <c r="F1664" s="4" t="str">
        <f>TEXT(SalesDataTable[[#This Row],[Order Date]],"MMM")</f>
        <v>Aug</v>
      </c>
      <c r="G1664" s="4" t="s">
        <v>6</v>
      </c>
      <c r="H1664" s="4" t="s">
        <v>43</v>
      </c>
      <c r="I1664" s="4" t="s">
        <v>2</v>
      </c>
      <c r="J1664" s="4" t="s">
        <v>13</v>
      </c>
      <c r="K1664" s="4" t="s">
        <v>9</v>
      </c>
      <c r="L1664" s="4" t="s">
        <v>10</v>
      </c>
      <c r="M1664" s="9">
        <v>1</v>
      </c>
      <c r="N1664" s="6">
        <v>90.58</v>
      </c>
      <c r="O1664" s="7">
        <v>0</v>
      </c>
      <c r="P1664" s="6">
        <v>44.53</v>
      </c>
      <c r="Q1664" s="6">
        <f t="shared" si="100"/>
        <v>90.58</v>
      </c>
      <c r="R1664" s="6">
        <f t="shared" si="101"/>
        <v>44.53</v>
      </c>
      <c r="S1664" s="6">
        <f t="shared" si="102"/>
        <v>46.05</v>
      </c>
      <c r="T1664" s="8">
        <f t="shared" si="103"/>
        <v>0.50839037315080593</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2534</v>
      </c>
      <c r="B1665" s="3">
        <v>46250</v>
      </c>
      <c r="C1665" s="4">
        <f>YEAR(SalesDataTable[[#This Row],[Order Date]])</f>
        <v>2026</v>
      </c>
      <c r="D1665" s="11" t="str">
        <f>"Q"&amp;ROUNDUP(MONTH(SalesDataTable[[#This Row],[Order Date]])/3,0)</f>
        <v>Q3</v>
      </c>
      <c r="E1665" s="4">
        <f>MONTH(SalesDataTable[[#This Row],[Order Date]])</f>
        <v>8</v>
      </c>
      <c r="F1665" s="4" t="str">
        <f>TEXT(SalesDataTable[[#This Row],[Order Date]],"MMM")</f>
        <v>Aug</v>
      </c>
      <c r="G1665" s="4" t="s">
        <v>6</v>
      </c>
      <c r="H1665" s="4" t="s">
        <v>49</v>
      </c>
      <c r="I1665" s="4" t="s">
        <v>2</v>
      </c>
      <c r="J1665" s="4" t="s">
        <v>13</v>
      </c>
      <c r="K1665" s="4" t="s">
        <v>23</v>
      </c>
      <c r="L1665" s="4" t="s">
        <v>51</v>
      </c>
      <c r="M1665" s="9">
        <v>1</v>
      </c>
      <c r="N1665" s="6">
        <v>120.22</v>
      </c>
      <c r="O1665" s="7">
        <v>0</v>
      </c>
      <c r="P1665" s="6">
        <v>62.31</v>
      </c>
      <c r="Q1665" s="6">
        <f t="shared" si="100"/>
        <v>120.22</v>
      </c>
      <c r="R1665" s="6">
        <f t="shared" si="101"/>
        <v>62.31</v>
      </c>
      <c r="S1665" s="6">
        <f t="shared" si="102"/>
        <v>57.91</v>
      </c>
      <c r="T1665" s="8">
        <f t="shared" si="103"/>
        <v>0.48170021627017134</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2948</v>
      </c>
      <c r="B1666" s="3">
        <v>46250</v>
      </c>
      <c r="C1666" s="4">
        <f>YEAR(SalesDataTable[[#This Row],[Order Date]])</f>
        <v>2026</v>
      </c>
      <c r="D1666" s="11" t="str">
        <f>"Q"&amp;ROUNDUP(MONTH(SalesDataTable[[#This Row],[Order Date]])/3,0)</f>
        <v>Q3</v>
      </c>
      <c r="E1666" s="4">
        <f>MONTH(SalesDataTable[[#This Row],[Order Date]])</f>
        <v>8</v>
      </c>
      <c r="F1666" s="4" t="str">
        <f>TEXT(SalesDataTable[[#This Row],[Order Date]],"MMM")</f>
        <v>Aug</v>
      </c>
      <c r="G1666" s="4" t="s">
        <v>11</v>
      </c>
      <c r="H1666" s="4" t="s">
        <v>12</v>
      </c>
      <c r="I1666" s="4" t="s">
        <v>19</v>
      </c>
      <c r="J1666" s="4" t="s">
        <v>13</v>
      </c>
      <c r="K1666" s="4" t="s">
        <v>14</v>
      </c>
      <c r="L1666" s="4" t="s">
        <v>15</v>
      </c>
      <c r="M1666" s="9">
        <v>3</v>
      </c>
      <c r="N1666" s="6">
        <v>36.35</v>
      </c>
      <c r="O1666" s="7">
        <v>0</v>
      </c>
      <c r="P1666" s="6">
        <v>13.42</v>
      </c>
      <c r="Q1666" s="6">
        <f t="shared" si="100"/>
        <v>109.05000000000001</v>
      </c>
      <c r="R1666" s="6">
        <f t="shared" si="101"/>
        <v>40.26</v>
      </c>
      <c r="S1666" s="6">
        <f t="shared" si="102"/>
        <v>68.79000000000002</v>
      </c>
      <c r="T1666" s="8">
        <f t="shared" si="103"/>
        <v>0.63081155433287495</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3141</v>
      </c>
      <c r="B1667" s="3">
        <v>46250</v>
      </c>
      <c r="C1667" s="4">
        <f>YEAR(SalesDataTable[[#This Row],[Order Date]])</f>
        <v>2026</v>
      </c>
      <c r="D1667" s="11" t="str">
        <f>"Q"&amp;ROUNDUP(MONTH(SalesDataTable[[#This Row],[Order Date]])/3,0)</f>
        <v>Q3</v>
      </c>
      <c r="E1667" s="4">
        <f>MONTH(SalesDataTable[[#This Row],[Order Date]])</f>
        <v>8</v>
      </c>
      <c r="F1667" s="4" t="str">
        <f>TEXT(SalesDataTable[[#This Row],[Order Date]],"MMM")</f>
        <v>Aug</v>
      </c>
      <c r="G1667" s="4" t="s">
        <v>6</v>
      </c>
      <c r="H1667" s="4" t="s">
        <v>43</v>
      </c>
      <c r="I1667" s="4" t="s">
        <v>28</v>
      </c>
      <c r="J1667" s="4" t="s">
        <v>3</v>
      </c>
      <c r="K1667" s="4" t="s">
        <v>23</v>
      </c>
      <c r="L1667" s="4" t="s">
        <v>29</v>
      </c>
      <c r="M1667" s="9">
        <v>2</v>
      </c>
      <c r="N1667" s="6">
        <v>195.28</v>
      </c>
      <c r="O1667" s="7">
        <v>0</v>
      </c>
      <c r="P1667" s="6">
        <v>102.24</v>
      </c>
      <c r="Q1667" s="6">
        <f t="shared" si="100"/>
        <v>390.56</v>
      </c>
      <c r="R1667" s="6">
        <f t="shared" si="101"/>
        <v>204.48</v>
      </c>
      <c r="S1667" s="6">
        <f t="shared" si="102"/>
        <v>186.08</v>
      </c>
      <c r="T1667" s="8">
        <f t="shared" si="103"/>
        <v>0.4764440802949611</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3935</v>
      </c>
      <c r="B1668" s="3">
        <v>46250</v>
      </c>
      <c r="C1668" s="4">
        <f>YEAR(SalesDataTable[[#This Row],[Order Date]])</f>
        <v>2026</v>
      </c>
      <c r="D1668" s="11" t="str">
        <f>"Q"&amp;ROUNDUP(MONTH(SalesDataTable[[#This Row],[Order Date]])/3,0)</f>
        <v>Q3</v>
      </c>
      <c r="E1668" s="4">
        <f>MONTH(SalesDataTable[[#This Row],[Order Date]])</f>
        <v>8</v>
      </c>
      <c r="F1668" s="4" t="str">
        <f>TEXT(SalesDataTable[[#This Row],[Order Date]],"MMM")</f>
        <v>Aug</v>
      </c>
      <c r="G1668" s="4" t="s">
        <v>11</v>
      </c>
      <c r="H1668" s="4" t="s">
        <v>52</v>
      </c>
      <c r="I1668" s="4" t="s">
        <v>28</v>
      </c>
      <c r="J1668" s="4" t="s">
        <v>3</v>
      </c>
      <c r="K1668" s="4" t="s">
        <v>14</v>
      </c>
      <c r="L1668" s="4" t="s">
        <v>32</v>
      </c>
      <c r="M1668" s="9">
        <v>4</v>
      </c>
      <c r="N1668" s="6">
        <v>46.05</v>
      </c>
      <c r="O1668" s="7">
        <v>0</v>
      </c>
      <c r="P1668" s="6">
        <v>18.75</v>
      </c>
      <c r="Q1668" s="6">
        <f t="shared" ref="Q1668:Q1731" si="104">M1668*N1668*(1-O1668)</f>
        <v>184.2</v>
      </c>
      <c r="R1668" s="6">
        <f t="shared" ref="R1668:R1731" si="105">M1668*P1668</f>
        <v>75</v>
      </c>
      <c r="S1668" s="6">
        <f t="shared" ref="S1668:S1731" si="106">Q1668-R1668</f>
        <v>109.19999999999999</v>
      </c>
      <c r="T1668" s="8">
        <f t="shared" ref="T1668:T1731" si="107">IFERROR(S1668/Q1668,0)</f>
        <v>0.5928338762214983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4636</v>
      </c>
      <c r="B1669" s="3">
        <v>46250</v>
      </c>
      <c r="C1669" s="4">
        <f>YEAR(SalesDataTable[[#This Row],[Order Date]])</f>
        <v>2026</v>
      </c>
      <c r="D1669" s="11" t="str">
        <f>"Q"&amp;ROUNDUP(MONTH(SalesDataTable[[#This Row],[Order Date]])/3,0)</f>
        <v>Q3</v>
      </c>
      <c r="E1669" s="4">
        <f>MONTH(SalesDataTable[[#This Row],[Order Date]])</f>
        <v>8</v>
      </c>
      <c r="F1669" s="4" t="str">
        <f>TEXT(SalesDataTable[[#This Row],[Order Date]],"MMM")</f>
        <v>Aug</v>
      </c>
      <c r="G1669" s="4" t="s">
        <v>0</v>
      </c>
      <c r="H1669" s="4" t="s">
        <v>1</v>
      </c>
      <c r="I1669" s="4" t="s">
        <v>19</v>
      </c>
      <c r="J1669" s="4" t="s">
        <v>3</v>
      </c>
      <c r="K1669" s="4" t="s">
        <v>23</v>
      </c>
      <c r="L1669" s="4" t="s">
        <v>40</v>
      </c>
      <c r="M1669" s="9">
        <v>1</v>
      </c>
      <c r="N1669" s="6">
        <v>81.040000000000006</v>
      </c>
      <c r="O1669" s="7">
        <v>0.1</v>
      </c>
      <c r="P1669" s="6">
        <v>39.29</v>
      </c>
      <c r="Q1669" s="6">
        <f t="shared" si="104"/>
        <v>72.936000000000007</v>
      </c>
      <c r="R1669" s="6">
        <f t="shared" si="105"/>
        <v>39.29</v>
      </c>
      <c r="S1669" s="6">
        <f t="shared" si="106"/>
        <v>33.646000000000008</v>
      </c>
      <c r="T1669" s="8">
        <f t="shared" si="107"/>
        <v>0.46130854447735009</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4895</v>
      </c>
      <c r="B1670" s="3">
        <v>46250</v>
      </c>
      <c r="C1670" s="4">
        <f>YEAR(SalesDataTable[[#This Row],[Order Date]])</f>
        <v>2026</v>
      </c>
      <c r="D1670" s="11" t="str">
        <f>"Q"&amp;ROUNDUP(MONTH(SalesDataTable[[#This Row],[Order Date]])/3,0)</f>
        <v>Q3</v>
      </c>
      <c r="E1670" s="4">
        <f>MONTH(SalesDataTable[[#This Row],[Order Date]])</f>
        <v>8</v>
      </c>
      <c r="F1670" s="4" t="str">
        <f>TEXT(SalesDataTable[[#This Row],[Order Date]],"MMM")</f>
        <v>Aug</v>
      </c>
      <c r="G1670" s="4" t="s">
        <v>0</v>
      </c>
      <c r="H1670" s="4" t="s">
        <v>50</v>
      </c>
      <c r="I1670" s="4" t="s">
        <v>19</v>
      </c>
      <c r="J1670" s="4" t="s">
        <v>16</v>
      </c>
      <c r="K1670" s="4" t="s">
        <v>23</v>
      </c>
      <c r="L1670" s="4" t="s">
        <v>29</v>
      </c>
      <c r="M1670" s="9">
        <v>1</v>
      </c>
      <c r="N1670" s="6">
        <v>191.12</v>
      </c>
      <c r="O1670" s="7">
        <v>0.05</v>
      </c>
      <c r="P1670" s="6">
        <v>106.14</v>
      </c>
      <c r="Q1670" s="6">
        <f t="shared" si="104"/>
        <v>181.56399999999999</v>
      </c>
      <c r="R1670" s="6">
        <f t="shared" si="105"/>
        <v>106.14</v>
      </c>
      <c r="S1670" s="6">
        <f t="shared" si="106"/>
        <v>75.423999999999992</v>
      </c>
      <c r="T1670" s="8">
        <f t="shared" si="107"/>
        <v>0.41541274702033443</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5029</v>
      </c>
      <c r="B1671" s="3">
        <v>46250</v>
      </c>
      <c r="C1671" s="4">
        <f>YEAR(SalesDataTable[[#This Row],[Order Date]])</f>
        <v>2026</v>
      </c>
      <c r="D1671" s="11" t="str">
        <f>"Q"&amp;ROUNDUP(MONTH(SalesDataTable[[#This Row],[Order Date]])/3,0)</f>
        <v>Q3</v>
      </c>
      <c r="E1671" s="4">
        <f>MONTH(SalesDataTable[[#This Row],[Order Date]])</f>
        <v>8</v>
      </c>
      <c r="F1671" s="4" t="str">
        <f>TEXT(SalesDataTable[[#This Row],[Order Date]],"MMM")</f>
        <v>Aug</v>
      </c>
      <c r="G1671" s="4" t="s">
        <v>0</v>
      </c>
      <c r="H1671" s="4" t="s">
        <v>50</v>
      </c>
      <c r="I1671" s="4" t="s">
        <v>2</v>
      </c>
      <c r="J1671" s="4" t="s">
        <v>13</v>
      </c>
      <c r="K1671" s="4" t="s">
        <v>9</v>
      </c>
      <c r="L1671" s="4" t="s">
        <v>37</v>
      </c>
      <c r="M1671" s="9">
        <v>1</v>
      </c>
      <c r="N1671" s="6">
        <v>156.19</v>
      </c>
      <c r="O1671" s="7">
        <v>0</v>
      </c>
      <c r="P1671" s="6">
        <v>79.239999999999995</v>
      </c>
      <c r="Q1671" s="6">
        <f t="shared" si="104"/>
        <v>156.19</v>
      </c>
      <c r="R1671" s="6">
        <f t="shared" si="105"/>
        <v>79.239999999999995</v>
      </c>
      <c r="S1671" s="6">
        <f t="shared" si="106"/>
        <v>76.95</v>
      </c>
      <c r="T1671" s="8">
        <f t="shared" si="107"/>
        <v>0.49266918496702738</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1965</v>
      </c>
      <c r="B1672" s="3">
        <v>46251</v>
      </c>
      <c r="C1672" s="4">
        <f>YEAR(SalesDataTable[[#This Row],[Order Date]])</f>
        <v>2026</v>
      </c>
      <c r="D1672" s="11" t="str">
        <f>"Q"&amp;ROUNDUP(MONTH(SalesDataTable[[#This Row],[Order Date]])/3,0)</f>
        <v>Q3</v>
      </c>
      <c r="E1672" s="4">
        <f>MONTH(SalesDataTable[[#This Row],[Order Date]])</f>
        <v>8</v>
      </c>
      <c r="F1672" s="4" t="str">
        <f>TEXT(SalesDataTable[[#This Row],[Order Date]],"MMM")</f>
        <v>Aug</v>
      </c>
      <c r="G1672" s="4" t="s">
        <v>6</v>
      </c>
      <c r="H1672" s="4" t="s">
        <v>41</v>
      </c>
      <c r="I1672" s="4" t="s">
        <v>2</v>
      </c>
      <c r="J1672" s="4" t="s">
        <v>3</v>
      </c>
      <c r="K1672" s="4" t="s">
        <v>14</v>
      </c>
      <c r="L1672" s="4" t="s">
        <v>15</v>
      </c>
      <c r="M1672" s="9">
        <v>4</v>
      </c>
      <c r="N1672" s="6">
        <v>36.93</v>
      </c>
      <c r="O1672" s="7">
        <v>0</v>
      </c>
      <c r="P1672" s="6">
        <v>13.36</v>
      </c>
      <c r="Q1672" s="6">
        <f t="shared" si="104"/>
        <v>147.72</v>
      </c>
      <c r="R1672" s="6">
        <f t="shared" si="105"/>
        <v>53.44</v>
      </c>
      <c r="S1672" s="6">
        <f t="shared" si="106"/>
        <v>94.28</v>
      </c>
      <c r="T1672" s="8">
        <f t="shared" si="107"/>
        <v>0.63823449769834828</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3647</v>
      </c>
      <c r="B1673" s="3">
        <v>46251</v>
      </c>
      <c r="C1673" s="4">
        <f>YEAR(SalesDataTable[[#This Row],[Order Date]])</f>
        <v>2026</v>
      </c>
      <c r="D1673" s="11" t="str">
        <f>"Q"&amp;ROUNDUP(MONTH(SalesDataTable[[#This Row],[Order Date]])/3,0)</f>
        <v>Q3</v>
      </c>
      <c r="E1673" s="4">
        <f>MONTH(SalesDataTable[[#This Row],[Order Date]])</f>
        <v>8</v>
      </c>
      <c r="F1673" s="4" t="str">
        <f>TEXT(SalesDataTable[[#This Row],[Order Date]],"MMM")</f>
        <v>Aug</v>
      </c>
      <c r="G1673" s="4" t="s">
        <v>6</v>
      </c>
      <c r="H1673" s="4" t="s">
        <v>43</v>
      </c>
      <c r="I1673" s="4" t="s">
        <v>19</v>
      </c>
      <c r="J1673" s="4" t="s">
        <v>3</v>
      </c>
      <c r="K1673" s="4" t="s">
        <v>4</v>
      </c>
      <c r="L1673" s="4" t="s">
        <v>30</v>
      </c>
      <c r="M1673" s="9">
        <v>3</v>
      </c>
      <c r="N1673" s="6">
        <v>104.96</v>
      </c>
      <c r="O1673" s="7">
        <v>0.05</v>
      </c>
      <c r="P1673" s="6">
        <v>51.66</v>
      </c>
      <c r="Q1673" s="6">
        <f t="shared" si="104"/>
        <v>299.13599999999997</v>
      </c>
      <c r="R1673" s="6">
        <f t="shared" si="105"/>
        <v>154.97999999999999</v>
      </c>
      <c r="S1673" s="6">
        <f t="shared" si="106"/>
        <v>144.15599999999998</v>
      </c>
      <c r="T1673" s="8">
        <f t="shared" si="107"/>
        <v>0.48190789473684209</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3918</v>
      </c>
      <c r="B1674" s="3">
        <v>46251</v>
      </c>
      <c r="C1674" s="4">
        <f>YEAR(SalesDataTable[[#This Row],[Order Date]])</f>
        <v>2026</v>
      </c>
      <c r="D1674" s="11" t="str">
        <f>"Q"&amp;ROUNDUP(MONTH(SalesDataTable[[#This Row],[Order Date]])/3,0)</f>
        <v>Q3</v>
      </c>
      <c r="E1674" s="4">
        <f>MONTH(SalesDataTable[[#This Row],[Order Date]])</f>
        <v>8</v>
      </c>
      <c r="F1674" s="4" t="str">
        <f>TEXT(SalesDataTable[[#This Row],[Order Date]],"MMM")</f>
        <v>Aug</v>
      </c>
      <c r="G1674" s="4" t="s">
        <v>6</v>
      </c>
      <c r="H1674" s="4" t="s">
        <v>7</v>
      </c>
      <c r="I1674" s="4" t="s">
        <v>28</v>
      </c>
      <c r="J1674" s="4" t="s">
        <v>13</v>
      </c>
      <c r="K1674" s="4" t="s">
        <v>14</v>
      </c>
      <c r="L1674" s="4" t="s">
        <v>48</v>
      </c>
      <c r="M1674" s="9">
        <v>3</v>
      </c>
      <c r="N1674" s="6">
        <v>168.51</v>
      </c>
      <c r="O1674" s="7">
        <v>0</v>
      </c>
      <c r="P1674" s="6">
        <v>85.34</v>
      </c>
      <c r="Q1674" s="6">
        <f t="shared" si="104"/>
        <v>505.53</v>
      </c>
      <c r="R1674" s="6">
        <f t="shared" si="105"/>
        <v>256.02</v>
      </c>
      <c r="S1674" s="6">
        <f t="shared" si="106"/>
        <v>249.51</v>
      </c>
      <c r="T1674" s="8">
        <f t="shared" si="107"/>
        <v>0.49356121298439265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4256</v>
      </c>
      <c r="B1675" s="3">
        <v>46251</v>
      </c>
      <c r="C1675" s="4">
        <f>YEAR(SalesDataTable[[#This Row],[Order Date]])</f>
        <v>2026</v>
      </c>
      <c r="D1675" s="11" t="str">
        <f>"Q"&amp;ROUNDUP(MONTH(SalesDataTable[[#This Row],[Order Date]])/3,0)</f>
        <v>Q3</v>
      </c>
      <c r="E1675" s="4">
        <f>MONTH(SalesDataTable[[#This Row],[Order Date]])</f>
        <v>8</v>
      </c>
      <c r="F1675" s="4" t="str">
        <f>TEXT(SalesDataTable[[#This Row],[Order Date]],"MMM")</f>
        <v>Aug</v>
      </c>
      <c r="G1675" s="4" t="s">
        <v>6</v>
      </c>
      <c r="H1675" s="4" t="s">
        <v>43</v>
      </c>
      <c r="I1675" s="4" t="s">
        <v>19</v>
      </c>
      <c r="J1675" s="4" t="s">
        <v>13</v>
      </c>
      <c r="K1675" s="4" t="s">
        <v>14</v>
      </c>
      <c r="L1675" s="4" t="s">
        <v>32</v>
      </c>
      <c r="M1675" s="9">
        <v>1</v>
      </c>
      <c r="N1675" s="6">
        <v>46.44</v>
      </c>
      <c r="O1675" s="7">
        <v>0.05</v>
      </c>
      <c r="P1675" s="6">
        <v>18.59</v>
      </c>
      <c r="Q1675" s="6">
        <f t="shared" si="104"/>
        <v>44.117999999999995</v>
      </c>
      <c r="R1675" s="6">
        <f t="shared" si="105"/>
        <v>18.59</v>
      </c>
      <c r="S1675" s="6">
        <f t="shared" si="106"/>
        <v>25.527999999999995</v>
      </c>
      <c r="T1675" s="8">
        <f t="shared" si="107"/>
        <v>0.57863003762636556</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5087</v>
      </c>
      <c r="B1676" s="3">
        <v>46251</v>
      </c>
      <c r="C1676" s="4">
        <f>YEAR(SalesDataTable[[#This Row],[Order Date]])</f>
        <v>2026</v>
      </c>
      <c r="D1676" s="11" t="str">
        <f>"Q"&amp;ROUNDUP(MONTH(SalesDataTable[[#This Row],[Order Date]])/3,0)</f>
        <v>Q3</v>
      </c>
      <c r="E1676" s="4">
        <f>MONTH(SalesDataTable[[#This Row],[Order Date]])</f>
        <v>8</v>
      </c>
      <c r="F1676" s="4" t="str">
        <f>TEXT(SalesDataTable[[#This Row],[Order Date]],"MMM")</f>
        <v>Aug</v>
      </c>
      <c r="G1676" s="4" t="s">
        <v>0</v>
      </c>
      <c r="H1676" s="4" t="s">
        <v>1</v>
      </c>
      <c r="I1676" s="4" t="s">
        <v>2</v>
      </c>
      <c r="J1676" s="4" t="s">
        <v>13</v>
      </c>
      <c r="K1676" s="4" t="s">
        <v>9</v>
      </c>
      <c r="L1676" s="4" t="s">
        <v>46</v>
      </c>
      <c r="M1676" s="9">
        <v>1</v>
      </c>
      <c r="N1676" s="6">
        <v>69.900000000000006</v>
      </c>
      <c r="O1676" s="7">
        <v>0.1</v>
      </c>
      <c r="P1676" s="6">
        <v>31.43</v>
      </c>
      <c r="Q1676" s="6">
        <f t="shared" si="104"/>
        <v>62.910000000000004</v>
      </c>
      <c r="R1676" s="6">
        <f t="shared" si="105"/>
        <v>31.43</v>
      </c>
      <c r="S1676" s="6">
        <f t="shared" si="106"/>
        <v>31.480000000000004</v>
      </c>
      <c r="T1676" s="8">
        <f t="shared" si="107"/>
        <v>0.50039739310125575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1921</v>
      </c>
      <c r="B1677" s="3">
        <v>46252</v>
      </c>
      <c r="C1677" s="4">
        <f>YEAR(SalesDataTable[[#This Row],[Order Date]])</f>
        <v>2026</v>
      </c>
      <c r="D1677" s="11" t="str">
        <f>"Q"&amp;ROUNDUP(MONTH(SalesDataTable[[#This Row],[Order Date]])/3,0)</f>
        <v>Q3</v>
      </c>
      <c r="E1677" s="4">
        <f>MONTH(SalesDataTable[[#This Row],[Order Date]])</f>
        <v>8</v>
      </c>
      <c r="F1677" s="4" t="str">
        <f>TEXT(SalesDataTable[[#This Row],[Order Date]],"MMM")</f>
        <v>Aug</v>
      </c>
      <c r="G1677" s="4" t="s">
        <v>20</v>
      </c>
      <c r="H1677" s="4" t="s">
        <v>47</v>
      </c>
      <c r="I1677" s="4" t="s">
        <v>2</v>
      </c>
      <c r="J1677" s="4" t="s">
        <v>13</v>
      </c>
      <c r="K1677" s="4" t="s">
        <v>4</v>
      </c>
      <c r="L1677" s="4" t="s">
        <v>26</v>
      </c>
      <c r="M1677" s="9">
        <v>2</v>
      </c>
      <c r="N1677" s="6">
        <v>39.83</v>
      </c>
      <c r="O1677" s="7">
        <v>0</v>
      </c>
      <c r="P1677" s="6">
        <v>17.18</v>
      </c>
      <c r="Q1677" s="6">
        <f t="shared" si="104"/>
        <v>79.66</v>
      </c>
      <c r="R1677" s="6">
        <f t="shared" si="105"/>
        <v>34.36</v>
      </c>
      <c r="S1677" s="6">
        <f t="shared" si="106"/>
        <v>45.3</v>
      </c>
      <c r="T1677" s="8">
        <f t="shared" si="107"/>
        <v>0.56866683404468987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1966</v>
      </c>
      <c r="B1678" s="3">
        <v>46252</v>
      </c>
      <c r="C1678" s="4">
        <f>YEAR(SalesDataTable[[#This Row],[Order Date]])</f>
        <v>2026</v>
      </c>
      <c r="D1678" s="11" t="str">
        <f>"Q"&amp;ROUNDUP(MONTH(SalesDataTable[[#This Row],[Order Date]])/3,0)</f>
        <v>Q3</v>
      </c>
      <c r="E1678" s="4">
        <f>MONTH(SalesDataTable[[#This Row],[Order Date]])</f>
        <v>8</v>
      </c>
      <c r="F1678" s="4" t="str">
        <f>TEXT(SalesDataTable[[#This Row],[Order Date]],"MMM")</f>
        <v>Aug</v>
      </c>
      <c r="G1678" s="4" t="s">
        <v>0</v>
      </c>
      <c r="H1678" s="4" t="s">
        <v>36</v>
      </c>
      <c r="I1678" s="4" t="s">
        <v>2</v>
      </c>
      <c r="J1678" s="4" t="s">
        <v>13</v>
      </c>
      <c r="K1678" s="4" t="s">
        <v>14</v>
      </c>
      <c r="L1678" s="4" t="s">
        <v>15</v>
      </c>
      <c r="M1678" s="9">
        <v>2</v>
      </c>
      <c r="N1678" s="6">
        <v>36.020000000000003</v>
      </c>
      <c r="O1678" s="7">
        <v>0</v>
      </c>
      <c r="P1678" s="6">
        <v>13.87</v>
      </c>
      <c r="Q1678" s="6">
        <f t="shared" si="104"/>
        <v>72.040000000000006</v>
      </c>
      <c r="R1678" s="6">
        <f t="shared" si="105"/>
        <v>27.74</v>
      </c>
      <c r="S1678" s="6">
        <f t="shared" si="106"/>
        <v>44.300000000000011</v>
      </c>
      <c r="T1678" s="8">
        <f t="shared" si="107"/>
        <v>0.61493614658523055</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2431</v>
      </c>
      <c r="B1679" s="3">
        <v>46252</v>
      </c>
      <c r="C1679" s="4">
        <f>YEAR(SalesDataTable[[#This Row],[Order Date]])</f>
        <v>2026</v>
      </c>
      <c r="D1679" s="11" t="str">
        <f>"Q"&amp;ROUNDUP(MONTH(SalesDataTable[[#This Row],[Order Date]])/3,0)</f>
        <v>Q3</v>
      </c>
      <c r="E1679" s="4">
        <f>MONTH(SalesDataTable[[#This Row],[Order Date]])</f>
        <v>8</v>
      </c>
      <c r="F1679" s="4" t="str">
        <f>TEXT(SalesDataTable[[#This Row],[Order Date]],"MMM")</f>
        <v>Aug</v>
      </c>
      <c r="G1679" s="4" t="s">
        <v>0</v>
      </c>
      <c r="H1679" s="4" t="s">
        <v>50</v>
      </c>
      <c r="I1679" s="4" t="s">
        <v>28</v>
      </c>
      <c r="J1679" s="4" t="s">
        <v>16</v>
      </c>
      <c r="K1679" s="4" t="s">
        <v>34</v>
      </c>
      <c r="L1679" s="4" t="s">
        <v>38</v>
      </c>
      <c r="M1679" s="9">
        <v>3</v>
      </c>
      <c r="N1679" s="6">
        <v>125.31</v>
      </c>
      <c r="O1679" s="7">
        <v>0</v>
      </c>
      <c r="P1679" s="6">
        <v>67.64</v>
      </c>
      <c r="Q1679" s="6">
        <f t="shared" si="104"/>
        <v>375.93</v>
      </c>
      <c r="R1679" s="6">
        <f t="shared" si="105"/>
        <v>202.92000000000002</v>
      </c>
      <c r="S1679" s="6">
        <f t="shared" si="106"/>
        <v>173.01</v>
      </c>
      <c r="T1679" s="8">
        <f t="shared" si="107"/>
        <v>0.46021865772883247</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3676</v>
      </c>
      <c r="B1680" s="3">
        <v>46252</v>
      </c>
      <c r="C1680" s="4">
        <f>YEAR(SalesDataTable[[#This Row],[Order Date]])</f>
        <v>2026</v>
      </c>
      <c r="D1680" s="11" t="str">
        <f>"Q"&amp;ROUNDUP(MONTH(SalesDataTable[[#This Row],[Order Date]])/3,0)</f>
        <v>Q3</v>
      </c>
      <c r="E1680" s="4">
        <f>MONTH(SalesDataTable[[#This Row],[Order Date]])</f>
        <v>8</v>
      </c>
      <c r="F1680" s="4" t="str">
        <f>TEXT(SalesDataTable[[#This Row],[Order Date]],"MMM")</f>
        <v>Aug</v>
      </c>
      <c r="G1680" s="4" t="s">
        <v>6</v>
      </c>
      <c r="H1680" s="4" t="s">
        <v>43</v>
      </c>
      <c r="I1680" s="4" t="s">
        <v>2</v>
      </c>
      <c r="J1680" s="4" t="s">
        <v>3</v>
      </c>
      <c r="K1680" s="4" t="s">
        <v>9</v>
      </c>
      <c r="L1680" s="4" t="s">
        <v>10</v>
      </c>
      <c r="M1680" s="9">
        <v>3</v>
      </c>
      <c r="N1680" s="6">
        <v>92.5</v>
      </c>
      <c r="O1680" s="7">
        <v>0.1</v>
      </c>
      <c r="P1680" s="6">
        <v>46.38</v>
      </c>
      <c r="Q1680" s="6">
        <f t="shared" si="104"/>
        <v>249.75</v>
      </c>
      <c r="R1680" s="6">
        <f t="shared" si="105"/>
        <v>139.14000000000001</v>
      </c>
      <c r="S1680" s="6">
        <f t="shared" si="106"/>
        <v>110.60999999999999</v>
      </c>
      <c r="T1680" s="8">
        <f t="shared" si="107"/>
        <v>0.4428828828828828</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3972</v>
      </c>
      <c r="B1681" s="3">
        <v>46252</v>
      </c>
      <c r="C1681" s="4">
        <f>YEAR(SalesDataTable[[#This Row],[Order Date]])</f>
        <v>2026</v>
      </c>
      <c r="D1681" s="11" t="str">
        <f>"Q"&amp;ROUNDUP(MONTH(SalesDataTable[[#This Row],[Order Date]])/3,0)</f>
        <v>Q3</v>
      </c>
      <c r="E1681" s="4">
        <f>MONTH(SalesDataTable[[#This Row],[Order Date]])</f>
        <v>8</v>
      </c>
      <c r="F1681" s="4" t="str">
        <f>TEXT(SalesDataTable[[#This Row],[Order Date]],"MMM")</f>
        <v>Aug</v>
      </c>
      <c r="G1681" s="4" t="s">
        <v>6</v>
      </c>
      <c r="H1681" s="4" t="s">
        <v>7</v>
      </c>
      <c r="I1681" s="4" t="s">
        <v>8</v>
      </c>
      <c r="J1681" s="4" t="s">
        <v>16</v>
      </c>
      <c r="K1681" s="4" t="s">
        <v>4</v>
      </c>
      <c r="L1681" s="4" t="s">
        <v>30</v>
      </c>
      <c r="M1681" s="9">
        <v>5</v>
      </c>
      <c r="N1681" s="6">
        <v>100.48</v>
      </c>
      <c r="O1681" s="7">
        <v>0.1</v>
      </c>
      <c r="P1681" s="6">
        <v>49.67</v>
      </c>
      <c r="Q1681" s="6">
        <f t="shared" si="104"/>
        <v>452.16</v>
      </c>
      <c r="R1681" s="6">
        <f t="shared" si="105"/>
        <v>248.35000000000002</v>
      </c>
      <c r="S1681" s="6">
        <f t="shared" si="106"/>
        <v>203.81</v>
      </c>
      <c r="T1681" s="8">
        <f t="shared" si="107"/>
        <v>0.45074752300070769</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4056</v>
      </c>
      <c r="B1682" s="3">
        <v>46252</v>
      </c>
      <c r="C1682" s="4">
        <f>YEAR(SalesDataTable[[#This Row],[Order Date]])</f>
        <v>2026</v>
      </c>
      <c r="D1682" s="11" t="str">
        <f>"Q"&amp;ROUNDUP(MONTH(SalesDataTable[[#This Row],[Order Date]])/3,0)</f>
        <v>Q3</v>
      </c>
      <c r="E1682" s="4">
        <f>MONTH(SalesDataTable[[#This Row],[Order Date]])</f>
        <v>8</v>
      </c>
      <c r="F1682" s="4" t="str">
        <f>TEXT(SalesDataTable[[#This Row],[Order Date]],"MMM")</f>
        <v>Aug</v>
      </c>
      <c r="G1682" s="4" t="s">
        <v>0</v>
      </c>
      <c r="H1682" s="4" t="s">
        <v>50</v>
      </c>
      <c r="I1682" s="4" t="s">
        <v>28</v>
      </c>
      <c r="J1682" s="4" t="s">
        <v>13</v>
      </c>
      <c r="K1682" s="4" t="s">
        <v>23</v>
      </c>
      <c r="L1682" s="4" t="s">
        <v>40</v>
      </c>
      <c r="M1682" s="9">
        <v>2</v>
      </c>
      <c r="N1682" s="6">
        <v>79.78</v>
      </c>
      <c r="O1682" s="7">
        <v>0</v>
      </c>
      <c r="P1682" s="6">
        <v>38.770000000000003</v>
      </c>
      <c r="Q1682" s="6">
        <f t="shared" si="104"/>
        <v>159.56</v>
      </c>
      <c r="R1682" s="6">
        <f t="shared" si="105"/>
        <v>77.540000000000006</v>
      </c>
      <c r="S1682" s="6">
        <f t="shared" si="106"/>
        <v>82.02</v>
      </c>
      <c r="T1682" s="8">
        <f t="shared" si="107"/>
        <v>0.51403860616695907</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4471</v>
      </c>
      <c r="B1683" s="3">
        <v>46252</v>
      </c>
      <c r="C1683" s="4">
        <f>YEAR(SalesDataTable[[#This Row],[Order Date]])</f>
        <v>2026</v>
      </c>
      <c r="D1683" s="11" t="str">
        <f>"Q"&amp;ROUNDUP(MONTH(SalesDataTable[[#This Row],[Order Date]])/3,0)</f>
        <v>Q3</v>
      </c>
      <c r="E1683" s="4">
        <f>MONTH(SalesDataTable[[#This Row],[Order Date]])</f>
        <v>8</v>
      </c>
      <c r="F1683" s="4" t="str">
        <f>TEXT(SalesDataTable[[#This Row],[Order Date]],"MMM")</f>
        <v>Aug</v>
      </c>
      <c r="G1683" s="4" t="s">
        <v>11</v>
      </c>
      <c r="H1683" s="4" t="s">
        <v>39</v>
      </c>
      <c r="I1683" s="4" t="s">
        <v>8</v>
      </c>
      <c r="J1683" s="4" t="s">
        <v>16</v>
      </c>
      <c r="K1683" s="4" t="s">
        <v>9</v>
      </c>
      <c r="L1683" s="4" t="s">
        <v>17</v>
      </c>
      <c r="M1683" s="9">
        <v>4</v>
      </c>
      <c r="N1683" s="6">
        <v>144.44</v>
      </c>
      <c r="O1683" s="7">
        <v>0.1</v>
      </c>
      <c r="P1683" s="6">
        <v>77.66</v>
      </c>
      <c r="Q1683" s="6">
        <f t="shared" si="104"/>
        <v>519.98400000000004</v>
      </c>
      <c r="R1683" s="6">
        <f t="shared" si="105"/>
        <v>310.64</v>
      </c>
      <c r="S1683" s="6">
        <f t="shared" si="106"/>
        <v>209.34400000000005</v>
      </c>
      <c r="T1683" s="8">
        <f t="shared" si="107"/>
        <v>0.4025970029847073</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1054</v>
      </c>
      <c r="B1684" s="3">
        <v>46253</v>
      </c>
      <c r="C1684" s="4">
        <f>YEAR(SalesDataTable[[#This Row],[Order Date]])</f>
        <v>2026</v>
      </c>
      <c r="D1684" s="11" t="str">
        <f>"Q"&amp;ROUNDUP(MONTH(SalesDataTable[[#This Row],[Order Date]])/3,0)</f>
        <v>Q3</v>
      </c>
      <c r="E1684" s="4">
        <f>MONTH(SalesDataTable[[#This Row],[Order Date]])</f>
        <v>8</v>
      </c>
      <c r="F1684" s="4" t="str">
        <f>TEXT(SalesDataTable[[#This Row],[Order Date]],"MMM")</f>
        <v>Aug</v>
      </c>
      <c r="G1684" s="4" t="s">
        <v>6</v>
      </c>
      <c r="H1684" s="4" t="s">
        <v>7</v>
      </c>
      <c r="I1684" s="4" t="s">
        <v>2</v>
      </c>
      <c r="J1684" s="4" t="s">
        <v>3</v>
      </c>
      <c r="K1684" s="4" t="s">
        <v>9</v>
      </c>
      <c r="L1684" s="4" t="s">
        <v>37</v>
      </c>
      <c r="M1684" s="9">
        <v>3</v>
      </c>
      <c r="N1684" s="6">
        <v>157.41999999999999</v>
      </c>
      <c r="O1684" s="7">
        <v>0</v>
      </c>
      <c r="P1684" s="6">
        <v>77.989999999999995</v>
      </c>
      <c r="Q1684" s="6">
        <f t="shared" si="104"/>
        <v>472.26</v>
      </c>
      <c r="R1684" s="6">
        <f t="shared" si="105"/>
        <v>233.96999999999997</v>
      </c>
      <c r="S1684" s="6">
        <f t="shared" si="106"/>
        <v>238.29000000000002</v>
      </c>
      <c r="T1684" s="8">
        <f t="shared" si="107"/>
        <v>0.5045737517469191</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1854</v>
      </c>
      <c r="B1685" s="3">
        <v>46253</v>
      </c>
      <c r="C1685" s="4">
        <f>YEAR(SalesDataTable[[#This Row],[Order Date]])</f>
        <v>2026</v>
      </c>
      <c r="D1685" s="11" t="str">
        <f>"Q"&amp;ROUNDUP(MONTH(SalesDataTable[[#This Row],[Order Date]])/3,0)</f>
        <v>Q3</v>
      </c>
      <c r="E1685" s="4">
        <f>MONTH(SalesDataTable[[#This Row],[Order Date]])</f>
        <v>8</v>
      </c>
      <c r="F1685" s="4" t="str">
        <f>TEXT(SalesDataTable[[#This Row],[Order Date]],"MMM")</f>
        <v>Aug</v>
      </c>
      <c r="G1685" s="4" t="s">
        <v>6</v>
      </c>
      <c r="H1685" s="4" t="s">
        <v>49</v>
      </c>
      <c r="I1685" s="4" t="s">
        <v>28</v>
      </c>
      <c r="J1685" s="4" t="s">
        <v>16</v>
      </c>
      <c r="K1685" s="4" t="s">
        <v>9</v>
      </c>
      <c r="L1685" s="4" t="s">
        <v>10</v>
      </c>
      <c r="M1685" s="9">
        <v>1</v>
      </c>
      <c r="N1685" s="6">
        <v>90.37</v>
      </c>
      <c r="O1685" s="7">
        <v>0.05</v>
      </c>
      <c r="P1685" s="6">
        <v>45.89</v>
      </c>
      <c r="Q1685" s="6">
        <f t="shared" si="104"/>
        <v>85.851500000000001</v>
      </c>
      <c r="R1685" s="6">
        <f t="shared" si="105"/>
        <v>45.89</v>
      </c>
      <c r="S1685" s="6">
        <f t="shared" si="106"/>
        <v>39.961500000000001</v>
      </c>
      <c r="T1685" s="8">
        <f t="shared" si="107"/>
        <v>0.46547235633623174</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2140</v>
      </c>
      <c r="B1686" s="3">
        <v>46253</v>
      </c>
      <c r="C1686" s="4">
        <f>YEAR(SalesDataTable[[#This Row],[Order Date]])</f>
        <v>2026</v>
      </c>
      <c r="D1686" s="11" t="str">
        <f>"Q"&amp;ROUNDUP(MONTH(SalesDataTable[[#This Row],[Order Date]])/3,0)</f>
        <v>Q3</v>
      </c>
      <c r="E1686" s="4">
        <f>MONTH(SalesDataTable[[#This Row],[Order Date]])</f>
        <v>8</v>
      </c>
      <c r="F1686" s="4" t="str">
        <f>TEXT(SalesDataTable[[#This Row],[Order Date]],"MMM")</f>
        <v>Aug</v>
      </c>
      <c r="G1686" s="4" t="s">
        <v>6</v>
      </c>
      <c r="H1686" s="4" t="s">
        <v>27</v>
      </c>
      <c r="I1686" s="4" t="s">
        <v>8</v>
      </c>
      <c r="J1686" s="4" t="s">
        <v>16</v>
      </c>
      <c r="K1686" s="4" t="s">
        <v>4</v>
      </c>
      <c r="L1686" s="4" t="s">
        <v>30</v>
      </c>
      <c r="M1686" s="9">
        <v>15</v>
      </c>
      <c r="N1686" s="6">
        <v>104.79</v>
      </c>
      <c r="O1686" s="7">
        <v>0.15</v>
      </c>
      <c r="P1686" s="6">
        <v>49.67</v>
      </c>
      <c r="Q1686" s="6">
        <f t="shared" si="104"/>
        <v>1336.0725</v>
      </c>
      <c r="R1686" s="6">
        <f t="shared" si="105"/>
        <v>745.05000000000007</v>
      </c>
      <c r="S1686" s="6">
        <f t="shared" si="106"/>
        <v>591.02249999999992</v>
      </c>
      <c r="T1686" s="8">
        <f t="shared" si="107"/>
        <v>0.44235810556687599</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2328</v>
      </c>
      <c r="B1687" s="3">
        <v>46253</v>
      </c>
      <c r="C1687" s="4">
        <f>YEAR(SalesDataTable[[#This Row],[Order Date]])</f>
        <v>2026</v>
      </c>
      <c r="D1687" s="11" t="str">
        <f>"Q"&amp;ROUNDUP(MONTH(SalesDataTable[[#This Row],[Order Date]])/3,0)</f>
        <v>Q3</v>
      </c>
      <c r="E1687" s="4">
        <f>MONTH(SalesDataTable[[#This Row],[Order Date]])</f>
        <v>8</v>
      </c>
      <c r="F1687" s="4" t="str">
        <f>TEXT(SalesDataTable[[#This Row],[Order Date]],"MMM")</f>
        <v>Aug</v>
      </c>
      <c r="G1687" s="4" t="s">
        <v>11</v>
      </c>
      <c r="H1687" s="4" t="s">
        <v>12</v>
      </c>
      <c r="I1687" s="4" t="s">
        <v>2</v>
      </c>
      <c r="J1687" s="4" t="s">
        <v>3</v>
      </c>
      <c r="K1687" s="4" t="s">
        <v>14</v>
      </c>
      <c r="L1687" s="4" t="s">
        <v>44</v>
      </c>
      <c r="M1687" s="9">
        <v>1</v>
      </c>
      <c r="N1687" s="6">
        <v>130.94</v>
      </c>
      <c r="O1687" s="7">
        <v>0</v>
      </c>
      <c r="P1687" s="6">
        <v>66.06</v>
      </c>
      <c r="Q1687" s="6">
        <f t="shared" si="104"/>
        <v>130.94</v>
      </c>
      <c r="R1687" s="6">
        <f t="shared" si="105"/>
        <v>66.06</v>
      </c>
      <c r="S1687" s="6">
        <f t="shared" si="106"/>
        <v>64.88</v>
      </c>
      <c r="T1687" s="8">
        <f t="shared" si="107"/>
        <v>0.49549411944402011</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4215</v>
      </c>
      <c r="B1688" s="3">
        <v>46253</v>
      </c>
      <c r="C1688" s="4">
        <f>YEAR(SalesDataTable[[#This Row],[Order Date]])</f>
        <v>2026</v>
      </c>
      <c r="D1688" s="11" t="str">
        <f>"Q"&amp;ROUNDUP(MONTH(SalesDataTable[[#This Row],[Order Date]])/3,0)</f>
        <v>Q3</v>
      </c>
      <c r="E1688" s="4">
        <f>MONTH(SalesDataTable[[#This Row],[Order Date]])</f>
        <v>8</v>
      </c>
      <c r="F1688" s="4" t="str">
        <f>TEXT(SalesDataTable[[#This Row],[Order Date]],"MMM")</f>
        <v>Aug</v>
      </c>
      <c r="G1688" s="4" t="s">
        <v>6</v>
      </c>
      <c r="H1688" s="4" t="s">
        <v>27</v>
      </c>
      <c r="I1688" s="4" t="s">
        <v>2</v>
      </c>
      <c r="J1688" s="4" t="s">
        <v>3</v>
      </c>
      <c r="K1688" s="4" t="s">
        <v>4</v>
      </c>
      <c r="L1688" s="4" t="s">
        <v>26</v>
      </c>
      <c r="M1688" s="9">
        <v>1</v>
      </c>
      <c r="N1688" s="6">
        <v>40.42</v>
      </c>
      <c r="O1688" s="7">
        <v>0.05</v>
      </c>
      <c r="P1688" s="6">
        <v>16.62</v>
      </c>
      <c r="Q1688" s="6">
        <f t="shared" si="104"/>
        <v>38.399000000000001</v>
      </c>
      <c r="R1688" s="6">
        <f t="shared" si="105"/>
        <v>16.62</v>
      </c>
      <c r="S1688" s="6">
        <f t="shared" si="106"/>
        <v>21.779</v>
      </c>
      <c r="T1688" s="8">
        <f t="shared" si="107"/>
        <v>0.5671762285476184</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4563</v>
      </c>
      <c r="B1689" s="3">
        <v>46253</v>
      </c>
      <c r="C1689" s="4">
        <f>YEAR(SalesDataTable[[#This Row],[Order Date]])</f>
        <v>2026</v>
      </c>
      <c r="D1689" s="11" t="str">
        <f>"Q"&amp;ROUNDUP(MONTH(SalesDataTable[[#This Row],[Order Date]])/3,0)</f>
        <v>Q3</v>
      </c>
      <c r="E1689" s="4">
        <f>MONTH(SalesDataTable[[#This Row],[Order Date]])</f>
        <v>8</v>
      </c>
      <c r="F1689" s="4" t="str">
        <f>TEXT(SalesDataTable[[#This Row],[Order Date]],"MMM")</f>
        <v>Aug</v>
      </c>
      <c r="G1689" s="4" t="s">
        <v>6</v>
      </c>
      <c r="H1689" s="4" t="s">
        <v>41</v>
      </c>
      <c r="I1689" s="4" t="s">
        <v>28</v>
      </c>
      <c r="J1689" s="4" t="s">
        <v>3</v>
      </c>
      <c r="K1689" s="4" t="s">
        <v>23</v>
      </c>
      <c r="L1689" s="4" t="s">
        <v>24</v>
      </c>
      <c r="M1689" s="9">
        <v>1</v>
      </c>
      <c r="N1689" s="6">
        <v>338.45</v>
      </c>
      <c r="O1689" s="7">
        <v>0.15</v>
      </c>
      <c r="P1689" s="6">
        <v>197.2</v>
      </c>
      <c r="Q1689" s="6">
        <f t="shared" si="104"/>
        <v>287.6825</v>
      </c>
      <c r="R1689" s="6">
        <f t="shared" si="105"/>
        <v>197.2</v>
      </c>
      <c r="S1689" s="6">
        <f t="shared" si="106"/>
        <v>90.482500000000016</v>
      </c>
      <c r="T1689" s="8">
        <f t="shared" si="107"/>
        <v>0.31452208598020392</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4775</v>
      </c>
      <c r="B1690" s="3">
        <v>46253</v>
      </c>
      <c r="C1690" s="4">
        <f>YEAR(SalesDataTable[[#This Row],[Order Date]])</f>
        <v>2026</v>
      </c>
      <c r="D1690" s="11" t="str">
        <f>"Q"&amp;ROUNDUP(MONTH(SalesDataTable[[#This Row],[Order Date]])/3,0)</f>
        <v>Q3</v>
      </c>
      <c r="E1690" s="4">
        <f>MONTH(SalesDataTable[[#This Row],[Order Date]])</f>
        <v>8</v>
      </c>
      <c r="F1690" s="4" t="str">
        <f>TEXT(SalesDataTable[[#This Row],[Order Date]],"MMM")</f>
        <v>Aug</v>
      </c>
      <c r="G1690" s="4" t="s">
        <v>11</v>
      </c>
      <c r="H1690" s="4" t="s">
        <v>39</v>
      </c>
      <c r="I1690" s="4" t="s">
        <v>28</v>
      </c>
      <c r="J1690" s="4" t="s">
        <v>3</v>
      </c>
      <c r="K1690" s="4" t="s">
        <v>4</v>
      </c>
      <c r="L1690" s="4" t="s">
        <v>30</v>
      </c>
      <c r="M1690" s="9">
        <v>1</v>
      </c>
      <c r="N1690" s="6">
        <v>103.92</v>
      </c>
      <c r="O1690" s="7">
        <v>0.05</v>
      </c>
      <c r="P1690" s="6">
        <v>50.71</v>
      </c>
      <c r="Q1690" s="6">
        <f t="shared" si="104"/>
        <v>98.724000000000004</v>
      </c>
      <c r="R1690" s="6">
        <f t="shared" si="105"/>
        <v>50.71</v>
      </c>
      <c r="S1690" s="6">
        <f t="shared" si="106"/>
        <v>48.014000000000003</v>
      </c>
      <c r="T1690" s="8">
        <f t="shared" si="107"/>
        <v>0.48634577205137558</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247</v>
      </c>
      <c r="B1691" s="3">
        <v>46254</v>
      </c>
      <c r="C1691" s="4">
        <f>YEAR(SalesDataTable[[#This Row],[Order Date]])</f>
        <v>2026</v>
      </c>
      <c r="D1691" s="11" t="str">
        <f>"Q"&amp;ROUNDUP(MONTH(SalesDataTable[[#This Row],[Order Date]])/3,0)</f>
        <v>Q3</v>
      </c>
      <c r="E1691" s="4">
        <f>MONTH(SalesDataTable[[#This Row],[Order Date]])</f>
        <v>8</v>
      </c>
      <c r="F1691" s="4" t="str">
        <f>TEXT(SalesDataTable[[#This Row],[Order Date]],"MMM")</f>
        <v>Aug</v>
      </c>
      <c r="G1691" s="4" t="s">
        <v>0</v>
      </c>
      <c r="H1691" s="4" t="s">
        <v>36</v>
      </c>
      <c r="I1691" s="4" t="s">
        <v>2</v>
      </c>
      <c r="J1691" s="4" t="s">
        <v>13</v>
      </c>
      <c r="K1691" s="4" t="s">
        <v>4</v>
      </c>
      <c r="L1691" s="4" t="s">
        <v>22</v>
      </c>
      <c r="M1691" s="9">
        <v>6</v>
      </c>
      <c r="N1691" s="6">
        <v>51.67</v>
      </c>
      <c r="O1691" s="7">
        <v>0.1</v>
      </c>
      <c r="P1691" s="6">
        <v>23.1</v>
      </c>
      <c r="Q1691" s="6">
        <f t="shared" si="104"/>
        <v>279.01799999999997</v>
      </c>
      <c r="R1691" s="6">
        <f t="shared" si="105"/>
        <v>138.60000000000002</v>
      </c>
      <c r="S1691" s="6">
        <f t="shared" si="106"/>
        <v>140.41799999999995</v>
      </c>
      <c r="T1691" s="8">
        <f t="shared" si="107"/>
        <v>0.50325785433197845</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827</v>
      </c>
      <c r="B1692" s="3">
        <v>46254</v>
      </c>
      <c r="C1692" s="4">
        <f>YEAR(SalesDataTable[[#This Row],[Order Date]])</f>
        <v>2026</v>
      </c>
      <c r="D1692" s="11" t="str">
        <f>"Q"&amp;ROUNDUP(MONTH(SalesDataTable[[#This Row],[Order Date]])/3,0)</f>
        <v>Q3</v>
      </c>
      <c r="E1692" s="4">
        <f>MONTH(SalesDataTable[[#This Row],[Order Date]])</f>
        <v>8</v>
      </c>
      <c r="F1692" s="4" t="str">
        <f>TEXT(SalesDataTable[[#This Row],[Order Date]],"MMM")</f>
        <v>Aug</v>
      </c>
      <c r="G1692" s="4" t="s">
        <v>6</v>
      </c>
      <c r="H1692" s="4" t="s">
        <v>43</v>
      </c>
      <c r="I1692" s="4" t="s">
        <v>8</v>
      </c>
      <c r="J1692" s="4" t="s">
        <v>3</v>
      </c>
      <c r="K1692" s="4" t="s">
        <v>14</v>
      </c>
      <c r="L1692" s="4" t="s">
        <v>48</v>
      </c>
      <c r="M1692" s="9">
        <v>4</v>
      </c>
      <c r="N1692" s="6">
        <v>166.02</v>
      </c>
      <c r="O1692" s="7">
        <v>0.1</v>
      </c>
      <c r="P1692" s="6">
        <v>87.99</v>
      </c>
      <c r="Q1692" s="6">
        <f t="shared" si="104"/>
        <v>597.67200000000003</v>
      </c>
      <c r="R1692" s="6">
        <f t="shared" si="105"/>
        <v>351.96</v>
      </c>
      <c r="S1692" s="6">
        <f t="shared" si="106"/>
        <v>245.71200000000005</v>
      </c>
      <c r="T1692" s="8">
        <f t="shared" si="107"/>
        <v>0.4111151266915633</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1156</v>
      </c>
      <c r="B1693" s="3">
        <v>46254</v>
      </c>
      <c r="C1693" s="4">
        <f>YEAR(SalesDataTable[[#This Row],[Order Date]])</f>
        <v>2026</v>
      </c>
      <c r="D1693" s="11" t="str">
        <f>"Q"&amp;ROUNDUP(MONTH(SalesDataTable[[#This Row],[Order Date]])/3,0)</f>
        <v>Q3</v>
      </c>
      <c r="E1693" s="4">
        <f>MONTH(SalesDataTable[[#This Row],[Order Date]])</f>
        <v>8</v>
      </c>
      <c r="F1693" s="4" t="str">
        <f>TEXT(SalesDataTable[[#This Row],[Order Date]],"MMM")</f>
        <v>Aug</v>
      </c>
      <c r="G1693" s="4" t="s">
        <v>11</v>
      </c>
      <c r="H1693" s="4" t="s">
        <v>25</v>
      </c>
      <c r="I1693" s="4" t="s">
        <v>19</v>
      </c>
      <c r="J1693" s="4" t="s">
        <v>13</v>
      </c>
      <c r="K1693" s="4" t="s">
        <v>4</v>
      </c>
      <c r="L1693" s="4" t="s">
        <v>22</v>
      </c>
      <c r="M1693" s="9">
        <v>2</v>
      </c>
      <c r="N1693" s="6">
        <v>50.59</v>
      </c>
      <c r="O1693" s="7">
        <v>0.1</v>
      </c>
      <c r="P1693" s="6">
        <v>22.68</v>
      </c>
      <c r="Q1693" s="6">
        <f t="shared" si="104"/>
        <v>91.062000000000012</v>
      </c>
      <c r="R1693" s="6">
        <f t="shared" si="105"/>
        <v>45.36</v>
      </c>
      <c r="S1693" s="6">
        <f t="shared" si="106"/>
        <v>45.702000000000012</v>
      </c>
      <c r="T1693" s="8">
        <f t="shared" si="107"/>
        <v>0.5018778414706464</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1543</v>
      </c>
      <c r="B1694" s="3">
        <v>46254</v>
      </c>
      <c r="C1694" s="4">
        <f>YEAR(SalesDataTable[[#This Row],[Order Date]])</f>
        <v>2026</v>
      </c>
      <c r="D1694" s="11" t="str">
        <f>"Q"&amp;ROUNDUP(MONTH(SalesDataTable[[#This Row],[Order Date]])/3,0)</f>
        <v>Q3</v>
      </c>
      <c r="E1694" s="4">
        <f>MONTH(SalesDataTable[[#This Row],[Order Date]])</f>
        <v>8</v>
      </c>
      <c r="F1694" s="4" t="str">
        <f>TEXT(SalesDataTable[[#This Row],[Order Date]],"MMM")</f>
        <v>Aug</v>
      </c>
      <c r="G1694" s="4" t="s">
        <v>20</v>
      </c>
      <c r="H1694" s="4" t="s">
        <v>31</v>
      </c>
      <c r="I1694" s="4" t="s">
        <v>19</v>
      </c>
      <c r="J1694" s="4" t="s">
        <v>3</v>
      </c>
      <c r="K1694" s="4" t="s">
        <v>9</v>
      </c>
      <c r="L1694" s="4" t="s">
        <v>37</v>
      </c>
      <c r="M1694" s="9">
        <v>1</v>
      </c>
      <c r="N1694" s="6">
        <v>155.83000000000001</v>
      </c>
      <c r="O1694" s="7">
        <v>0</v>
      </c>
      <c r="P1694" s="6">
        <v>77.260000000000005</v>
      </c>
      <c r="Q1694" s="6">
        <f t="shared" si="104"/>
        <v>155.83000000000001</v>
      </c>
      <c r="R1694" s="6">
        <f t="shared" si="105"/>
        <v>77.260000000000005</v>
      </c>
      <c r="S1694" s="6">
        <f t="shared" si="106"/>
        <v>78.570000000000007</v>
      </c>
      <c r="T1694" s="8">
        <f t="shared" si="107"/>
        <v>0.50420329846627732</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2613</v>
      </c>
      <c r="B1695" s="3">
        <v>46254</v>
      </c>
      <c r="C1695" s="4">
        <f>YEAR(SalesDataTable[[#This Row],[Order Date]])</f>
        <v>2026</v>
      </c>
      <c r="D1695" s="11" t="str">
        <f>"Q"&amp;ROUNDUP(MONTH(SalesDataTable[[#This Row],[Order Date]])/3,0)</f>
        <v>Q3</v>
      </c>
      <c r="E1695" s="4">
        <f>MONTH(SalesDataTable[[#This Row],[Order Date]])</f>
        <v>8</v>
      </c>
      <c r="F1695" s="4" t="str">
        <f>TEXT(SalesDataTable[[#This Row],[Order Date]],"MMM")</f>
        <v>Aug</v>
      </c>
      <c r="G1695" s="4" t="s">
        <v>20</v>
      </c>
      <c r="H1695" s="4" t="s">
        <v>21</v>
      </c>
      <c r="I1695" s="4" t="s">
        <v>2</v>
      </c>
      <c r="J1695" s="4" t="s">
        <v>13</v>
      </c>
      <c r="K1695" s="4" t="s">
        <v>34</v>
      </c>
      <c r="L1695" s="4" t="s">
        <v>42</v>
      </c>
      <c r="M1695" s="9">
        <v>1</v>
      </c>
      <c r="N1695" s="6">
        <v>36.380000000000003</v>
      </c>
      <c r="O1695" s="7">
        <v>0.05</v>
      </c>
      <c r="P1695" s="6">
        <v>14.2</v>
      </c>
      <c r="Q1695" s="6">
        <f t="shared" si="104"/>
        <v>34.561</v>
      </c>
      <c r="R1695" s="6">
        <f t="shared" si="105"/>
        <v>14.2</v>
      </c>
      <c r="S1695" s="6">
        <f t="shared" si="106"/>
        <v>20.361000000000001</v>
      </c>
      <c r="T1695" s="8">
        <f t="shared" si="107"/>
        <v>0.58913225890454557</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3002</v>
      </c>
      <c r="B1696" s="3">
        <v>46254</v>
      </c>
      <c r="C1696" s="4">
        <f>YEAR(SalesDataTable[[#This Row],[Order Date]])</f>
        <v>2026</v>
      </c>
      <c r="D1696" s="11" t="str">
        <f>"Q"&amp;ROUNDUP(MONTH(SalesDataTable[[#This Row],[Order Date]])/3,0)</f>
        <v>Q3</v>
      </c>
      <c r="E1696" s="4">
        <f>MONTH(SalesDataTable[[#This Row],[Order Date]])</f>
        <v>8</v>
      </c>
      <c r="F1696" s="4" t="str">
        <f>TEXT(SalesDataTable[[#This Row],[Order Date]],"MMM")</f>
        <v>Aug</v>
      </c>
      <c r="G1696" s="4" t="s">
        <v>6</v>
      </c>
      <c r="H1696" s="4" t="s">
        <v>43</v>
      </c>
      <c r="I1696" s="4" t="s">
        <v>19</v>
      </c>
      <c r="J1696" s="4" t="s">
        <v>13</v>
      </c>
      <c r="K1696" s="4" t="s">
        <v>23</v>
      </c>
      <c r="L1696" s="4" t="s">
        <v>51</v>
      </c>
      <c r="M1696" s="9">
        <v>2</v>
      </c>
      <c r="N1696" s="6">
        <v>124.09</v>
      </c>
      <c r="O1696" s="7">
        <v>0</v>
      </c>
      <c r="P1696" s="6">
        <v>60.39</v>
      </c>
      <c r="Q1696" s="6">
        <f t="shared" si="104"/>
        <v>248.18</v>
      </c>
      <c r="R1696" s="6">
        <f t="shared" si="105"/>
        <v>120.78</v>
      </c>
      <c r="S1696" s="6">
        <f t="shared" si="106"/>
        <v>127.4</v>
      </c>
      <c r="T1696" s="8">
        <f t="shared" si="107"/>
        <v>0.513337094044645</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3103</v>
      </c>
      <c r="B1697" s="3">
        <v>46254</v>
      </c>
      <c r="C1697" s="4">
        <f>YEAR(SalesDataTable[[#This Row],[Order Date]])</f>
        <v>2026</v>
      </c>
      <c r="D1697" s="11" t="str">
        <f>"Q"&amp;ROUNDUP(MONTH(SalesDataTable[[#This Row],[Order Date]])/3,0)</f>
        <v>Q3</v>
      </c>
      <c r="E1697" s="4">
        <f>MONTH(SalesDataTable[[#This Row],[Order Date]])</f>
        <v>8</v>
      </c>
      <c r="F1697" s="4" t="str">
        <f>TEXT(SalesDataTable[[#This Row],[Order Date]],"MMM")</f>
        <v>Aug</v>
      </c>
      <c r="G1697" s="4" t="s">
        <v>20</v>
      </c>
      <c r="H1697" s="4" t="s">
        <v>33</v>
      </c>
      <c r="I1697" s="4" t="s">
        <v>2</v>
      </c>
      <c r="J1697" s="4" t="s">
        <v>13</v>
      </c>
      <c r="K1697" s="4" t="s">
        <v>9</v>
      </c>
      <c r="L1697" s="4" t="s">
        <v>17</v>
      </c>
      <c r="M1697" s="9">
        <v>1</v>
      </c>
      <c r="N1697" s="6">
        <v>141.97999999999999</v>
      </c>
      <c r="O1697" s="7">
        <v>0.05</v>
      </c>
      <c r="P1697" s="6">
        <v>79.510000000000005</v>
      </c>
      <c r="Q1697" s="6">
        <f t="shared" si="104"/>
        <v>134.88099999999997</v>
      </c>
      <c r="R1697" s="6">
        <f t="shared" si="105"/>
        <v>79.510000000000005</v>
      </c>
      <c r="S1697" s="6">
        <f t="shared" si="106"/>
        <v>55.370999999999967</v>
      </c>
      <c r="T1697" s="8">
        <f t="shared" si="107"/>
        <v>0.41051741905828082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3234</v>
      </c>
      <c r="B1698" s="3">
        <v>46254</v>
      </c>
      <c r="C1698" s="4">
        <f>YEAR(SalesDataTable[[#This Row],[Order Date]])</f>
        <v>2026</v>
      </c>
      <c r="D1698" s="11" t="str">
        <f>"Q"&amp;ROUNDUP(MONTH(SalesDataTable[[#This Row],[Order Date]])/3,0)</f>
        <v>Q3</v>
      </c>
      <c r="E1698" s="4">
        <f>MONTH(SalesDataTable[[#This Row],[Order Date]])</f>
        <v>8</v>
      </c>
      <c r="F1698" s="4" t="str">
        <f>TEXT(SalesDataTable[[#This Row],[Order Date]],"MMM")</f>
        <v>Aug</v>
      </c>
      <c r="G1698" s="4" t="s">
        <v>20</v>
      </c>
      <c r="H1698" s="4" t="s">
        <v>47</v>
      </c>
      <c r="I1698" s="4" t="s">
        <v>19</v>
      </c>
      <c r="J1698" s="4" t="s">
        <v>13</v>
      </c>
      <c r="K1698" s="4" t="s">
        <v>23</v>
      </c>
      <c r="L1698" s="4" t="s">
        <v>51</v>
      </c>
      <c r="M1698" s="9">
        <v>5</v>
      </c>
      <c r="N1698" s="6">
        <v>121.93</v>
      </c>
      <c r="O1698" s="7">
        <v>0.15</v>
      </c>
      <c r="P1698" s="6">
        <v>62.28</v>
      </c>
      <c r="Q1698" s="6">
        <f t="shared" si="104"/>
        <v>518.2025000000001</v>
      </c>
      <c r="R1698" s="6">
        <f t="shared" si="105"/>
        <v>311.39999999999998</v>
      </c>
      <c r="S1698" s="6">
        <f t="shared" si="106"/>
        <v>206.80250000000012</v>
      </c>
      <c r="T1698" s="8">
        <f t="shared" si="107"/>
        <v>0.39907661580173792</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3281</v>
      </c>
      <c r="B1699" s="3">
        <v>46254</v>
      </c>
      <c r="C1699" s="4">
        <f>YEAR(SalesDataTable[[#This Row],[Order Date]])</f>
        <v>2026</v>
      </c>
      <c r="D1699" s="11" t="str">
        <f>"Q"&amp;ROUNDUP(MONTH(SalesDataTable[[#This Row],[Order Date]])/3,0)</f>
        <v>Q3</v>
      </c>
      <c r="E1699" s="4">
        <f>MONTH(SalesDataTable[[#This Row],[Order Date]])</f>
        <v>8</v>
      </c>
      <c r="F1699" s="4" t="str">
        <f>TEXT(SalesDataTable[[#This Row],[Order Date]],"MMM")</f>
        <v>Aug</v>
      </c>
      <c r="G1699" s="4" t="s">
        <v>20</v>
      </c>
      <c r="H1699" s="4" t="s">
        <v>21</v>
      </c>
      <c r="I1699" s="4" t="s">
        <v>2</v>
      </c>
      <c r="J1699" s="4" t="s">
        <v>13</v>
      </c>
      <c r="K1699" s="4" t="s">
        <v>14</v>
      </c>
      <c r="L1699" s="4" t="s">
        <v>15</v>
      </c>
      <c r="M1699" s="9">
        <v>1</v>
      </c>
      <c r="N1699" s="6">
        <v>35.58</v>
      </c>
      <c r="O1699" s="7">
        <v>0.15</v>
      </c>
      <c r="P1699" s="6">
        <v>13.94</v>
      </c>
      <c r="Q1699" s="6">
        <f t="shared" si="104"/>
        <v>30.242999999999999</v>
      </c>
      <c r="R1699" s="6">
        <f t="shared" si="105"/>
        <v>13.94</v>
      </c>
      <c r="S1699" s="6">
        <f t="shared" si="106"/>
        <v>16.302999999999997</v>
      </c>
      <c r="T1699" s="8">
        <f t="shared" si="107"/>
        <v>0.53906689151208542</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3870</v>
      </c>
      <c r="B1700" s="3">
        <v>46254</v>
      </c>
      <c r="C1700" s="4">
        <f>YEAR(SalesDataTable[[#This Row],[Order Date]])</f>
        <v>2026</v>
      </c>
      <c r="D1700" s="11" t="str">
        <f>"Q"&amp;ROUNDUP(MONTH(SalesDataTable[[#This Row],[Order Date]])/3,0)</f>
        <v>Q3</v>
      </c>
      <c r="E1700" s="4">
        <f>MONTH(SalesDataTable[[#This Row],[Order Date]])</f>
        <v>8</v>
      </c>
      <c r="F1700" s="4" t="str">
        <f>TEXT(SalesDataTable[[#This Row],[Order Date]],"MMM")</f>
        <v>Aug</v>
      </c>
      <c r="G1700" s="4" t="s">
        <v>11</v>
      </c>
      <c r="H1700" s="4" t="s">
        <v>25</v>
      </c>
      <c r="I1700" s="4" t="s">
        <v>28</v>
      </c>
      <c r="J1700" s="4" t="s">
        <v>3</v>
      </c>
      <c r="K1700" s="4" t="s">
        <v>9</v>
      </c>
      <c r="L1700" s="4" t="s">
        <v>37</v>
      </c>
      <c r="M1700" s="9">
        <v>1</v>
      </c>
      <c r="N1700" s="6">
        <v>157.84</v>
      </c>
      <c r="O1700" s="7">
        <v>0</v>
      </c>
      <c r="P1700" s="6">
        <v>77.87</v>
      </c>
      <c r="Q1700" s="6">
        <f t="shared" si="104"/>
        <v>157.84</v>
      </c>
      <c r="R1700" s="6">
        <f t="shared" si="105"/>
        <v>77.87</v>
      </c>
      <c r="S1700" s="6">
        <f t="shared" si="106"/>
        <v>79.97</v>
      </c>
      <c r="T1700" s="8">
        <f t="shared" si="107"/>
        <v>0.50665230613279266</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3938</v>
      </c>
      <c r="B1701" s="3">
        <v>46254</v>
      </c>
      <c r="C1701" s="4">
        <f>YEAR(SalesDataTable[[#This Row],[Order Date]])</f>
        <v>2026</v>
      </c>
      <c r="D1701" s="11" t="str">
        <f>"Q"&amp;ROUNDUP(MONTH(SalesDataTable[[#This Row],[Order Date]])/3,0)</f>
        <v>Q3</v>
      </c>
      <c r="E1701" s="4">
        <f>MONTH(SalesDataTable[[#This Row],[Order Date]])</f>
        <v>8</v>
      </c>
      <c r="F1701" s="4" t="str">
        <f>TEXT(SalesDataTable[[#This Row],[Order Date]],"MMM")</f>
        <v>Aug</v>
      </c>
      <c r="G1701" s="4" t="s">
        <v>6</v>
      </c>
      <c r="H1701" s="4" t="s">
        <v>43</v>
      </c>
      <c r="I1701" s="4" t="s">
        <v>2</v>
      </c>
      <c r="J1701" s="4" t="s">
        <v>13</v>
      </c>
      <c r="K1701" s="4" t="s">
        <v>23</v>
      </c>
      <c r="L1701" s="4" t="s">
        <v>24</v>
      </c>
      <c r="M1701" s="9">
        <v>1</v>
      </c>
      <c r="N1701" s="6">
        <v>336.35</v>
      </c>
      <c r="O1701" s="7">
        <v>0</v>
      </c>
      <c r="P1701" s="6">
        <v>195.07</v>
      </c>
      <c r="Q1701" s="6">
        <f t="shared" si="104"/>
        <v>336.35</v>
      </c>
      <c r="R1701" s="6">
        <f t="shared" si="105"/>
        <v>195.07</v>
      </c>
      <c r="S1701" s="6">
        <f t="shared" si="106"/>
        <v>141.28000000000003</v>
      </c>
      <c r="T1701" s="8">
        <f t="shared" si="107"/>
        <v>0.42003865021554931</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4237</v>
      </c>
      <c r="B1702" s="3">
        <v>46254</v>
      </c>
      <c r="C1702" s="4">
        <f>YEAR(SalesDataTable[[#This Row],[Order Date]])</f>
        <v>2026</v>
      </c>
      <c r="D1702" s="11" t="str">
        <f>"Q"&amp;ROUNDUP(MONTH(SalesDataTable[[#This Row],[Order Date]])/3,0)</f>
        <v>Q3</v>
      </c>
      <c r="E1702" s="4">
        <f>MONTH(SalesDataTable[[#This Row],[Order Date]])</f>
        <v>8</v>
      </c>
      <c r="F1702" s="4" t="str">
        <f>TEXT(SalesDataTable[[#This Row],[Order Date]],"MMM")</f>
        <v>Aug</v>
      </c>
      <c r="G1702" s="4" t="s">
        <v>20</v>
      </c>
      <c r="H1702" s="4" t="s">
        <v>47</v>
      </c>
      <c r="I1702" s="4" t="s">
        <v>8</v>
      </c>
      <c r="J1702" s="4" t="s">
        <v>3</v>
      </c>
      <c r="K1702" s="4" t="s">
        <v>9</v>
      </c>
      <c r="L1702" s="4" t="s">
        <v>37</v>
      </c>
      <c r="M1702" s="9">
        <v>3</v>
      </c>
      <c r="N1702" s="6">
        <v>153.03</v>
      </c>
      <c r="O1702" s="7">
        <v>0.15</v>
      </c>
      <c r="P1702" s="6">
        <v>78.239999999999995</v>
      </c>
      <c r="Q1702" s="6">
        <f t="shared" si="104"/>
        <v>390.22650000000004</v>
      </c>
      <c r="R1702" s="6">
        <f t="shared" si="105"/>
        <v>234.71999999999997</v>
      </c>
      <c r="S1702" s="6">
        <f t="shared" si="106"/>
        <v>155.50650000000007</v>
      </c>
      <c r="T1702" s="8">
        <f t="shared" si="107"/>
        <v>0.39850317700104954</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4970</v>
      </c>
      <c r="B1703" s="3">
        <v>46254</v>
      </c>
      <c r="C1703" s="4">
        <f>YEAR(SalesDataTable[[#This Row],[Order Date]])</f>
        <v>2026</v>
      </c>
      <c r="D1703" s="11" t="str">
        <f>"Q"&amp;ROUNDUP(MONTH(SalesDataTable[[#This Row],[Order Date]])/3,0)</f>
        <v>Q3</v>
      </c>
      <c r="E1703" s="4">
        <f>MONTH(SalesDataTable[[#This Row],[Order Date]])</f>
        <v>8</v>
      </c>
      <c r="F1703" s="4" t="str">
        <f>TEXT(SalesDataTable[[#This Row],[Order Date]],"MMM")</f>
        <v>Aug</v>
      </c>
      <c r="G1703" s="4" t="s">
        <v>6</v>
      </c>
      <c r="H1703" s="4" t="s">
        <v>49</v>
      </c>
      <c r="I1703" s="4" t="s">
        <v>2</v>
      </c>
      <c r="J1703" s="4" t="s">
        <v>3</v>
      </c>
      <c r="K1703" s="4" t="s">
        <v>4</v>
      </c>
      <c r="L1703" s="4" t="s">
        <v>30</v>
      </c>
      <c r="M1703" s="9">
        <v>2</v>
      </c>
      <c r="N1703" s="6">
        <v>105.01</v>
      </c>
      <c r="O1703" s="7">
        <v>0.15</v>
      </c>
      <c r="P1703" s="6">
        <v>50.56</v>
      </c>
      <c r="Q1703" s="6">
        <f t="shared" si="104"/>
        <v>178.517</v>
      </c>
      <c r="R1703" s="6">
        <f t="shared" si="105"/>
        <v>101.12</v>
      </c>
      <c r="S1703" s="6">
        <f t="shared" si="106"/>
        <v>77.396999999999991</v>
      </c>
      <c r="T1703" s="8">
        <f t="shared" si="107"/>
        <v>0.43355534766996978</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515</v>
      </c>
      <c r="B1704" s="3">
        <v>46255</v>
      </c>
      <c r="C1704" s="4">
        <f>YEAR(SalesDataTable[[#This Row],[Order Date]])</f>
        <v>2026</v>
      </c>
      <c r="D1704" s="11" t="str">
        <f>"Q"&amp;ROUNDUP(MONTH(SalesDataTable[[#This Row],[Order Date]])/3,0)</f>
        <v>Q3</v>
      </c>
      <c r="E1704" s="4">
        <f>MONTH(SalesDataTable[[#This Row],[Order Date]])</f>
        <v>8</v>
      </c>
      <c r="F1704" s="4" t="str">
        <f>TEXT(SalesDataTable[[#This Row],[Order Date]],"MMM")</f>
        <v>Aug</v>
      </c>
      <c r="G1704" s="4" t="s">
        <v>0</v>
      </c>
      <c r="H1704" s="4" t="s">
        <v>1</v>
      </c>
      <c r="I1704" s="4" t="s">
        <v>19</v>
      </c>
      <c r="J1704" s="4" t="s">
        <v>3</v>
      </c>
      <c r="K1704" s="4" t="s">
        <v>14</v>
      </c>
      <c r="L1704" s="4" t="s">
        <v>32</v>
      </c>
      <c r="M1704" s="9">
        <v>2</v>
      </c>
      <c r="N1704" s="6">
        <v>45.47</v>
      </c>
      <c r="O1704" s="7">
        <v>0</v>
      </c>
      <c r="P1704" s="6">
        <v>18.27</v>
      </c>
      <c r="Q1704" s="6">
        <f t="shared" si="104"/>
        <v>90.94</v>
      </c>
      <c r="R1704" s="6">
        <f t="shared" si="105"/>
        <v>36.54</v>
      </c>
      <c r="S1704" s="6">
        <f t="shared" si="106"/>
        <v>54.4</v>
      </c>
      <c r="T1704" s="8">
        <f t="shared" si="107"/>
        <v>0.5981966131515285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661</v>
      </c>
      <c r="B1705" s="3">
        <v>46255</v>
      </c>
      <c r="C1705" s="4">
        <f>YEAR(SalesDataTable[[#This Row],[Order Date]])</f>
        <v>2026</v>
      </c>
      <c r="D1705" s="11" t="str">
        <f>"Q"&amp;ROUNDUP(MONTH(SalesDataTable[[#This Row],[Order Date]])/3,0)</f>
        <v>Q3</v>
      </c>
      <c r="E1705" s="4">
        <f>MONTH(SalesDataTable[[#This Row],[Order Date]])</f>
        <v>8</v>
      </c>
      <c r="F1705" s="4" t="str">
        <f>TEXT(SalesDataTable[[#This Row],[Order Date]],"MMM")</f>
        <v>Aug</v>
      </c>
      <c r="G1705" s="4" t="s">
        <v>0</v>
      </c>
      <c r="H1705" s="4" t="s">
        <v>50</v>
      </c>
      <c r="I1705" s="4" t="s">
        <v>19</v>
      </c>
      <c r="J1705" s="4" t="s">
        <v>13</v>
      </c>
      <c r="K1705" s="4" t="s">
        <v>14</v>
      </c>
      <c r="L1705" s="4" t="s">
        <v>32</v>
      </c>
      <c r="M1705" s="9">
        <v>2</v>
      </c>
      <c r="N1705" s="6">
        <v>47.58</v>
      </c>
      <c r="O1705" s="7">
        <v>0.1</v>
      </c>
      <c r="P1705" s="6">
        <v>18.47</v>
      </c>
      <c r="Q1705" s="6">
        <f t="shared" si="104"/>
        <v>85.644000000000005</v>
      </c>
      <c r="R1705" s="6">
        <f t="shared" si="105"/>
        <v>36.94</v>
      </c>
      <c r="S1705" s="6">
        <f t="shared" si="106"/>
        <v>48.704000000000008</v>
      </c>
      <c r="T1705" s="8">
        <f t="shared" si="107"/>
        <v>0.56867965064686377</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1443</v>
      </c>
      <c r="B1706" s="3">
        <v>46255</v>
      </c>
      <c r="C1706" s="4">
        <f>YEAR(SalesDataTable[[#This Row],[Order Date]])</f>
        <v>2026</v>
      </c>
      <c r="D1706" s="11" t="str">
        <f>"Q"&amp;ROUNDUP(MONTH(SalesDataTable[[#This Row],[Order Date]])/3,0)</f>
        <v>Q3</v>
      </c>
      <c r="E1706" s="4">
        <f>MONTH(SalesDataTable[[#This Row],[Order Date]])</f>
        <v>8</v>
      </c>
      <c r="F1706" s="4" t="str">
        <f>TEXT(SalesDataTable[[#This Row],[Order Date]],"MMM")</f>
        <v>Aug</v>
      </c>
      <c r="G1706" s="4" t="s">
        <v>20</v>
      </c>
      <c r="H1706" s="4" t="s">
        <v>21</v>
      </c>
      <c r="I1706" s="4" t="s">
        <v>2</v>
      </c>
      <c r="J1706" s="4" t="s">
        <v>13</v>
      </c>
      <c r="K1706" s="4" t="s">
        <v>9</v>
      </c>
      <c r="L1706" s="4" t="s">
        <v>37</v>
      </c>
      <c r="M1706" s="9">
        <v>5</v>
      </c>
      <c r="N1706" s="6">
        <v>155.65</v>
      </c>
      <c r="O1706" s="7">
        <v>0</v>
      </c>
      <c r="P1706" s="6">
        <v>79.13</v>
      </c>
      <c r="Q1706" s="6">
        <f t="shared" si="104"/>
        <v>778.25</v>
      </c>
      <c r="R1706" s="6">
        <f t="shared" si="105"/>
        <v>395.65</v>
      </c>
      <c r="S1706" s="6">
        <f t="shared" si="106"/>
        <v>382.6</v>
      </c>
      <c r="T1706" s="8">
        <f t="shared" si="107"/>
        <v>0.49161580469000965</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1446</v>
      </c>
      <c r="B1707" s="3">
        <v>46255</v>
      </c>
      <c r="C1707" s="4">
        <f>YEAR(SalesDataTable[[#This Row],[Order Date]])</f>
        <v>2026</v>
      </c>
      <c r="D1707" s="11" t="str">
        <f>"Q"&amp;ROUNDUP(MONTH(SalesDataTable[[#This Row],[Order Date]])/3,0)</f>
        <v>Q3</v>
      </c>
      <c r="E1707" s="4">
        <f>MONTH(SalesDataTable[[#This Row],[Order Date]])</f>
        <v>8</v>
      </c>
      <c r="F1707" s="4" t="str">
        <f>TEXT(SalesDataTable[[#This Row],[Order Date]],"MMM")</f>
        <v>Aug</v>
      </c>
      <c r="G1707" s="4" t="s">
        <v>20</v>
      </c>
      <c r="H1707" s="4" t="s">
        <v>47</v>
      </c>
      <c r="I1707" s="4" t="s">
        <v>19</v>
      </c>
      <c r="J1707" s="4" t="s">
        <v>3</v>
      </c>
      <c r="K1707" s="4" t="s">
        <v>23</v>
      </c>
      <c r="L1707" s="4" t="s">
        <v>29</v>
      </c>
      <c r="M1707" s="9">
        <v>1</v>
      </c>
      <c r="N1707" s="6">
        <v>195.15</v>
      </c>
      <c r="O1707" s="7">
        <v>0</v>
      </c>
      <c r="P1707" s="6">
        <v>101.99</v>
      </c>
      <c r="Q1707" s="6">
        <f t="shared" si="104"/>
        <v>195.15</v>
      </c>
      <c r="R1707" s="6">
        <f t="shared" si="105"/>
        <v>101.99</v>
      </c>
      <c r="S1707" s="6">
        <f t="shared" si="106"/>
        <v>93.160000000000011</v>
      </c>
      <c r="T1707" s="8">
        <f t="shared" si="107"/>
        <v>0.47737637714578535</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1524</v>
      </c>
      <c r="B1708" s="3">
        <v>46255</v>
      </c>
      <c r="C1708" s="4">
        <f>YEAR(SalesDataTable[[#This Row],[Order Date]])</f>
        <v>2026</v>
      </c>
      <c r="D1708" s="11" t="str">
        <f>"Q"&amp;ROUNDUP(MONTH(SalesDataTable[[#This Row],[Order Date]])/3,0)</f>
        <v>Q3</v>
      </c>
      <c r="E1708" s="4">
        <f>MONTH(SalesDataTable[[#This Row],[Order Date]])</f>
        <v>8</v>
      </c>
      <c r="F1708" s="4" t="str">
        <f>TEXT(SalesDataTable[[#This Row],[Order Date]],"MMM")</f>
        <v>Aug</v>
      </c>
      <c r="G1708" s="4" t="s">
        <v>6</v>
      </c>
      <c r="H1708" s="4" t="s">
        <v>27</v>
      </c>
      <c r="I1708" s="4" t="s">
        <v>28</v>
      </c>
      <c r="J1708" s="4" t="s">
        <v>13</v>
      </c>
      <c r="K1708" s="4" t="s">
        <v>4</v>
      </c>
      <c r="L1708" s="4" t="s">
        <v>5</v>
      </c>
      <c r="M1708" s="9">
        <v>1</v>
      </c>
      <c r="N1708" s="6">
        <v>81.569999999999993</v>
      </c>
      <c r="O1708" s="7">
        <v>0</v>
      </c>
      <c r="P1708" s="6">
        <v>43.79</v>
      </c>
      <c r="Q1708" s="6">
        <f t="shared" si="104"/>
        <v>81.569999999999993</v>
      </c>
      <c r="R1708" s="6">
        <f t="shared" si="105"/>
        <v>43.79</v>
      </c>
      <c r="S1708" s="6">
        <f t="shared" si="106"/>
        <v>37.779999999999994</v>
      </c>
      <c r="T1708" s="8">
        <f t="shared" si="107"/>
        <v>0.4631604756650729</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1946</v>
      </c>
      <c r="B1709" s="3">
        <v>46255</v>
      </c>
      <c r="C1709" s="4">
        <f>YEAR(SalesDataTable[[#This Row],[Order Date]])</f>
        <v>2026</v>
      </c>
      <c r="D1709" s="11" t="str">
        <f>"Q"&amp;ROUNDUP(MONTH(SalesDataTable[[#This Row],[Order Date]])/3,0)</f>
        <v>Q3</v>
      </c>
      <c r="E1709" s="4">
        <f>MONTH(SalesDataTable[[#This Row],[Order Date]])</f>
        <v>8</v>
      </c>
      <c r="F1709" s="4" t="str">
        <f>TEXT(SalesDataTable[[#This Row],[Order Date]],"MMM")</f>
        <v>Aug</v>
      </c>
      <c r="G1709" s="4" t="s">
        <v>0</v>
      </c>
      <c r="H1709" s="4" t="s">
        <v>50</v>
      </c>
      <c r="I1709" s="4" t="s">
        <v>19</v>
      </c>
      <c r="J1709" s="4" t="s">
        <v>13</v>
      </c>
      <c r="K1709" s="4" t="s">
        <v>23</v>
      </c>
      <c r="L1709" s="4" t="s">
        <v>51</v>
      </c>
      <c r="M1709" s="9">
        <v>5</v>
      </c>
      <c r="N1709" s="6">
        <v>125.44</v>
      </c>
      <c r="O1709" s="7">
        <v>0</v>
      </c>
      <c r="P1709" s="6">
        <v>59.58</v>
      </c>
      <c r="Q1709" s="6">
        <f t="shared" si="104"/>
        <v>627.20000000000005</v>
      </c>
      <c r="R1709" s="6">
        <f t="shared" si="105"/>
        <v>297.89999999999998</v>
      </c>
      <c r="S1709" s="6">
        <f t="shared" si="106"/>
        <v>329.30000000000007</v>
      </c>
      <c r="T1709" s="8">
        <f t="shared" si="107"/>
        <v>0.52503188775510212</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2285</v>
      </c>
      <c r="B1710" s="3">
        <v>46255</v>
      </c>
      <c r="C1710" s="4">
        <f>YEAR(SalesDataTable[[#This Row],[Order Date]])</f>
        <v>2026</v>
      </c>
      <c r="D1710" s="11" t="str">
        <f>"Q"&amp;ROUNDUP(MONTH(SalesDataTable[[#This Row],[Order Date]])/3,0)</f>
        <v>Q3</v>
      </c>
      <c r="E1710" s="4">
        <f>MONTH(SalesDataTable[[#This Row],[Order Date]])</f>
        <v>8</v>
      </c>
      <c r="F1710" s="4" t="str">
        <f>TEXT(SalesDataTable[[#This Row],[Order Date]],"MMM")</f>
        <v>Aug</v>
      </c>
      <c r="G1710" s="4" t="s">
        <v>6</v>
      </c>
      <c r="H1710" s="4" t="s">
        <v>41</v>
      </c>
      <c r="I1710" s="4" t="s">
        <v>2</v>
      </c>
      <c r="J1710" s="4" t="s">
        <v>16</v>
      </c>
      <c r="K1710" s="4" t="s">
        <v>9</v>
      </c>
      <c r="L1710" s="4" t="s">
        <v>37</v>
      </c>
      <c r="M1710" s="9">
        <v>2</v>
      </c>
      <c r="N1710" s="6">
        <v>155.11000000000001</v>
      </c>
      <c r="O1710" s="7">
        <v>0.05</v>
      </c>
      <c r="P1710" s="6">
        <v>80.13</v>
      </c>
      <c r="Q1710" s="6">
        <f t="shared" si="104"/>
        <v>294.709</v>
      </c>
      <c r="R1710" s="6">
        <f t="shared" si="105"/>
        <v>160.26</v>
      </c>
      <c r="S1710" s="6">
        <f t="shared" si="106"/>
        <v>134.44900000000001</v>
      </c>
      <c r="T1710" s="8">
        <f t="shared" si="107"/>
        <v>0.45620934548995795</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2978</v>
      </c>
      <c r="B1711" s="3">
        <v>46255</v>
      </c>
      <c r="C1711" s="4">
        <f>YEAR(SalesDataTable[[#This Row],[Order Date]])</f>
        <v>2026</v>
      </c>
      <c r="D1711" s="11" t="str">
        <f>"Q"&amp;ROUNDUP(MONTH(SalesDataTable[[#This Row],[Order Date]])/3,0)</f>
        <v>Q3</v>
      </c>
      <c r="E1711" s="4">
        <f>MONTH(SalesDataTable[[#This Row],[Order Date]])</f>
        <v>8</v>
      </c>
      <c r="F1711" s="4" t="str">
        <f>TEXT(SalesDataTable[[#This Row],[Order Date]],"MMM")</f>
        <v>Aug</v>
      </c>
      <c r="G1711" s="4" t="s">
        <v>11</v>
      </c>
      <c r="H1711" s="4" t="s">
        <v>39</v>
      </c>
      <c r="I1711" s="4" t="s">
        <v>19</v>
      </c>
      <c r="J1711" s="4" t="s">
        <v>13</v>
      </c>
      <c r="K1711" s="4" t="s">
        <v>4</v>
      </c>
      <c r="L1711" s="4" t="s">
        <v>5</v>
      </c>
      <c r="M1711" s="9">
        <v>1</v>
      </c>
      <c r="N1711" s="6">
        <v>80.7</v>
      </c>
      <c r="O1711" s="7">
        <v>0</v>
      </c>
      <c r="P1711" s="6">
        <v>41.98</v>
      </c>
      <c r="Q1711" s="6">
        <f t="shared" si="104"/>
        <v>80.7</v>
      </c>
      <c r="R1711" s="6">
        <f t="shared" si="105"/>
        <v>41.98</v>
      </c>
      <c r="S1711" s="6">
        <f t="shared" si="106"/>
        <v>38.720000000000006</v>
      </c>
      <c r="T1711" s="8">
        <f t="shared" si="107"/>
        <v>0.47980173482032223</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3842</v>
      </c>
      <c r="B1712" s="3">
        <v>46255</v>
      </c>
      <c r="C1712" s="4">
        <f>YEAR(SalesDataTable[[#This Row],[Order Date]])</f>
        <v>2026</v>
      </c>
      <c r="D1712" s="11" t="str">
        <f>"Q"&amp;ROUNDUP(MONTH(SalesDataTable[[#This Row],[Order Date]])/3,0)</f>
        <v>Q3</v>
      </c>
      <c r="E1712" s="4">
        <f>MONTH(SalesDataTable[[#This Row],[Order Date]])</f>
        <v>8</v>
      </c>
      <c r="F1712" s="4" t="str">
        <f>TEXT(SalesDataTable[[#This Row],[Order Date]],"MMM")</f>
        <v>Aug</v>
      </c>
      <c r="G1712" s="4" t="s">
        <v>20</v>
      </c>
      <c r="H1712" s="4" t="s">
        <v>33</v>
      </c>
      <c r="I1712" s="4" t="s">
        <v>8</v>
      </c>
      <c r="J1712" s="4" t="s">
        <v>3</v>
      </c>
      <c r="K1712" s="4" t="s">
        <v>9</v>
      </c>
      <c r="L1712" s="4" t="s">
        <v>37</v>
      </c>
      <c r="M1712" s="9">
        <v>10</v>
      </c>
      <c r="N1712" s="6">
        <v>156.72</v>
      </c>
      <c r="O1712" s="7">
        <v>0.15</v>
      </c>
      <c r="P1712" s="6">
        <v>78.12</v>
      </c>
      <c r="Q1712" s="6">
        <f t="shared" si="104"/>
        <v>1332.12</v>
      </c>
      <c r="R1712" s="6">
        <f t="shared" si="105"/>
        <v>781.2</v>
      </c>
      <c r="S1712" s="6">
        <f t="shared" si="106"/>
        <v>550.91999999999985</v>
      </c>
      <c r="T1712" s="8">
        <f t="shared" si="107"/>
        <v>0.41356634537429054</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4220</v>
      </c>
      <c r="B1713" s="3">
        <v>46255</v>
      </c>
      <c r="C1713" s="4">
        <f>YEAR(SalesDataTable[[#This Row],[Order Date]])</f>
        <v>2026</v>
      </c>
      <c r="D1713" s="11" t="str">
        <f>"Q"&amp;ROUNDUP(MONTH(SalesDataTable[[#This Row],[Order Date]])/3,0)</f>
        <v>Q3</v>
      </c>
      <c r="E1713" s="4">
        <f>MONTH(SalesDataTable[[#This Row],[Order Date]])</f>
        <v>8</v>
      </c>
      <c r="F1713" s="4" t="str">
        <f>TEXT(SalesDataTable[[#This Row],[Order Date]],"MMM")</f>
        <v>Aug</v>
      </c>
      <c r="G1713" s="4" t="s">
        <v>6</v>
      </c>
      <c r="H1713" s="4" t="s">
        <v>49</v>
      </c>
      <c r="I1713" s="4" t="s">
        <v>8</v>
      </c>
      <c r="J1713" s="4" t="s">
        <v>16</v>
      </c>
      <c r="K1713" s="4" t="s">
        <v>14</v>
      </c>
      <c r="L1713" s="4" t="s">
        <v>48</v>
      </c>
      <c r="M1713" s="9">
        <v>5</v>
      </c>
      <c r="N1713" s="6">
        <v>162.76</v>
      </c>
      <c r="O1713" s="7">
        <v>0.15</v>
      </c>
      <c r="P1713" s="6">
        <v>85.32</v>
      </c>
      <c r="Q1713" s="6">
        <f t="shared" si="104"/>
        <v>691.7299999999999</v>
      </c>
      <c r="R1713" s="6">
        <f t="shared" si="105"/>
        <v>426.59999999999997</v>
      </c>
      <c r="S1713" s="6">
        <f t="shared" si="106"/>
        <v>265.12999999999994</v>
      </c>
      <c r="T1713" s="8">
        <f t="shared" si="107"/>
        <v>0.38328538591647027</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478</v>
      </c>
      <c r="B1714" s="3">
        <v>46256</v>
      </c>
      <c r="C1714" s="4">
        <f>YEAR(SalesDataTable[[#This Row],[Order Date]])</f>
        <v>2026</v>
      </c>
      <c r="D1714" s="11" t="str">
        <f>"Q"&amp;ROUNDUP(MONTH(SalesDataTable[[#This Row],[Order Date]])/3,0)</f>
        <v>Q3</v>
      </c>
      <c r="E1714" s="4">
        <f>MONTH(SalesDataTable[[#This Row],[Order Date]])</f>
        <v>8</v>
      </c>
      <c r="F1714" s="4" t="str">
        <f>TEXT(SalesDataTable[[#This Row],[Order Date]],"MMM")</f>
        <v>Aug</v>
      </c>
      <c r="G1714" s="4" t="s">
        <v>20</v>
      </c>
      <c r="H1714" s="4" t="s">
        <v>33</v>
      </c>
      <c r="I1714" s="4" t="s">
        <v>19</v>
      </c>
      <c r="J1714" s="4" t="s">
        <v>16</v>
      </c>
      <c r="K1714" s="4" t="s">
        <v>34</v>
      </c>
      <c r="L1714" s="4" t="s">
        <v>35</v>
      </c>
      <c r="M1714" s="9">
        <v>2</v>
      </c>
      <c r="N1714" s="6">
        <v>40.22</v>
      </c>
      <c r="O1714" s="7">
        <v>0</v>
      </c>
      <c r="P1714" s="6">
        <v>14.45</v>
      </c>
      <c r="Q1714" s="6">
        <f t="shared" si="104"/>
        <v>80.44</v>
      </c>
      <c r="R1714" s="6">
        <f t="shared" si="105"/>
        <v>28.9</v>
      </c>
      <c r="S1714" s="6">
        <f t="shared" si="106"/>
        <v>51.54</v>
      </c>
      <c r="T1714" s="8">
        <f t="shared" si="107"/>
        <v>0.64072600696171056</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491</v>
      </c>
      <c r="B1715" s="3">
        <v>46256</v>
      </c>
      <c r="C1715" s="4">
        <f>YEAR(SalesDataTable[[#This Row],[Order Date]])</f>
        <v>2026</v>
      </c>
      <c r="D1715" s="11" t="str">
        <f>"Q"&amp;ROUNDUP(MONTH(SalesDataTable[[#This Row],[Order Date]])/3,0)</f>
        <v>Q3</v>
      </c>
      <c r="E1715" s="4">
        <f>MONTH(SalesDataTable[[#This Row],[Order Date]])</f>
        <v>8</v>
      </c>
      <c r="F1715" s="4" t="str">
        <f>TEXT(SalesDataTable[[#This Row],[Order Date]],"MMM")</f>
        <v>Aug</v>
      </c>
      <c r="G1715" s="4" t="s">
        <v>0</v>
      </c>
      <c r="H1715" s="4" t="s">
        <v>36</v>
      </c>
      <c r="I1715" s="4" t="s">
        <v>28</v>
      </c>
      <c r="J1715" s="4" t="s">
        <v>13</v>
      </c>
      <c r="K1715" s="4" t="s">
        <v>14</v>
      </c>
      <c r="L1715" s="4" t="s">
        <v>32</v>
      </c>
      <c r="M1715" s="9">
        <v>1</v>
      </c>
      <c r="N1715" s="6">
        <v>45.42</v>
      </c>
      <c r="O1715" s="7">
        <v>0.15</v>
      </c>
      <c r="P1715" s="6">
        <v>18.079999999999998</v>
      </c>
      <c r="Q1715" s="6">
        <f t="shared" si="104"/>
        <v>38.606999999999999</v>
      </c>
      <c r="R1715" s="6">
        <f t="shared" si="105"/>
        <v>18.079999999999998</v>
      </c>
      <c r="S1715" s="6">
        <f t="shared" si="106"/>
        <v>20.527000000000001</v>
      </c>
      <c r="T1715" s="8">
        <f t="shared" si="107"/>
        <v>0.53169114409304019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862</v>
      </c>
      <c r="B1716" s="3">
        <v>46256</v>
      </c>
      <c r="C1716" s="4">
        <f>YEAR(SalesDataTable[[#This Row],[Order Date]])</f>
        <v>2026</v>
      </c>
      <c r="D1716" s="11" t="str">
        <f>"Q"&amp;ROUNDUP(MONTH(SalesDataTable[[#This Row],[Order Date]])/3,0)</f>
        <v>Q3</v>
      </c>
      <c r="E1716" s="4">
        <f>MONTH(SalesDataTable[[#This Row],[Order Date]])</f>
        <v>8</v>
      </c>
      <c r="F1716" s="4" t="str">
        <f>TEXT(SalesDataTable[[#This Row],[Order Date]],"MMM")</f>
        <v>Aug</v>
      </c>
      <c r="G1716" s="4" t="s">
        <v>0</v>
      </c>
      <c r="H1716" s="4" t="s">
        <v>36</v>
      </c>
      <c r="I1716" s="4" t="s">
        <v>2</v>
      </c>
      <c r="J1716" s="4" t="s">
        <v>3</v>
      </c>
      <c r="K1716" s="4" t="s">
        <v>9</v>
      </c>
      <c r="L1716" s="4" t="s">
        <v>10</v>
      </c>
      <c r="M1716" s="9">
        <v>1</v>
      </c>
      <c r="N1716" s="6">
        <v>93.55</v>
      </c>
      <c r="O1716" s="7">
        <v>0</v>
      </c>
      <c r="P1716" s="6">
        <v>44.89</v>
      </c>
      <c r="Q1716" s="6">
        <f t="shared" si="104"/>
        <v>93.55</v>
      </c>
      <c r="R1716" s="6">
        <f t="shared" si="105"/>
        <v>44.89</v>
      </c>
      <c r="S1716" s="6">
        <f t="shared" si="106"/>
        <v>48.66</v>
      </c>
      <c r="T1716" s="8">
        <f t="shared" si="107"/>
        <v>0.5201496525921967</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957</v>
      </c>
      <c r="B1717" s="3">
        <v>46256</v>
      </c>
      <c r="C1717" s="4">
        <f>YEAR(SalesDataTable[[#This Row],[Order Date]])</f>
        <v>2026</v>
      </c>
      <c r="D1717" s="11" t="str">
        <f>"Q"&amp;ROUNDUP(MONTH(SalesDataTable[[#This Row],[Order Date]])/3,0)</f>
        <v>Q3</v>
      </c>
      <c r="E1717" s="4">
        <f>MONTH(SalesDataTable[[#This Row],[Order Date]])</f>
        <v>8</v>
      </c>
      <c r="F1717" s="4" t="str">
        <f>TEXT(SalesDataTable[[#This Row],[Order Date]],"MMM")</f>
        <v>Aug</v>
      </c>
      <c r="G1717" s="4" t="s">
        <v>11</v>
      </c>
      <c r="H1717" s="4" t="s">
        <v>12</v>
      </c>
      <c r="I1717" s="4" t="s">
        <v>2</v>
      </c>
      <c r="J1717" s="4" t="s">
        <v>3</v>
      </c>
      <c r="K1717" s="4" t="s">
        <v>9</v>
      </c>
      <c r="L1717" s="4" t="s">
        <v>17</v>
      </c>
      <c r="M1717" s="9">
        <v>2</v>
      </c>
      <c r="N1717" s="6">
        <v>146.85</v>
      </c>
      <c r="O1717" s="7">
        <v>0</v>
      </c>
      <c r="P1717" s="6">
        <v>81.010000000000005</v>
      </c>
      <c r="Q1717" s="6">
        <f t="shared" si="104"/>
        <v>293.7</v>
      </c>
      <c r="R1717" s="6">
        <f t="shared" si="105"/>
        <v>162.02000000000001</v>
      </c>
      <c r="S1717" s="6">
        <f t="shared" si="106"/>
        <v>131.67999999999998</v>
      </c>
      <c r="T1717" s="8">
        <f t="shared" si="107"/>
        <v>0.44834865509022809</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1728</v>
      </c>
      <c r="B1718" s="3">
        <v>46256</v>
      </c>
      <c r="C1718" s="4">
        <f>YEAR(SalesDataTable[[#This Row],[Order Date]])</f>
        <v>2026</v>
      </c>
      <c r="D1718" s="11" t="str">
        <f>"Q"&amp;ROUNDUP(MONTH(SalesDataTable[[#This Row],[Order Date]])/3,0)</f>
        <v>Q3</v>
      </c>
      <c r="E1718" s="4">
        <f>MONTH(SalesDataTable[[#This Row],[Order Date]])</f>
        <v>8</v>
      </c>
      <c r="F1718" s="4" t="str">
        <f>TEXT(SalesDataTable[[#This Row],[Order Date]],"MMM")</f>
        <v>Aug</v>
      </c>
      <c r="G1718" s="4" t="s">
        <v>0</v>
      </c>
      <c r="H1718" s="4" t="s">
        <v>36</v>
      </c>
      <c r="I1718" s="4" t="s">
        <v>8</v>
      </c>
      <c r="J1718" s="4" t="s">
        <v>16</v>
      </c>
      <c r="K1718" s="4" t="s">
        <v>4</v>
      </c>
      <c r="L1718" s="4" t="s">
        <v>30</v>
      </c>
      <c r="M1718" s="9">
        <v>6</v>
      </c>
      <c r="N1718" s="6">
        <v>101.54</v>
      </c>
      <c r="O1718" s="7">
        <v>0.1</v>
      </c>
      <c r="P1718" s="6">
        <v>50</v>
      </c>
      <c r="Q1718" s="6">
        <f t="shared" si="104"/>
        <v>548.31600000000003</v>
      </c>
      <c r="R1718" s="6">
        <f t="shared" si="105"/>
        <v>300</v>
      </c>
      <c r="S1718" s="6">
        <f t="shared" si="106"/>
        <v>248.31600000000003</v>
      </c>
      <c r="T1718" s="8">
        <f t="shared" si="107"/>
        <v>0.45287024270676035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2743</v>
      </c>
      <c r="B1719" s="3">
        <v>46256</v>
      </c>
      <c r="C1719" s="4">
        <f>YEAR(SalesDataTable[[#This Row],[Order Date]])</f>
        <v>2026</v>
      </c>
      <c r="D1719" s="11" t="str">
        <f>"Q"&amp;ROUNDUP(MONTH(SalesDataTable[[#This Row],[Order Date]])/3,0)</f>
        <v>Q3</v>
      </c>
      <c r="E1719" s="4">
        <f>MONTH(SalesDataTable[[#This Row],[Order Date]])</f>
        <v>8</v>
      </c>
      <c r="F1719" s="4" t="str">
        <f>TEXT(SalesDataTable[[#This Row],[Order Date]],"MMM")</f>
        <v>Aug</v>
      </c>
      <c r="G1719" s="4" t="s">
        <v>20</v>
      </c>
      <c r="H1719" s="4" t="s">
        <v>31</v>
      </c>
      <c r="I1719" s="4" t="s">
        <v>2</v>
      </c>
      <c r="J1719" s="4" t="s">
        <v>16</v>
      </c>
      <c r="K1719" s="4" t="s">
        <v>34</v>
      </c>
      <c r="L1719" s="4" t="s">
        <v>38</v>
      </c>
      <c r="M1719" s="9">
        <v>1</v>
      </c>
      <c r="N1719" s="6">
        <v>125.14</v>
      </c>
      <c r="O1719" s="7">
        <v>0</v>
      </c>
      <c r="P1719" s="6">
        <v>69.44</v>
      </c>
      <c r="Q1719" s="6">
        <f t="shared" si="104"/>
        <v>125.14</v>
      </c>
      <c r="R1719" s="6">
        <f t="shared" si="105"/>
        <v>69.44</v>
      </c>
      <c r="S1719" s="6">
        <f t="shared" si="106"/>
        <v>55.7</v>
      </c>
      <c r="T1719" s="8">
        <f t="shared" si="107"/>
        <v>0.4451014863353045</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3098</v>
      </c>
      <c r="B1720" s="3">
        <v>46256</v>
      </c>
      <c r="C1720" s="4">
        <f>YEAR(SalesDataTable[[#This Row],[Order Date]])</f>
        <v>2026</v>
      </c>
      <c r="D1720" s="11" t="str">
        <f>"Q"&amp;ROUNDUP(MONTH(SalesDataTable[[#This Row],[Order Date]])/3,0)</f>
        <v>Q3</v>
      </c>
      <c r="E1720" s="4">
        <f>MONTH(SalesDataTable[[#This Row],[Order Date]])</f>
        <v>8</v>
      </c>
      <c r="F1720" s="4" t="str">
        <f>TEXT(SalesDataTable[[#This Row],[Order Date]],"MMM")</f>
        <v>Aug</v>
      </c>
      <c r="G1720" s="4" t="s">
        <v>6</v>
      </c>
      <c r="H1720" s="4" t="s">
        <v>27</v>
      </c>
      <c r="I1720" s="4" t="s">
        <v>2</v>
      </c>
      <c r="J1720" s="4" t="s">
        <v>13</v>
      </c>
      <c r="K1720" s="4" t="s">
        <v>4</v>
      </c>
      <c r="L1720" s="4" t="s">
        <v>5</v>
      </c>
      <c r="M1720" s="9">
        <v>2</v>
      </c>
      <c r="N1720" s="6">
        <v>80.239999999999995</v>
      </c>
      <c r="O1720" s="7">
        <v>0.1</v>
      </c>
      <c r="P1720" s="6">
        <v>42.09</v>
      </c>
      <c r="Q1720" s="6">
        <f t="shared" si="104"/>
        <v>144.43199999999999</v>
      </c>
      <c r="R1720" s="6">
        <f t="shared" si="105"/>
        <v>84.18</v>
      </c>
      <c r="S1720" s="6">
        <f t="shared" si="106"/>
        <v>60.251999999999981</v>
      </c>
      <c r="T1720" s="8">
        <f t="shared" si="107"/>
        <v>0.41716517115320695</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3606</v>
      </c>
      <c r="B1721" s="3">
        <v>46256</v>
      </c>
      <c r="C1721" s="4">
        <f>YEAR(SalesDataTable[[#This Row],[Order Date]])</f>
        <v>2026</v>
      </c>
      <c r="D1721" s="11" t="str">
        <f>"Q"&amp;ROUNDUP(MONTH(SalesDataTable[[#This Row],[Order Date]])/3,0)</f>
        <v>Q3</v>
      </c>
      <c r="E1721" s="4">
        <f>MONTH(SalesDataTable[[#This Row],[Order Date]])</f>
        <v>8</v>
      </c>
      <c r="F1721" s="4" t="str">
        <f>TEXT(SalesDataTable[[#This Row],[Order Date]],"MMM")</f>
        <v>Aug</v>
      </c>
      <c r="G1721" s="4" t="s">
        <v>20</v>
      </c>
      <c r="H1721" s="4" t="s">
        <v>21</v>
      </c>
      <c r="I1721" s="4" t="s">
        <v>2</v>
      </c>
      <c r="J1721" s="4" t="s">
        <v>16</v>
      </c>
      <c r="K1721" s="4" t="s">
        <v>9</v>
      </c>
      <c r="L1721" s="4" t="s">
        <v>17</v>
      </c>
      <c r="M1721" s="9">
        <v>1</v>
      </c>
      <c r="N1721" s="6">
        <v>147.24</v>
      </c>
      <c r="O1721" s="7">
        <v>0</v>
      </c>
      <c r="P1721" s="6">
        <v>79.11</v>
      </c>
      <c r="Q1721" s="6">
        <f t="shared" si="104"/>
        <v>147.24</v>
      </c>
      <c r="R1721" s="6">
        <f t="shared" si="105"/>
        <v>79.11</v>
      </c>
      <c r="S1721" s="6">
        <f t="shared" si="106"/>
        <v>68.13000000000001</v>
      </c>
      <c r="T1721" s="8">
        <f t="shared" si="107"/>
        <v>0.46271393643031788</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3815</v>
      </c>
      <c r="B1722" s="3">
        <v>46256</v>
      </c>
      <c r="C1722" s="4">
        <f>YEAR(SalesDataTable[[#This Row],[Order Date]])</f>
        <v>2026</v>
      </c>
      <c r="D1722" s="11" t="str">
        <f>"Q"&amp;ROUNDUP(MONTH(SalesDataTable[[#This Row],[Order Date]])/3,0)</f>
        <v>Q3</v>
      </c>
      <c r="E1722" s="4">
        <f>MONTH(SalesDataTable[[#This Row],[Order Date]])</f>
        <v>8</v>
      </c>
      <c r="F1722" s="4" t="str">
        <f>TEXT(SalesDataTable[[#This Row],[Order Date]],"MMM")</f>
        <v>Aug</v>
      </c>
      <c r="G1722" s="4" t="s">
        <v>11</v>
      </c>
      <c r="H1722" s="4" t="s">
        <v>12</v>
      </c>
      <c r="I1722" s="4" t="s">
        <v>2</v>
      </c>
      <c r="J1722" s="4" t="s">
        <v>3</v>
      </c>
      <c r="K1722" s="4" t="s">
        <v>23</v>
      </c>
      <c r="L1722" s="4" t="s">
        <v>29</v>
      </c>
      <c r="M1722" s="9">
        <v>2</v>
      </c>
      <c r="N1722" s="6">
        <v>199.53</v>
      </c>
      <c r="O1722" s="7">
        <v>0.05</v>
      </c>
      <c r="P1722" s="6">
        <v>105.87</v>
      </c>
      <c r="Q1722" s="6">
        <f t="shared" si="104"/>
        <v>379.10699999999997</v>
      </c>
      <c r="R1722" s="6">
        <f t="shared" si="105"/>
        <v>211.74</v>
      </c>
      <c r="S1722" s="6">
        <f t="shared" si="106"/>
        <v>167.36699999999996</v>
      </c>
      <c r="T1722" s="8">
        <f t="shared" si="107"/>
        <v>0.44147694450379438</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3979</v>
      </c>
      <c r="B1723" s="3">
        <v>46256</v>
      </c>
      <c r="C1723" s="4">
        <f>YEAR(SalesDataTable[[#This Row],[Order Date]])</f>
        <v>2026</v>
      </c>
      <c r="D1723" s="11" t="str">
        <f>"Q"&amp;ROUNDUP(MONTH(SalesDataTable[[#This Row],[Order Date]])/3,0)</f>
        <v>Q3</v>
      </c>
      <c r="E1723" s="4">
        <f>MONTH(SalesDataTable[[#This Row],[Order Date]])</f>
        <v>8</v>
      </c>
      <c r="F1723" s="4" t="str">
        <f>TEXT(SalesDataTable[[#This Row],[Order Date]],"MMM")</f>
        <v>Aug</v>
      </c>
      <c r="G1723" s="4" t="s">
        <v>11</v>
      </c>
      <c r="H1723" s="4" t="s">
        <v>25</v>
      </c>
      <c r="I1723" s="4" t="s">
        <v>2</v>
      </c>
      <c r="J1723" s="4" t="s">
        <v>16</v>
      </c>
      <c r="K1723" s="4" t="s">
        <v>34</v>
      </c>
      <c r="L1723" s="4" t="s">
        <v>35</v>
      </c>
      <c r="M1723" s="9">
        <v>1</v>
      </c>
      <c r="N1723" s="6">
        <v>40.19</v>
      </c>
      <c r="O1723" s="7">
        <v>0.05</v>
      </c>
      <c r="P1723" s="6">
        <v>14.73</v>
      </c>
      <c r="Q1723" s="6">
        <f t="shared" si="104"/>
        <v>38.180499999999995</v>
      </c>
      <c r="R1723" s="6">
        <f t="shared" si="105"/>
        <v>14.73</v>
      </c>
      <c r="S1723" s="6">
        <f t="shared" si="106"/>
        <v>23.450499999999995</v>
      </c>
      <c r="T1723" s="8">
        <f t="shared" si="107"/>
        <v>0.61420096646193734</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4160</v>
      </c>
      <c r="B1724" s="3">
        <v>46256</v>
      </c>
      <c r="C1724" s="4">
        <f>YEAR(SalesDataTable[[#This Row],[Order Date]])</f>
        <v>2026</v>
      </c>
      <c r="D1724" s="11" t="str">
        <f>"Q"&amp;ROUNDUP(MONTH(SalesDataTable[[#This Row],[Order Date]])/3,0)</f>
        <v>Q3</v>
      </c>
      <c r="E1724" s="4">
        <f>MONTH(SalesDataTable[[#This Row],[Order Date]])</f>
        <v>8</v>
      </c>
      <c r="F1724" s="4" t="str">
        <f>TEXT(SalesDataTable[[#This Row],[Order Date]],"MMM")</f>
        <v>Aug</v>
      </c>
      <c r="G1724" s="4" t="s">
        <v>20</v>
      </c>
      <c r="H1724" s="4" t="s">
        <v>31</v>
      </c>
      <c r="I1724" s="4" t="s">
        <v>28</v>
      </c>
      <c r="J1724" s="4" t="s">
        <v>16</v>
      </c>
      <c r="K1724" s="4" t="s">
        <v>34</v>
      </c>
      <c r="L1724" s="4" t="s">
        <v>38</v>
      </c>
      <c r="M1724" s="9">
        <v>4</v>
      </c>
      <c r="N1724" s="6">
        <v>123.31</v>
      </c>
      <c r="O1724" s="7">
        <v>0</v>
      </c>
      <c r="P1724" s="6">
        <v>69.02</v>
      </c>
      <c r="Q1724" s="6">
        <f t="shared" si="104"/>
        <v>493.24</v>
      </c>
      <c r="R1724" s="6">
        <f t="shared" si="105"/>
        <v>276.08</v>
      </c>
      <c r="S1724" s="6">
        <f t="shared" si="106"/>
        <v>217.16000000000003</v>
      </c>
      <c r="T1724" s="8">
        <f t="shared" si="107"/>
        <v>0.44027248398345636</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4172</v>
      </c>
      <c r="B1725" s="3">
        <v>46256</v>
      </c>
      <c r="C1725" s="4">
        <f>YEAR(SalesDataTable[[#This Row],[Order Date]])</f>
        <v>2026</v>
      </c>
      <c r="D1725" s="11" t="str">
        <f>"Q"&amp;ROUNDUP(MONTH(SalesDataTable[[#This Row],[Order Date]])/3,0)</f>
        <v>Q3</v>
      </c>
      <c r="E1725" s="4">
        <f>MONTH(SalesDataTable[[#This Row],[Order Date]])</f>
        <v>8</v>
      </c>
      <c r="F1725" s="4" t="str">
        <f>TEXT(SalesDataTable[[#This Row],[Order Date]],"MMM")</f>
        <v>Aug</v>
      </c>
      <c r="G1725" s="4" t="s">
        <v>20</v>
      </c>
      <c r="H1725" s="4" t="s">
        <v>33</v>
      </c>
      <c r="I1725" s="4" t="s">
        <v>28</v>
      </c>
      <c r="J1725" s="4" t="s">
        <v>13</v>
      </c>
      <c r="K1725" s="4" t="s">
        <v>4</v>
      </c>
      <c r="L1725" s="4" t="s">
        <v>26</v>
      </c>
      <c r="M1725" s="9">
        <v>1</v>
      </c>
      <c r="N1725" s="6">
        <v>40.19</v>
      </c>
      <c r="O1725" s="7">
        <v>0.05</v>
      </c>
      <c r="P1725" s="6">
        <v>16.78</v>
      </c>
      <c r="Q1725" s="6">
        <f t="shared" si="104"/>
        <v>38.180499999999995</v>
      </c>
      <c r="R1725" s="6">
        <f t="shared" si="105"/>
        <v>16.78</v>
      </c>
      <c r="S1725" s="6">
        <f t="shared" si="106"/>
        <v>21.400499999999994</v>
      </c>
      <c r="T1725" s="8">
        <f t="shared" si="107"/>
        <v>0.56050863660769235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4265</v>
      </c>
      <c r="B1726" s="3">
        <v>46256</v>
      </c>
      <c r="C1726" s="4">
        <f>YEAR(SalesDataTable[[#This Row],[Order Date]])</f>
        <v>2026</v>
      </c>
      <c r="D1726" s="11" t="str">
        <f>"Q"&amp;ROUNDUP(MONTH(SalesDataTable[[#This Row],[Order Date]])/3,0)</f>
        <v>Q3</v>
      </c>
      <c r="E1726" s="4">
        <f>MONTH(SalesDataTable[[#This Row],[Order Date]])</f>
        <v>8</v>
      </c>
      <c r="F1726" s="4" t="str">
        <f>TEXT(SalesDataTable[[#This Row],[Order Date]],"MMM")</f>
        <v>Aug</v>
      </c>
      <c r="G1726" s="4" t="s">
        <v>11</v>
      </c>
      <c r="H1726" s="4" t="s">
        <v>52</v>
      </c>
      <c r="I1726" s="4" t="s">
        <v>2</v>
      </c>
      <c r="J1726" s="4" t="s">
        <v>3</v>
      </c>
      <c r="K1726" s="4" t="s">
        <v>4</v>
      </c>
      <c r="L1726" s="4" t="s">
        <v>26</v>
      </c>
      <c r="M1726" s="9">
        <v>1</v>
      </c>
      <c r="N1726" s="6">
        <v>40.98</v>
      </c>
      <c r="O1726" s="7">
        <v>0.05</v>
      </c>
      <c r="P1726" s="6">
        <v>16.600000000000001</v>
      </c>
      <c r="Q1726" s="6">
        <f t="shared" si="104"/>
        <v>38.930999999999997</v>
      </c>
      <c r="R1726" s="6">
        <f t="shared" si="105"/>
        <v>16.600000000000001</v>
      </c>
      <c r="S1726" s="6">
        <f t="shared" si="106"/>
        <v>22.330999999999996</v>
      </c>
      <c r="T1726" s="8">
        <f t="shared" si="107"/>
        <v>0.57360458246641488</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4321</v>
      </c>
      <c r="B1727" s="3">
        <v>46256</v>
      </c>
      <c r="C1727" s="4">
        <f>YEAR(SalesDataTable[[#This Row],[Order Date]])</f>
        <v>2026</v>
      </c>
      <c r="D1727" s="11" t="str">
        <f>"Q"&amp;ROUNDUP(MONTH(SalesDataTable[[#This Row],[Order Date]])/3,0)</f>
        <v>Q3</v>
      </c>
      <c r="E1727" s="4">
        <f>MONTH(SalesDataTable[[#This Row],[Order Date]])</f>
        <v>8</v>
      </c>
      <c r="F1727" s="4" t="str">
        <f>TEXT(SalesDataTable[[#This Row],[Order Date]],"MMM")</f>
        <v>Aug</v>
      </c>
      <c r="G1727" s="4" t="s">
        <v>20</v>
      </c>
      <c r="H1727" s="4" t="s">
        <v>47</v>
      </c>
      <c r="I1727" s="4" t="s">
        <v>2</v>
      </c>
      <c r="J1727" s="4" t="s">
        <v>13</v>
      </c>
      <c r="K1727" s="4" t="s">
        <v>14</v>
      </c>
      <c r="L1727" s="4" t="s">
        <v>15</v>
      </c>
      <c r="M1727" s="9">
        <v>3</v>
      </c>
      <c r="N1727" s="6">
        <v>35.380000000000003</v>
      </c>
      <c r="O1727" s="7">
        <v>0</v>
      </c>
      <c r="P1727" s="6">
        <v>13.91</v>
      </c>
      <c r="Q1727" s="6">
        <f t="shared" si="104"/>
        <v>106.14000000000001</v>
      </c>
      <c r="R1727" s="6">
        <f t="shared" si="105"/>
        <v>41.730000000000004</v>
      </c>
      <c r="S1727" s="6">
        <f t="shared" si="106"/>
        <v>64.410000000000011</v>
      </c>
      <c r="T1727" s="8">
        <f t="shared" si="107"/>
        <v>0.60684002261164505</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4975</v>
      </c>
      <c r="B1728" s="3">
        <v>46256</v>
      </c>
      <c r="C1728" s="4">
        <f>YEAR(SalesDataTable[[#This Row],[Order Date]])</f>
        <v>2026</v>
      </c>
      <c r="D1728" s="11" t="str">
        <f>"Q"&amp;ROUNDUP(MONTH(SalesDataTable[[#This Row],[Order Date]])/3,0)</f>
        <v>Q3</v>
      </c>
      <c r="E1728" s="4">
        <f>MONTH(SalesDataTable[[#This Row],[Order Date]])</f>
        <v>8</v>
      </c>
      <c r="F1728" s="4" t="str">
        <f>TEXT(SalesDataTable[[#This Row],[Order Date]],"MMM")</f>
        <v>Aug</v>
      </c>
      <c r="G1728" s="4" t="s">
        <v>11</v>
      </c>
      <c r="H1728" s="4" t="s">
        <v>39</v>
      </c>
      <c r="I1728" s="4" t="s">
        <v>19</v>
      </c>
      <c r="J1728" s="4" t="s">
        <v>13</v>
      </c>
      <c r="K1728" s="4" t="s">
        <v>14</v>
      </c>
      <c r="L1728" s="4" t="s">
        <v>44</v>
      </c>
      <c r="M1728" s="9">
        <v>4</v>
      </c>
      <c r="N1728" s="6">
        <v>134.49</v>
      </c>
      <c r="O1728" s="7">
        <v>0</v>
      </c>
      <c r="P1728" s="6">
        <v>68.17</v>
      </c>
      <c r="Q1728" s="6">
        <f t="shared" si="104"/>
        <v>537.96</v>
      </c>
      <c r="R1728" s="6">
        <f t="shared" si="105"/>
        <v>272.68</v>
      </c>
      <c r="S1728" s="6">
        <f t="shared" si="106"/>
        <v>265.28000000000003</v>
      </c>
      <c r="T1728" s="8">
        <f t="shared" si="107"/>
        <v>0.49312216521674473</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991</v>
      </c>
      <c r="B1729" s="3">
        <v>46257</v>
      </c>
      <c r="C1729" s="4">
        <f>YEAR(SalesDataTable[[#This Row],[Order Date]])</f>
        <v>2026</v>
      </c>
      <c r="D1729" s="11" t="str">
        <f>"Q"&amp;ROUNDUP(MONTH(SalesDataTable[[#This Row],[Order Date]])/3,0)</f>
        <v>Q3</v>
      </c>
      <c r="E1729" s="4">
        <f>MONTH(SalesDataTable[[#This Row],[Order Date]])</f>
        <v>8</v>
      </c>
      <c r="F1729" s="4" t="str">
        <f>TEXT(SalesDataTable[[#This Row],[Order Date]],"MMM")</f>
        <v>Aug</v>
      </c>
      <c r="G1729" s="4" t="s">
        <v>11</v>
      </c>
      <c r="H1729" s="4" t="s">
        <v>18</v>
      </c>
      <c r="I1729" s="4" t="s">
        <v>8</v>
      </c>
      <c r="J1729" s="4" t="s">
        <v>16</v>
      </c>
      <c r="K1729" s="4" t="s">
        <v>9</v>
      </c>
      <c r="L1729" s="4" t="s">
        <v>17</v>
      </c>
      <c r="M1729" s="9">
        <v>4</v>
      </c>
      <c r="N1729" s="6">
        <v>145.30000000000001</v>
      </c>
      <c r="O1729" s="7">
        <v>0.15</v>
      </c>
      <c r="P1729" s="6">
        <v>77.040000000000006</v>
      </c>
      <c r="Q1729" s="6">
        <f t="shared" si="104"/>
        <v>494.02000000000004</v>
      </c>
      <c r="R1729" s="6">
        <f t="shared" si="105"/>
        <v>308.16000000000003</v>
      </c>
      <c r="S1729" s="6">
        <f t="shared" si="106"/>
        <v>185.86</v>
      </c>
      <c r="T1729" s="8">
        <f t="shared" si="107"/>
        <v>0.37621958625156876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1008</v>
      </c>
      <c r="B1730" s="3">
        <v>46257</v>
      </c>
      <c r="C1730" s="4">
        <f>YEAR(SalesDataTable[[#This Row],[Order Date]])</f>
        <v>2026</v>
      </c>
      <c r="D1730" s="11" t="str">
        <f>"Q"&amp;ROUNDUP(MONTH(SalesDataTable[[#This Row],[Order Date]])/3,0)</f>
        <v>Q3</v>
      </c>
      <c r="E1730" s="4">
        <f>MONTH(SalesDataTable[[#This Row],[Order Date]])</f>
        <v>8</v>
      </c>
      <c r="F1730" s="4" t="str">
        <f>TEXT(SalesDataTable[[#This Row],[Order Date]],"MMM")</f>
        <v>Aug</v>
      </c>
      <c r="G1730" s="4" t="s">
        <v>20</v>
      </c>
      <c r="H1730" s="4" t="s">
        <v>21</v>
      </c>
      <c r="I1730" s="4" t="s">
        <v>8</v>
      </c>
      <c r="J1730" s="4" t="s">
        <v>16</v>
      </c>
      <c r="K1730" s="4" t="s">
        <v>14</v>
      </c>
      <c r="L1730" s="4" t="s">
        <v>48</v>
      </c>
      <c r="M1730" s="9">
        <v>10</v>
      </c>
      <c r="N1730" s="6">
        <v>164.55</v>
      </c>
      <c r="O1730" s="7">
        <v>0.1</v>
      </c>
      <c r="P1730" s="6">
        <v>88.23</v>
      </c>
      <c r="Q1730" s="6">
        <f t="shared" si="104"/>
        <v>1480.95</v>
      </c>
      <c r="R1730" s="6">
        <f t="shared" si="105"/>
        <v>882.30000000000007</v>
      </c>
      <c r="S1730" s="6">
        <f t="shared" si="106"/>
        <v>598.65</v>
      </c>
      <c r="T1730" s="8">
        <f t="shared" si="107"/>
        <v>0.40423376886458012</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1083</v>
      </c>
      <c r="B1731" s="3">
        <v>46257</v>
      </c>
      <c r="C1731" s="4">
        <f>YEAR(SalesDataTable[[#This Row],[Order Date]])</f>
        <v>2026</v>
      </c>
      <c r="D1731" s="11" t="str">
        <f>"Q"&amp;ROUNDUP(MONTH(SalesDataTable[[#This Row],[Order Date]])/3,0)</f>
        <v>Q3</v>
      </c>
      <c r="E1731" s="4">
        <f>MONTH(SalesDataTable[[#This Row],[Order Date]])</f>
        <v>8</v>
      </c>
      <c r="F1731" s="4" t="str">
        <f>TEXT(SalesDataTable[[#This Row],[Order Date]],"MMM")</f>
        <v>Aug</v>
      </c>
      <c r="G1731" s="4" t="s">
        <v>0</v>
      </c>
      <c r="H1731" s="4" t="s">
        <v>50</v>
      </c>
      <c r="I1731" s="4" t="s">
        <v>19</v>
      </c>
      <c r="J1731" s="4" t="s">
        <v>13</v>
      </c>
      <c r="K1731" s="4" t="s">
        <v>4</v>
      </c>
      <c r="L1731" s="4" t="s">
        <v>26</v>
      </c>
      <c r="M1731" s="9">
        <v>1</v>
      </c>
      <c r="N1731" s="6">
        <v>39.590000000000003</v>
      </c>
      <c r="O1731" s="7">
        <v>0</v>
      </c>
      <c r="P1731" s="6">
        <v>16.899999999999999</v>
      </c>
      <c r="Q1731" s="6">
        <f t="shared" si="104"/>
        <v>39.590000000000003</v>
      </c>
      <c r="R1731" s="6">
        <f t="shared" si="105"/>
        <v>16.899999999999999</v>
      </c>
      <c r="S1731" s="6">
        <f t="shared" si="106"/>
        <v>22.690000000000005</v>
      </c>
      <c r="T1731" s="8">
        <f t="shared" si="107"/>
        <v>0.57312452639555456</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1553</v>
      </c>
      <c r="B1732" s="3">
        <v>46257</v>
      </c>
      <c r="C1732" s="4">
        <f>YEAR(SalesDataTable[[#This Row],[Order Date]])</f>
        <v>2026</v>
      </c>
      <c r="D1732" s="11" t="str">
        <f>"Q"&amp;ROUNDUP(MONTH(SalesDataTable[[#This Row],[Order Date]])/3,0)</f>
        <v>Q3</v>
      </c>
      <c r="E1732" s="4">
        <f>MONTH(SalesDataTable[[#This Row],[Order Date]])</f>
        <v>8</v>
      </c>
      <c r="F1732" s="4" t="str">
        <f>TEXT(SalesDataTable[[#This Row],[Order Date]],"MMM")</f>
        <v>Aug</v>
      </c>
      <c r="G1732" s="4" t="s">
        <v>11</v>
      </c>
      <c r="H1732" s="4" t="s">
        <v>12</v>
      </c>
      <c r="I1732" s="4" t="s">
        <v>8</v>
      </c>
      <c r="J1732" s="4" t="s">
        <v>16</v>
      </c>
      <c r="K1732" s="4" t="s">
        <v>34</v>
      </c>
      <c r="L1732" s="4" t="s">
        <v>45</v>
      </c>
      <c r="M1732" s="9">
        <v>5</v>
      </c>
      <c r="N1732" s="6">
        <v>51.62</v>
      </c>
      <c r="O1732" s="7">
        <v>0.15</v>
      </c>
      <c r="P1732" s="6">
        <v>22.6</v>
      </c>
      <c r="Q1732" s="6">
        <f t="shared" ref="Q1732:Q1795" si="108">M1732*N1732*(1-O1732)</f>
        <v>219.38499999999996</v>
      </c>
      <c r="R1732" s="6">
        <f t="shared" ref="R1732:R1795" si="109">M1732*P1732</f>
        <v>113</v>
      </c>
      <c r="S1732" s="6">
        <f t="shared" ref="S1732:S1795" si="110">Q1732-R1732</f>
        <v>106.38499999999996</v>
      </c>
      <c r="T1732" s="8">
        <f t="shared" ref="T1732:T1795" si="111">IFERROR(S1732/Q1732,0)</f>
        <v>0.48492376415889865</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1579</v>
      </c>
      <c r="B1733" s="3">
        <v>46257</v>
      </c>
      <c r="C1733" s="4">
        <f>YEAR(SalesDataTable[[#This Row],[Order Date]])</f>
        <v>2026</v>
      </c>
      <c r="D1733" s="11" t="str">
        <f>"Q"&amp;ROUNDUP(MONTH(SalesDataTable[[#This Row],[Order Date]])/3,0)</f>
        <v>Q3</v>
      </c>
      <c r="E1733" s="4">
        <f>MONTH(SalesDataTable[[#This Row],[Order Date]])</f>
        <v>8</v>
      </c>
      <c r="F1733" s="4" t="str">
        <f>TEXT(SalesDataTable[[#This Row],[Order Date]],"MMM")</f>
        <v>Aug</v>
      </c>
      <c r="G1733" s="4" t="s">
        <v>20</v>
      </c>
      <c r="H1733" s="4" t="s">
        <v>31</v>
      </c>
      <c r="I1733" s="4" t="s">
        <v>19</v>
      </c>
      <c r="J1733" s="4" t="s">
        <v>3</v>
      </c>
      <c r="K1733" s="4" t="s">
        <v>9</v>
      </c>
      <c r="L1733" s="4" t="s">
        <v>10</v>
      </c>
      <c r="M1733" s="9">
        <v>3</v>
      </c>
      <c r="N1733" s="6">
        <v>90.71</v>
      </c>
      <c r="O1733" s="7">
        <v>0</v>
      </c>
      <c r="P1733" s="6">
        <v>45.57</v>
      </c>
      <c r="Q1733" s="6">
        <f t="shared" si="108"/>
        <v>272.13</v>
      </c>
      <c r="R1733" s="6">
        <f t="shared" si="109"/>
        <v>136.71</v>
      </c>
      <c r="S1733" s="6">
        <f t="shared" si="110"/>
        <v>135.41999999999999</v>
      </c>
      <c r="T1733" s="8">
        <f t="shared" si="111"/>
        <v>0.49762980928232825</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1732</v>
      </c>
      <c r="B1734" s="3">
        <v>46257</v>
      </c>
      <c r="C1734" s="4">
        <f>YEAR(SalesDataTable[[#This Row],[Order Date]])</f>
        <v>2026</v>
      </c>
      <c r="D1734" s="11" t="str">
        <f>"Q"&amp;ROUNDUP(MONTH(SalesDataTable[[#This Row],[Order Date]])/3,0)</f>
        <v>Q3</v>
      </c>
      <c r="E1734" s="4">
        <f>MONTH(SalesDataTable[[#This Row],[Order Date]])</f>
        <v>8</v>
      </c>
      <c r="F1734" s="4" t="str">
        <f>TEXT(SalesDataTable[[#This Row],[Order Date]],"MMM")</f>
        <v>Aug</v>
      </c>
      <c r="G1734" s="4" t="s">
        <v>6</v>
      </c>
      <c r="H1734" s="4" t="s">
        <v>7</v>
      </c>
      <c r="I1734" s="4" t="s">
        <v>19</v>
      </c>
      <c r="J1734" s="4" t="s">
        <v>13</v>
      </c>
      <c r="K1734" s="4" t="s">
        <v>4</v>
      </c>
      <c r="L1734" s="4" t="s">
        <v>26</v>
      </c>
      <c r="M1734" s="9">
        <v>4</v>
      </c>
      <c r="N1734" s="6">
        <v>41.09</v>
      </c>
      <c r="O1734" s="7">
        <v>0</v>
      </c>
      <c r="P1734" s="6">
        <v>17</v>
      </c>
      <c r="Q1734" s="6">
        <f t="shared" si="108"/>
        <v>164.36</v>
      </c>
      <c r="R1734" s="6">
        <f t="shared" si="109"/>
        <v>68</v>
      </c>
      <c r="S1734" s="6">
        <f t="shared" si="110"/>
        <v>96.360000000000014</v>
      </c>
      <c r="T1734" s="8">
        <f t="shared" si="111"/>
        <v>0.58627403261134103</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2083</v>
      </c>
      <c r="B1735" s="3">
        <v>46257</v>
      </c>
      <c r="C1735" s="4">
        <f>YEAR(SalesDataTable[[#This Row],[Order Date]])</f>
        <v>2026</v>
      </c>
      <c r="D1735" s="11" t="str">
        <f>"Q"&amp;ROUNDUP(MONTH(SalesDataTable[[#This Row],[Order Date]])/3,0)</f>
        <v>Q3</v>
      </c>
      <c r="E1735" s="4">
        <f>MONTH(SalesDataTable[[#This Row],[Order Date]])</f>
        <v>8</v>
      </c>
      <c r="F1735" s="4" t="str">
        <f>TEXT(SalesDataTable[[#This Row],[Order Date]],"MMM")</f>
        <v>Aug</v>
      </c>
      <c r="G1735" s="4" t="s">
        <v>6</v>
      </c>
      <c r="H1735" s="4" t="s">
        <v>49</v>
      </c>
      <c r="I1735" s="4" t="s">
        <v>2</v>
      </c>
      <c r="J1735" s="4" t="s">
        <v>13</v>
      </c>
      <c r="K1735" s="4" t="s">
        <v>9</v>
      </c>
      <c r="L1735" s="4" t="s">
        <v>10</v>
      </c>
      <c r="M1735" s="9">
        <v>1</v>
      </c>
      <c r="N1735" s="6">
        <v>91.37</v>
      </c>
      <c r="O1735" s="7">
        <v>0</v>
      </c>
      <c r="P1735" s="6">
        <v>46.73</v>
      </c>
      <c r="Q1735" s="6">
        <f t="shared" si="108"/>
        <v>91.37</v>
      </c>
      <c r="R1735" s="6">
        <f t="shared" si="109"/>
        <v>46.73</v>
      </c>
      <c r="S1735" s="6">
        <f t="shared" si="110"/>
        <v>44.640000000000008</v>
      </c>
      <c r="T1735" s="8">
        <f t="shared" si="111"/>
        <v>0.48856298566269024</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2176</v>
      </c>
      <c r="B1736" s="3">
        <v>46257</v>
      </c>
      <c r="C1736" s="4">
        <f>YEAR(SalesDataTable[[#This Row],[Order Date]])</f>
        <v>2026</v>
      </c>
      <c r="D1736" s="11" t="str">
        <f>"Q"&amp;ROUNDUP(MONTH(SalesDataTable[[#This Row],[Order Date]])/3,0)</f>
        <v>Q3</v>
      </c>
      <c r="E1736" s="4">
        <f>MONTH(SalesDataTable[[#This Row],[Order Date]])</f>
        <v>8</v>
      </c>
      <c r="F1736" s="4" t="str">
        <f>TEXT(SalesDataTable[[#This Row],[Order Date]],"MMM")</f>
        <v>Aug</v>
      </c>
      <c r="G1736" s="4" t="s">
        <v>6</v>
      </c>
      <c r="H1736" s="4" t="s">
        <v>41</v>
      </c>
      <c r="I1736" s="4" t="s">
        <v>2</v>
      </c>
      <c r="J1736" s="4" t="s">
        <v>13</v>
      </c>
      <c r="K1736" s="4" t="s">
        <v>14</v>
      </c>
      <c r="L1736" s="4" t="s">
        <v>32</v>
      </c>
      <c r="M1736" s="9">
        <v>1</v>
      </c>
      <c r="N1736" s="6">
        <v>46.92</v>
      </c>
      <c r="O1736" s="7">
        <v>0</v>
      </c>
      <c r="P1736" s="6">
        <v>18.3</v>
      </c>
      <c r="Q1736" s="6">
        <f t="shared" si="108"/>
        <v>46.92</v>
      </c>
      <c r="R1736" s="6">
        <f t="shared" si="109"/>
        <v>18.3</v>
      </c>
      <c r="S1736" s="6">
        <f t="shared" si="110"/>
        <v>28.62</v>
      </c>
      <c r="T1736" s="8">
        <f t="shared" si="111"/>
        <v>0.60997442455242967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2723</v>
      </c>
      <c r="B1737" s="3">
        <v>46257</v>
      </c>
      <c r="C1737" s="4">
        <f>YEAR(SalesDataTable[[#This Row],[Order Date]])</f>
        <v>2026</v>
      </c>
      <c r="D1737" s="11" t="str">
        <f>"Q"&amp;ROUNDUP(MONTH(SalesDataTable[[#This Row],[Order Date]])/3,0)</f>
        <v>Q3</v>
      </c>
      <c r="E1737" s="4">
        <f>MONTH(SalesDataTable[[#This Row],[Order Date]])</f>
        <v>8</v>
      </c>
      <c r="F1737" s="4" t="str">
        <f>TEXT(SalesDataTable[[#This Row],[Order Date]],"MMM")</f>
        <v>Aug</v>
      </c>
      <c r="G1737" s="4" t="s">
        <v>0</v>
      </c>
      <c r="H1737" s="4" t="s">
        <v>1</v>
      </c>
      <c r="I1737" s="4" t="s">
        <v>2</v>
      </c>
      <c r="J1737" s="4" t="s">
        <v>13</v>
      </c>
      <c r="K1737" s="4" t="s">
        <v>4</v>
      </c>
      <c r="L1737" s="4" t="s">
        <v>30</v>
      </c>
      <c r="M1737" s="9">
        <v>1</v>
      </c>
      <c r="N1737" s="6">
        <v>100.29</v>
      </c>
      <c r="O1737" s="7">
        <v>0.05</v>
      </c>
      <c r="P1737" s="6">
        <v>49.82</v>
      </c>
      <c r="Q1737" s="6">
        <f t="shared" si="108"/>
        <v>95.275500000000008</v>
      </c>
      <c r="R1737" s="6">
        <f t="shared" si="109"/>
        <v>49.82</v>
      </c>
      <c r="S1737" s="6">
        <f t="shared" si="110"/>
        <v>45.455500000000008</v>
      </c>
      <c r="T1737" s="8">
        <f t="shared" si="111"/>
        <v>0.47709537079312103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3299</v>
      </c>
      <c r="B1738" s="3">
        <v>46257</v>
      </c>
      <c r="C1738" s="4">
        <f>YEAR(SalesDataTable[[#This Row],[Order Date]])</f>
        <v>2026</v>
      </c>
      <c r="D1738" s="11" t="str">
        <f>"Q"&amp;ROUNDUP(MONTH(SalesDataTable[[#This Row],[Order Date]])/3,0)</f>
        <v>Q3</v>
      </c>
      <c r="E1738" s="4">
        <f>MONTH(SalesDataTable[[#This Row],[Order Date]])</f>
        <v>8</v>
      </c>
      <c r="F1738" s="4" t="str">
        <f>TEXT(SalesDataTable[[#This Row],[Order Date]],"MMM")</f>
        <v>Aug</v>
      </c>
      <c r="G1738" s="4" t="s">
        <v>0</v>
      </c>
      <c r="H1738" s="4" t="s">
        <v>36</v>
      </c>
      <c r="I1738" s="4" t="s">
        <v>2</v>
      </c>
      <c r="J1738" s="4" t="s">
        <v>13</v>
      </c>
      <c r="K1738" s="4" t="s">
        <v>9</v>
      </c>
      <c r="L1738" s="4" t="s">
        <v>17</v>
      </c>
      <c r="M1738" s="9">
        <v>1</v>
      </c>
      <c r="N1738" s="6">
        <v>147.11000000000001</v>
      </c>
      <c r="O1738" s="7">
        <v>0.15</v>
      </c>
      <c r="P1738" s="6">
        <v>79.599999999999994</v>
      </c>
      <c r="Q1738" s="6">
        <f t="shared" si="108"/>
        <v>125.04350000000001</v>
      </c>
      <c r="R1738" s="6">
        <f t="shared" si="109"/>
        <v>79.599999999999994</v>
      </c>
      <c r="S1738" s="6">
        <f t="shared" si="110"/>
        <v>45.443500000000014</v>
      </c>
      <c r="T1738" s="8">
        <f t="shared" si="111"/>
        <v>0.36342152930780097</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3398</v>
      </c>
      <c r="B1739" s="3">
        <v>46257</v>
      </c>
      <c r="C1739" s="4">
        <f>YEAR(SalesDataTable[[#This Row],[Order Date]])</f>
        <v>2026</v>
      </c>
      <c r="D1739" s="11" t="str">
        <f>"Q"&amp;ROUNDUP(MONTH(SalesDataTable[[#This Row],[Order Date]])/3,0)</f>
        <v>Q3</v>
      </c>
      <c r="E1739" s="4">
        <f>MONTH(SalesDataTable[[#This Row],[Order Date]])</f>
        <v>8</v>
      </c>
      <c r="F1739" s="4" t="str">
        <f>TEXT(SalesDataTable[[#This Row],[Order Date]],"MMM")</f>
        <v>Aug</v>
      </c>
      <c r="G1739" s="4" t="s">
        <v>6</v>
      </c>
      <c r="H1739" s="4" t="s">
        <v>43</v>
      </c>
      <c r="I1739" s="4" t="s">
        <v>2</v>
      </c>
      <c r="J1739" s="4" t="s">
        <v>13</v>
      </c>
      <c r="K1739" s="4" t="s">
        <v>9</v>
      </c>
      <c r="L1739" s="4" t="s">
        <v>37</v>
      </c>
      <c r="M1739" s="9">
        <v>2</v>
      </c>
      <c r="N1739" s="6">
        <v>156.44999999999999</v>
      </c>
      <c r="O1739" s="7">
        <v>0</v>
      </c>
      <c r="P1739" s="6">
        <v>80.13</v>
      </c>
      <c r="Q1739" s="6">
        <f t="shared" si="108"/>
        <v>312.89999999999998</v>
      </c>
      <c r="R1739" s="6">
        <f t="shared" si="109"/>
        <v>160.26</v>
      </c>
      <c r="S1739" s="6">
        <f t="shared" si="110"/>
        <v>152.63999999999999</v>
      </c>
      <c r="T1739" s="8">
        <f t="shared" si="111"/>
        <v>0.487823585810163</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4012</v>
      </c>
      <c r="B1740" s="3">
        <v>46257</v>
      </c>
      <c r="C1740" s="4">
        <f>YEAR(SalesDataTable[[#This Row],[Order Date]])</f>
        <v>2026</v>
      </c>
      <c r="D1740" s="11" t="str">
        <f>"Q"&amp;ROUNDUP(MONTH(SalesDataTable[[#This Row],[Order Date]])/3,0)</f>
        <v>Q3</v>
      </c>
      <c r="E1740" s="4">
        <f>MONTH(SalesDataTable[[#This Row],[Order Date]])</f>
        <v>8</v>
      </c>
      <c r="F1740" s="4" t="str">
        <f>TEXT(SalesDataTable[[#This Row],[Order Date]],"MMM")</f>
        <v>Aug</v>
      </c>
      <c r="G1740" s="4" t="s">
        <v>6</v>
      </c>
      <c r="H1740" s="4" t="s">
        <v>49</v>
      </c>
      <c r="I1740" s="4" t="s">
        <v>2</v>
      </c>
      <c r="J1740" s="4" t="s">
        <v>13</v>
      </c>
      <c r="K1740" s="4" t="s">
        <v>9</v>
      </c>
      <c r="L1740" s="4" t="s">
        <v>46</v>
      </c>
      <c r="M1740" s="9">
        <v>2</v>
      </c>
      <c r="N1740" s="6">
        <v>72.97</v>
      </c>
      <c r="O1740" s="7">
        <v>0</v>
      </c>
      <c r="P1740" s="6">
        <v>33.25</v>
      </c>
      <c r="Q1740" s="6">
        <f t="shared" si="108"/>
        <v>145.94</v>
      </c>
      <c r="R1740" s="6">
        <f t="shared" si="109"/>
        <v>66.5</v>
      </c>
      <c r="S1740" s="6">
        <f t="shared" si="110"/>
        <v>79.44</v>
      </c>
      <c r="T1740" s="8">
        <f t="shared" si="111"/>
        <v>0.54433328765245992</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4064</v>
      </c>
      <c r="B1741" s="3">
        <v>46257</v>
      </c>
      <c r="C1741" s="4">
        <f>YEAR(SalesDataTable[[#This Row],[Order Date]])</f>
        <v>2026</v>
      </c>
      <c r="D1741" s="11" t="str">
        <f>"Q"&amp;ROUNDUP(MONTH(SalesDataTable[[#This Row],[Order Date]])/3,0)</f>
        <v>Q3</v>
      </c>
      <c r="E1741" s="4">
        <f>MONTH(SalesDataTable[[#This Row],[Order Date]])</f>
        <v>8</v>
      </c>
      <c r="F1741" s="4" t="str">
        <f>TEXT(SalesDataTable[[#This Row],[Order Date]],"MMM")</f>
        <v>Aug</v>
      </c>
      <c r="G1741" s="4" t="s">
        <v>20</v>
      </c>
      <c r="H1741" s="4" t="s">
        <v>31</v>
      </c>
      <c r="I1741" s="4" t="s">
        <v>28</v>
      </c>
      <c r="J1741" s="4" t="s">
        <v>3</v>
      </c>
      <c r="K1741" s="4" t="s">
        <v>34</v>
      </c>
      <c r="L1741" s="4" t="s">
        <v>45</v>
      </c>
      <c r="M1741" s="9">
        <v>2</v>
      </c>
      <c r="N1741" s="6">
        <v>51.63</v>
      </c>
      <c r="O1741" s="7">
        <v>0</v>
      </c>
      <c r="P1741" s="6">
        <v>21.39</v>
      </c>
      <c r="Q1741" s="6">
        <f t="shared" si="108"/>
        <v>103.26</v>
      </c>
      <c r="R1741" s="6">
        <f t="shared" si="109"/>
        <v>42.78</v>
      </c>
      <c r="S1741" s="6">
        <f t="shared" si="110"/>
        <v>60.480000000000004</v>
      </c>
      <c r="T1741" s="8">
        <f t="shared" si="111"/>
        <v>0.58570598489250436</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4671</v>
      </c>
      <c r="B1742" s="3">
        <v>46257</v>
      </c>
      <c r="C1742" s="4">
        <f>YEAR(SalesDataTable[[#This Row],[Order Date]])</f>
        <v>2026</v>
      </c>
      <c r="D1742" s="11" t="str">
        <f>"Q"&amp;ROUNDUP(MONTH(SalesDataTable[[#This Row],[Order Date]])/3,0)</f>
        <v>Q3</v>
      </c>
      <c r="E1742" s="4">
        <f>MONTH(SalesDataTable[[#This Row],[Order Date]])</f>
        <v>8</v>
      </c>
      <c r="F1742" s="4" t="str">
        <f>TEXT(SalesDataTable[[#This Row],[Order Date]],"MMM")</f>
        <v>Aug</v>
      </c>
      <c r="G1742" s="4" t="s">
        <v>6</v>
      </c>
      <c r="H1742" s="4" t="s">
        <v>43</v>
      </c>
      <c r="I1742" s="4" t="s">
        <v>8</v>
      </c>
      <c r="J1742" s="4" t="s">
        <v>3</v>
      </c>
      <c r="K1742" s="4" t="s">
        <v>4</v>
      </c>
      <c r="L1742" s="4" t="s">
        <v>30</v>
      </c>
      <c r="M1742" s="9">
        <v>8</v>
      </c>
      <c r="N1742" s="6">
        <v>100.06</v>
      </c>
      <c r="O1742" s="7">
        <v>0.05</v>
      </c>
      <c r="P1742" s="6">
        <v>49.39</v>
      </c>
      <c r="Q1742" s="6">
        <f t="shared" si="108"/>
        <v>760.45600000000002</v>
      </c>
      <c r="R1742" s="6">
        <f t="shared" si="109"/>
        <v>395.12</v>
      </c>
      <c r="S1742" s="6">
        <f t="shared" si="110"/>
        <v>365.33600000000001</v>
      </c>
      <c r="T1742" s="8">
        <f t="shared" si="111"/>
        <v>0.48041701295012468</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1914</v>
      </c>
      <c r="B1743" s="3">
        <v>46258</v>
      </c>
      <c r="C1743" s="4">
        <f>YEAR(SalesDataTable[[#This Row],[Order Date]])</f>
        <v>2026</v>
      </c>
      <c r="D1743" s="11" t="str">
        <f>"Q"&amp;ROUNDUP(MONTH(SalesDataTable[[#This Row],[Order Date]])/3,0)</f>
        <v>Q3</v>
      </c>
      <c r="E1743" s="4">
        <f>MONTH(SalesDataTable[[#This Row],[Order Date]])</f>
        <v>8</v>
      </c>
      <c r="F1743" s="4" t="str">
        <f>TEXT(SalesDataTable[[#This Row],[Order Date]],"MMM")</f>
        <v>Aug</v>
      </c>
      <c r="G1743" s="4" t="s">
        <v>20</v>
      </c>
      <c r="H1743" s="4" t="s">
        <v>33</v>
      </c>
      <c r="I1743" s="4" t="s">
        <v>19</v>
      </c>
      <c r="J1743" s="4" t="s">
        <v>3</v>
      </c>
      <c r="K1743" s="4" t="s">
        <v>23</v>
      </c>
      <c r="L1743" s="4" t="s">
        <v>40</v>
      </c>
      <c r="M1743" s="9">
        <v>4</v>
      </c>
      <c r="N1743" s="6">
        <v>83.2</v>
      </c>
      <c r="O1743" s="7">
        <v>0</v>
      </c>
      <c r="P1743" s="6">
        <v>39.99</v>
      </c>
      <c r="Q1743" s="6">
        <f t="shared" si="108"/>
        <v>332.8</v>
      </c>
      <c r="R1743" s="6">
        <f t="shared" si="109"/>
        <v>159.96</v>
      </c>
      <c r="S1743" s="6">
        <f t="shared" si="110"/>
        <v>172.84</v>
      </c>
      <c r="T1743" s="8">
        <f t="shared" si="111"/>
        <v>0.5193509615384615</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1973</v>
      </c>
      <c r="B1744" s="3">
        <v>46258</v>
      </c>
      <c r="C1744" s="4">
        <f>YEAR(SalesDataTable[[#This Row],[Order Date]])</f>
        <v>2026</v>
      </c>
      <c r="D1744" s="11" t="str">
        <f>"Q"&amp;ROUNDUP(MONTH(SalesDataTable[[#This Row],[Order Date]])/3,0)</f>
        <v>Q3</v>
      </c>
      <c r="E1744" s="4">
        <f>MONTH(SalesDataTable[[#This Row],[Order Date]])</f>
        <v>8</v>
      </c>
      <c r="F1744" s="4" t="str">
        <f>TEXT(SalesDataTable[[#This Row],[Order Date]],"MMM")</f>
        <v>Aug</v>
      </c>
      <c r="G1744" s="4" t="s">
        <v>0</v>
      </c>
      <c r="H1744" s="4" t="s">
        <v>1</v>
      </c>
      <c r="I1744" s="4" t="s">
        <v>2</v>
      </c>
      <c r="J1744" s="4" t="s">
        <v>13</v>
      </c>
      <c r="K1744" s="4" t="s">
        <v>34</v>
      </c>
      <c r="L1744" s="4" t="s">
        <v>45</v>
      </c>
      <c r="M1744" s="9">
        <v>3</v>
      </c>
      <c r="N1744" s="6">
        <v>51.29</v>
      </c>
      <c r="O1744" s="7">
        <v>0</v>
      </c>
      <c r="P1744" s="6">
        <v>22.08</v>
      </c>
      <c r="Q1744" s="6">
        <f t="shared" si="108"/>
        <v>153.87</v>
      </c>
      <c r="R1744" s="6">
        <f t="shared" si="109"/>
        <v>66.239999999999995</v>
      </c>
      <c r="S1744" s="6">
        <f t="shared" si="110"/>
        <v>87.63000000000001</v>
      </c>
      <c r="T1744" s="8">
        <f t="shared" si="111"/>
        <v>0.56950672645739919</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2564</v>
      </c>
      <c r="B1745" s="3">
        <v>46258</v>
      </c>
      <c r="C1745" s="4">
        <f>YEAR(SalesDataTable[[#This Row],[Order Date]])</f>
        <v>2026</v>
      </c>
      <c r="D1745" s="11" t="str">
        <f>"Q"&amp;ROUNDUP(MONTH(SalesDataTable[[#This Row],[Order Date]])/3,0)</f>
        <v>Q3</v>
      </c>
      <c r="E1745" s="4">
        <f>MONTH(SalesDataTable[[#This Row],[Order Date]])</f>
        <v>8</v>
      </c>
      <c r="F1745" s="4" t="str">
        <f>TEXT(SalesDataTable[[#This Row],[Order Date]],"MMM")</f>
        <v>Aug</v>
      </c>
      <c r="G1745" s="4" t="s">
        <v>11</v>
      </c>
      <c r="H1745" s="4" t="s">
        <v>18</v>
      </c>
      <c r="I1745" s="4" t="s">
        <v>2</v>
      </c>
      <c r="J1745" s="4" t="s">
        <v>3</v>
      </c>
      <c r="K1745" s="4" t="s">
        <v>23</v>
      </c>
      <c r="L1745" s="4" t="s">
        <v>29</v>
      </c>
      <c r="M1745" s="9">
        <v>1</v>
      </c>
      <c r="N1745" s="6">
        <v>200.2</v>
      </c>
      <c r="O1745" s="7">
        <v>0</v>
      </c>
      <c r="P1745" s="6">
        <v>103.38</v>
      </c>
      <c r="Q1745" s="6">
        <f t="shared" si="108"/>
        <v>200.2</v>
      </c>
      <c r="R1745" s="6">
        <f t="shared" si="109"/>
        <v>103.38</v>
      </c>
      <c r="S1745" s="6">
        <f t="shared" si="110"/>
        <v>96.82</v>
      </c>
      <c r="T1745" s="8">
        <f t="shared" si="111"/>
        <v>0.48361638361638359</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2791</v>
      </c>
      <c r="B1746" s="3">
        <v>46258</v>
      </c>
      <c r="C1746" s="4">
        <f>YEAR(SalesDataTable[[#This Row],[Order Date]])</f>
        <v>2026</v>
      </c>
      <c r="D1746" s="11" t="str">
        <f>"Q"&amp;ROUNDUP(MONTH(SalesDataTable[[#This Row],[Order Date]])/3,0)</f>
        <v>Q3</v>
      </c>
      <c r="E1746" s="4">
        <f>MONTH(SalesDataTable[[#This Row],[Order Date]])</f>
        <v>8</v>
      </c>
      <c r="F1746" s="4" t="str">
        <f>TEXT(SalesDataTable[[#This Row],[Order Date]],"MMM")</f>
        <v>Aug</v>
      </c>
      <c r="G1746" s="4" t="s">
        <v>0</v>
      </c>
      <c r="H1746" s="4" t="s">
        <v>50</v>
      </c>
      <c r="I1746" s="4" t="s">
        <v>19</v>
      </c>
      <c r="J1746" s="4" t="s">
        <v>16</v>
      </c>
      <c r="K1746" s="4" t="s">
        <v>34</v>
      </c>
      <c r="L1746" s="4" t="s">
        <v>42</v>
      </c>
      <c r="M1746" s="9">
        <v>2</v>
      </c>
      <c r="N1746" s="6">
        <v>36.869999999999997</v>
      </c>
      <c r="O1746" s="7">
        <v>0</v>
      </c>
      <c r="P1746" s="6">
        <v>13.71</v>
      </c>
      <c r="Q1746" s="6">
        <f t="shared" si="108"/>
        <v>73.739999999999995</v>
      </c>
      <c r="R1746" s="6">
        <f t="shared" si="109"/>
        <v>27.42</v>
      </c>
      <c r="S1746" s="6">
        <f t="shared" si="110"/>
        <v>46.319999999999993</v>
      </c>
      <c r="T1746" s="8">
        <f t="shared" si="111"/>
        <v>0.62815296989422287</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3559</v>
      </c>
      <c r="B1747" s="3">
        <v>46258</v>
      </c>
      <c r="C1747" s="4">
        <f>YEAR(SalesDataTable[[#This Row],[Order Date]])</f>
        <v>2026</v>
      </c>
      <c r="D1747" s="11" t="str">
        <f>"Q"&amp;ROUNDUP(MONTH(SalesDataTable[[#This Row],[Order Date]])/3,0)</f>
        <v>Q3</v>
      </c>
      <c r="E1747" s="4">
        <f>MONTH(SalesDataTable[[#This Row],[Order Date]])</f>
        <v>8</v>
      </c>
      <c r="F1747" s="4" t="str">
        <f>TEXT(SalesDataTable[[#This Row],[Order Date]],"MMM")</f>
        <v>Aug</v>
      </c>
      <c r="G1747" s="4" t="s">
        <v>20</v>
      </c>
      <c r="H1747" s="4" t="s">
        <v>33</v>
      </c>
      <c r="I1747" s="4" t="s">
        <v>2</v>
      </c>
      <c r="J1747" s="4" t="s">
        <v>3</v>
      </c>
      <c r="K1747" s="4" t="s">
        <v>34</v>
      </c>
      <c r="L1747" s="4" t="s">
        <v>42</v>
      </c>
      <c r="M1747" s="9">
        <v>1</v>
      </c>
      <c r="N1747" s="6">
        <v>36.28</v>
      </c>
      <c r="O1747" s="7">
        <v>0.1</v>
      </c>
      <c r="P1747" s="6">
        <v>14.16</v>
      </c>
      <c r="Q1747" s="6">
        <f t="shared" si="108"/>
        <v>32.652000000000001</v>
      </c>
      <c r="R1747" s="6">
        <f t="shared" si="109"/>
        <v>14.16</v>
      </c>
      <c r="S1747" s="6">
        <f t="shared" si="110"/>
        <v>18.492000000000001</v>
      </c>
      <c r="T1747" s="8">
        <f t="shared" si="111"/>
        <v>0.56633590591694227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3839</v>
      </c>
      <c r="B1748" s="3">
        <v>46258</v>
      </c>
      <c r="C1748" s="4">
        <f>YEAR(SalesDataTable[[#This Row],[Order Date]])</f>
        <v>2026</v>
      </c>
      <c r="D1748" s="11" t="str">
        <f>"Q"&amp;ROUNDUP(MONTH(SalesDataTable[[#This Row],[Order Date]])/3,0)</f>
        <v>Q3</v>
      </c>
      <c r="E1748" s="4">
        <f>MONTH(SalesDataTable[[#This Row],[Order Date]])</f>
        <v>8</v>
      </c>
      <c r="F1748" s="4" t="str">
        <f>TEXT(SalesDataTable[[#This Row],[Order Date]],"MMM")</f>
        <v>Aug</v>
      </c>
      <c r="G1748" s="4" t="s">
        <v>0</v>
      </c>
      <c r="H1748" s="4" t="s">
        <v>50</v>
      </c>
      <c r="I1748" s="4" t="s">
        <v>28</v>
      </c>
      <c r="J1748" s="4" t="s">
        <v>3</v>
      </c>
      <c r="K1748" s="4" t="s">
        <v>9</v>
      </c>
      <c r="L1748" s="4" t="s">
        <v>10</v>
      </c>
      <c r="M1748" s="9">
        <v>2</v>
      </c>
      <c r="N1748" s="6">
        <v>93.88</v>
      </c>
      <c r="O1748" s="7">
        <v>0.05</v>
      </c>
      <c r="P1748" s="6">
        <v>46.57</v>
      </c>
      <c r="Q1748" s="6">
        <f t="shared" si="108"/>
        <v>178.37199999999999</v>
      </c>
      <c r="R1748" s="6">
        <f t="shared" si="109"/>
        <v>93.14</v>
      </c>
      <c r="S1748" s="6">
        <f t="shared" si="110"/>
        <v>85.231999999999985</v>
      </c>
      <c r="T1748" s="8">
        <f t="shared" si="111"/>
        <v>0.47783284371986628</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4133</v>
      </c>
      <c r="B1749" s="3">
        <v>46258</v>
      </c>
      <c r="C1749" s="4">
        <f>YEAR(SalesDataTable[[#This Row],[Order Date]])</f>
        <v>2026</v>
      </c>
      <c r="D1749" s="11" t="str">
        <f>"Q"&amp;ROUNDUP(MONTH(SalesDataTable[[#This Row],[Order Date]])/3,0)</f>
        <v>Q3</v>
      </c>
      <c r="E1749" s="4">
        <f>MONTH(SalesDataTable[[#This Row],[Order Date]])</f>
        <v>8</v>
      </c>
      <c r="F1749" s="4" t="str">
        <f>TEXT(SalesDataTable[[#This Row],[Order Date]],"MMM")</f>
        <v>Aug</v>
      </c>
      <c r="G1749" s="4" t="s">
        <v>20</v>
      </c>
      <c r="H1749" s="4" t="s">
        <v>21</v>
      </c>
      <c r="I1749" s="4" t="s">
        <v>2</v>
      </c>
      <c r="J1749" s="4" t="s">
        <v>13</v>
      </c>
      <c r="K1749" s="4" t="s">
        <v>23</v>
      </c>
      <c r="L1749" s="4" t="s">
        <v>29</v>
      </c>
      <c r="M1749" s="9">
        <v>1</v>
      </c>
      <c r="N1749" s="6">
        <v>192.67</v>
      </c>
      <c r="O1749" s="7">
        <v>0.05</v>
      </c>
      <c r="P1749" s="6">
        <v>101.04</v>
      </c>
      <c r="Q1749" s="6">
        <f t="shared" si="108"/>
        <v>183.03649999999999</v>
      </c>
      <c r="R1749" s="6">
        <f t="shared" si="109"/>
        <v>101.04</v>
      </c>
      <c r="S1749" s="6">
        <f t="shared" si="110"/>
        <v>81.996499999999983</v>
      </c>
      <c r="T1749" s="8">
        <f t="shared" si="111"/>
        <v>0.44797895501716867</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4765</v>
      </c>
      <c r="B1750" s="3">
        <v>46258</v>
      </c>
      <c r="C1750" s="4">
        <f>YEAR(SalesDataTable[[#This Row],[Order Date]])</f>
        <v>2026</v>
      </c>
      <c r="D1750" s="11" t="str">
        <f>"Q"&amp;ROUNDUP(MONTH(SalesDataTable[[#This Row],[Order Date]])/3,0)</f>
        <v>Q3</v>
      </c>
      <c r="E1750" s="4">
        <f>MONTH(SalesDataTable[[#This Row],[Order Date]])</f>
        <v>8</v>
      </c>
      <c r="F1750" s="4" t="str">
        <f>TEXT(SalesDataTable[[#This Row],[Order Date]],"MMM")</f>
        <v>Aug</v>
      </c>
      <c r="G1750" s="4" t="s">
        <v>0</v>
      </c>
      <c r="H1750" s="4" t="s">
        <v>50</v>
      </c>
      <c r="I1750" s="4" t="s">
        <v>2</v>
      </c>
      <c r="J1750" s="4" t="s">
        <v>13</v>
      </c>
      <c r="K1750" s="4" t="s">
        <v>4</v>
      </c>
      <c r="L1750" s="4" t="s">
        <v>5</v>
      </c>
      <c r="M1750" s="9">
        <v>1</v>
      </c>
      <c r="N1750" s="6">
        <v>80.099999999999994</v>
      </c>
      <c r="O1750" s="7">
        <v>0.05</v>
      </c>
      <c r="P1750" s="6">
        <v>43.49</v>
      </c>
      <c r="Q1750" s="6">
        <f t="shared" si="108"/>
        <v>76.094999999999985</v>
      </c>
      <c r="R1750" s="6">
        <f t="shared" si="109"/>
        <v>43.49</v>
      </c>
      <c r="S1750" s="6">
        <f t="shared" si="110"/>
        <v>32.604999999999983</v>
      </c>
      <c r="T1750" s="8">
        <f t="shared" si="111"/>
        <v>0.42847756094355727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1868</v>
      </c>
      <c r="B1751" s="3">
        <v>46259</v>
      </c>
      <c r="C1751" s="4">
        <f>YEAR(SalesDataTable[[#This Row],[Order Date]])</f>
        <v>2026</v>
      </c>
      <c r="D1751" s="11" t="str">
        <f>"Q"&amp;ROUNDUP(MONTH(SalesDataTable[[#This Row],[Order Date]])/3,0)</f>
        <v>Q3</v>
      </c>
      <c r="E1751" s="4">
        <f>MONTH(SalesDataTable[[#This Row],[Order Date]])</f>
        <v>8</v>
      </c>
      <c r="F1751" s="4" t="str">
        <f>TEXT(SalesDataTable[[#This Row],[Order Date]],"MMM")</f>
        <v>Aug</v>
      </c>
      <c r="G1751" s="4" t="s">
        <v>20</v>
      </c>
      <c r="H1751" s="4" t="s">
        <v>33</v>
      </c>
      <c r="I1751" s="4" t="s">
        <v>28</v>
      </c>
      <c r="J1751" s="4" t="s">
        <v>3</v>
      </c>
      <c r="K1751" s="4" t="s">
        <v>9</v>
      </c>
      <c r="L1751" s="4" t="s">
        <v>17</v>
      </c>
      <c r="M1751" s="9">
        <v>1</v>
      </c>
      <c r="N1751" s="6">
        <v>145.02000000000001</v>
      </c>
      <c r="O1751" s="7">
        <v>0</v>
      </c>
      <c r="P1751" s="6">
        <v>78.959999999999994</v>
      </c>
      <c r="Q1751" s="6">
        <f t="shared" si="108"/>
        <v>145.02000000000001</v>
      </c>
      <c r="R1751" s="6">
        <f t="shared" si="109"/>
        <v>78.959999999999994</v>
      </c>
      <c r="S1751" s="6">
        <f t="shared" si="110"/>
        <v>66.060000000000016</v>
      </c>
      <c r="T1751" s="8">
        <f t="shared" si="111"/>
        <v>0.4555233760860572</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987</v>
      </c>
      <c r="B1752" s="3">
        <v>46260</v>
      </c>
      <c r="C1752" s="4">
        <f>YEAR(SalesDataTable[[#This Row],[Order Date]])</f>
        <v>2026</v>
      </c>
      <c r="D1752" s="11" t="str">
        <f>"Q"&amp;ROUNDUP(MONTH(SalesDataTable[[#This Row],[Order Date]])/3,0)</f>
        <v>Q3</v>
      </c>
      <c r="E1752" s="4">
        <f>MONTH(SalesDataTable[[#This Row],[Order Date]])</f>
        <v>8</v>
      </c>
      <c r="F1752" s="4" t="str">
        <f>TEXT(SalesDataTable[[#This Row],[Order Date]],"MMM")</f>
        <v>Aug</v>
      </c>
      <c r="G1752" s="4" t="s">
        <v>6</v>
      </c>
      <c r="H1752" s="4" t="s">
        <v>41</v>
      </c>
      <c r="I1752" s="4" t="s">
        <v>28</v>
      </c>
      <c r="J1752" s="4" t="s">
        <v>3</v>
      </c>
      <c r="K1752" s="4" t="s">
        <v>14</v>
      </c>
      <c r="L1752" s="4" t="s">
        <v>15</v>
      </c>
      <c r="M1752" s="9">
        <v>1</v>
      </c>
      <c r="N1752" s="6">
        <v>37</v>
      </c>
      <c r="O1752" s="7">
        <v>0.15</v>
      </c>
      <c r="P1752" s="6">
        <v>13.68</v>
      </c>
      <c r="Q1752" s="6">
        <f t="shared" si="108"/>
        <v>31.45</v>
      </c>
      <c r="R1752" s="6">
        <f t="shared" si="109"/>
        <v>13.68</v>
      </c>
      <c r="S1752" s="6">
        <f t="shared" si="110"/>
        <v>17.77</v>
      </c>
      <c r="T1752" s="8">
        <f t="shared" si="111"/>
        <v>0.56502384737678857</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2503</v>
      </c>
      <c r="B1753" s="3">
        <v>46260</v>
      </c>
      <c r="C1753" s="4">
        <f>YEAR(SalesDataTable[[#This Row],[Order Date]])</f>
        <v>2026</v>
      </c>
      <c r="D1753" s="11" t="str">
        <f>"Q"&amp;ROUNDUP(MONTH(SalesDataTable[[#This Row],[Order Date]])/3,0)</f>
        <v>Q3</v>
      </c>
      <c r="E1753" s="4">
        <f>MONTH(SalesDataTable[[#This Row],[Order Date]])</f>
        <v>8</v>
      </c>
      <c r="F1753" s="4" t="str">
        <f>TEXT(SalesDataTable[[#This Row],[Order Date]],"MMM")</f>
        <v>Aug</v>
      </c>
      <c r="G1753" s="4" t="s">
        <v>6</v>
      </c>
      <c r="H1753" s="4" t="s">
        <v>27</v>
      </c>
      <c r="I1753" s="4" t="s">
        <v>2</v>
      </c>
      <c r="J1753" s="4" t="s">
        <v>3</v>
      </c>
      <c r="K1753" s="4" t="s">
        <v>4</v>
      </c>
      <c r="L1753" s="4" t="s">
        <v>22</v>
      </c>
      <c r="M1753" s="9">
        <v>2</v>
      </c>
      <c r="N1753" s="6">
        <v>50.02</v>
      </c>
      <c r="O1753" s="7">
        <v>0</v>
      </c>
      <c r="P1753" s="6">
        <v>21.99</v>
      </c>
      <c r="Q1753" s="6">
        <f t="shared" si="108"/>
        <v>100.04</v>
      </c>
      <c r="R1753" s="6">
        <f t="shared" si="109"/>
        <v>43.98</v>
      </c>
      <c r="S1753" s="6">
        <f t="shared" si="110"/>
        <v>56.060000000000009</v>
      </c>
      <c r="T1753" s="8">
        <f t="shared" si="111"/>
        <v>0.56037584966013598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4928</v>
      </c>
      <c r="B1754" s="3">
        <v>46260</v>
      </c>
      <c r="C1754" s="4">
        <f>YEAR(SalesDataTable[[#This Row],[Order Date]])</f>
        <v>2026</v>
      </c>
      <c r="D1754" s="11" t="str">
        <f>"Q"&amp;ROUNDUP(MONTH(SalesDataTable[[#This Row],[Order Date]])/3,0)</f>
        <v>Q3</v>
      </c>
      <c r="E1754" s="4">
        <f>MONTH(SalesDataTable[[#This Row],[Order Date]])</f>
        <v>8</v>
      </c>
      <c r="F1754" s="4" t="str">
        <f>TEXT(SalesDataTable[[#This Row],[Order Date]],"MMM")</f>
        <v>Aug</v>
      </c>
      <c r="G1754" s="4" t="s">
        <v>6</v>
      </c>
      <c r="H1754" s="4" t="s">
        <v>41</v>
      </c>
      <c r="I1754" s="4" t="s">
        <v>19</v>
      </c>
      <c r="J1754" s="4" t="s">
        <v>3</v>
      </c>
      <c r="K1754" s="4" t="s">
        <v>34</v>
      </c>
      <c r="L1754" s="4" t="s">
        <v>42</v>
      </c>
      <c r="M1754" s="9">
        <v>2</v>
      </c>
      <c r="N1754" s="6">
        <v>35.950000000000003</v>
      </c>
      <c r="O1754" s="7">
        <v>0.05</v>
      </c>
      <c r="P1754" s="6">
        <v>13.93</v>
      </c>
      <c r="Q1754" s="6">
        <f t="shared" si="108"/>
        <v>68.305000000000007</v>
      </c>
      <c r="R1754" s="6">
        <f t="shared" si="109"/>
        <v>27.86</v>
      </c>
      <c r="S1754" s="6">
        <f t="shared" si="110"/>
        <v>40.445000000000007</v>
      </c>
      <c r="T1754" s="8">
        <f t="shared" si="111"/>
        <v>0.59212356342873884</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852</v>
      </c>
      <c r="B1755" s="3">
        <v>46261</v>
      </c>
      <c r="C1755" s="4">
        <f>YEAR(SalesDataTable[[#This Row],[Order Date]])</f>
        <v>2026</v>
      </c>
      <c r="D1755" s="11" t="str">
        <f>"Q"&amp;ROUNDUP(MONTH(SalesDataTable[[#This Row],[Order Date]])/3,0)</f>
        <v>Q3</v>
      </c>
      <c r="E1755" s="4">
        <f>MONTH(SalesDataTable[[#This Row],[Order Date]])</f>
        <v>8</v>
      </c>
      <c r="F1755" s="4" t="str">
        <f>TEXT(SalesDataTable[[#This Row],[Order Date]],"MMM")</f>
        <v>Aug</v>
      </c>
      <c r="G1755" s="4" t="s">
        <v>0</v>
      </c>
      <c r="H1755" s="4" t="s">
        <v>36</v>
      </c>
      <c r="I1755" s="4" t="s">
        <v>2</v>
      </c>
      <c r="J1755" s="4" t="s">
        <v>13</v>
      </c>
      <c r="K1755" s="4" t="s">
        <v>14</v>
      </c>
      <c r="L1755" s="4" t="s">
        <v>32</v>
      </c>
      <c r="M1755" s="9">
        <v>3</v>
      </c>
      <c r="N1755" s="6">
        <v>45.84</v>
      </c>
      <c r="O1755" s="7">
        <v>0.15</v>
      </c>
      <c r="P1755" s="6">
        <v>17.899999999999999</v>
      </c>
      <c r="Q1755" s="6">
        <f t="shared" si="108"/>
        <v>116.89200000000001</v>
      </c>
      <c r="R1755" s="6">
        <f t="shared" si="109"/>
        <v>53.699999999999996</v>
      </c>
      <c r="S1755" s="6">
        <f t="shared" si="110"/>
        <v>63.192000000000014</v>
      </c>
      <c r="T1755" s="8">
        <f t="shared" si="111"/>
        <v>0.54060158094651478</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2188</v>
      </c>
      <c r="B1756" s="3">
        <v>46261</v>
      </c>
      <c r="C1756" s="4">
        <f>YEAR(SalesDataTable[[#This Row],[Order Date]])</f>
        <v>2026</v>
      </c>
      <c r="D1756" s="11"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23</v>
      </c>
      <c r="L1756" s="4" t="s">
        <v>40</v>
      </c>
      <c r="M1756" s="9">
        <v>1</v>
      </c>
      <c r="N1756" s="6">
        <v>83.23</v>
      </c>
      <c r="O1756" s="7">
        <v>0.1</v>
      </c>
      <c r="P1756" s="6">
        <v>40.229999999999997</v>
      </c>
      <c r="Q1756" s="6">
        <f t="shared" si="108"/>
        <v>74.907000000000011</v>
      </c>
      <c r="R1756" s="6">
        <f t="shared" si="109"/>
        <v>40.229999999999997</v>
      </c>
      <c r="S1756" s="6">
        <f t="shared" si="110"/>
        <v>34.677000000000014</v>
      </c>
      <c r="T1756" s="8">
        <f t="shared" si="111"/>
        <v>0.46293403820737727</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2574</v>
      </c>
      <c r="B1757" s="3">
        <v>46261</v>
      </c>
      <c r="C1757" s="4">
        <f>YEAR(SalesDataTable[[#This Row],[Order Date]])</f>
        <v>2026</v>
      </c>
      <c r="D1757" s="11" t="str">
        <f>"Q"&amp;ROUNDUP(MONTH(SalesDataTable[[#This Row],[Order Date]])/3,0)</f>
        <v>Q3</v>
      </c>
      <c r="E1757" s="4">
        <f>MONTH(SalesDataTable[[#This Row],[Order Date]])</f>
        <v>8</v>
      </c>
      <c r="F1757" s="4" t="str">
        <f>TEXT(SalesDataTable[[#This Row],[Order Date]],"MMM")</f>
        <v>Aug</v>
      </c>
      <c r="G1757" s="4" t="s">
        <v>0</v>
      </c>
      <c r="H1757" s="4" t="s">
        <v>36</v>
      </c>
      <c r="I1757" s="4" t="s">
        <v>19</v>
      </c>
      <c r="J1757" s="4" t="s">
        <v>13</v>
      </c>
      <c r="K1757" s="4" t="s">
        <v>4</v>
      </c>
      <c r="L1757" s="4" t="s">
        <v>30</v>
      </c>
      <c r="M1757" s="9">
        <v>1</v>
      </c>
      <c r="N1757" s="6">
        <v>104.33</v>
      </c>
      <c r="O1757" s="7">
        <v>0.1</v>
      </c>
      <c r="P1757" s="6">
        <v>49.86</v>
      </c>
      <c r="Q1757" s="6">
        <f t="shared" si="108"/>
        <v>93.897000000000006</v>
      </c>
      <c r="R1757" s="6">
        <f t="shared" si="109"/>
        <v>49.86</v>
      </c>
      <c r="S1757" s="6">
        <f t="shared" si="110"/>
        <v>44.037000000000006</v>
      </c>
      <c r="T1757" s="8">
        <f t="shared" si="111"/>
        <v>0.46899261957251032</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2942</v>
      </c>
      <c r="B1758" s="3">
        <v>46261</v>
      </c>
      <c r="C1758" s="4">
        <f>YEAR(SalesDataTable[[#This Row],[Order Date]])</f>
        <v>2026</v>
      </c>
      <c r="D1758" s="11" t="str">
        <f>"Q"&amp;ROUNDUP(MONTH(SalesDataTable[[#This Row],[Order Date]])/3,0)</f>
        <v>Q3</v>
      </c>
      <c r="E1758" s="4">
        <f>MONTH(SalesDataTable[[#This Row],[Order Date]])</f>
        <v>8</v>
      </c>
      <c r="F1758" s="4" t="str">
        <f>TEXT(SalesDataTable[[#This Row],[Order Date]],"MMM")</f>
        <v>Aug</v>
      </c>
      <c r="G1758" s="4" t="s">
        <v>6</v>
      </c>
      <c r="H1758" s="4" t="s">
        <v>27</v>
      </c>
      <c r="I1758" s="4" t="s">
        <v>2</v>
      </c>
      <c r="J1758" s="4" t="s">
        <v>13</v>
      </c>
      <c r="K1758" s="4" t="s">
        <v>9</v>
      </c>
      <c r="L1758" s="4" t="s">
        <v>37</v>
      </c>
      <c r="M1758" s="9">
        <v>1</v>
      </c>
      <c r="N1758" s="6">
        <v>156.94999999999999</v>
      </c>
      <c r="O1758" s="7">
        <v>0</v>
      </c>
      <c r="P1758" s="6">
        <v>80.41</v>
      </c>
      <c r="Q1758" s="6">
        <f t="shared" si="108"/>
        <v>156.94999999999999</v>
      </c>
      <c r="R1758" s="6">
        <f t="shared" si="109"/>
        <v>80.41</v>
      </c>
      <c r="S1758" s="6">
        <f t="shared" si="110"/>
        <v>76.539999999999992</v>
      </c>
      <c r="T1758" s="8">
        <f t="shared" si="111"/>
        <v>0.48767123287671232</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3211</v>
      </c>
      <c r="B1759" s="3">
        <v>46261</v>
      </c>
      <c r="C1759" s="4">
        <f>YEAR(SalesDataTable[[#This Row],[Order Date]])</f>
        <v>2026</v>
      </c>
      <c r="D1759" s="11" t="str">
        <f>"Q"&amp;ROUNDUP(MONTH(SalesDataTable[[#This Row],[Order Date]])/3,0)</f>
        <v>Q3</v>
      </c>
      <c r="E1759" s="4">
        <f>MONTH(SalesDataTable[[#This Row],[Order Date]])</f>
        <v>8</v>
      </c>
      <c r="F1759" s="4" t="str">
        <f>TEXT(SalesDataTable[[#This Row],[Order Date]],"MMM")</f>
        <v>Aug</v>
      </c>
      <c r="G1759" s="4" t="s">
        <v>6</v>
      </c>
      <c r="H1759" s="4" t="s">
        <v>49</v>
      </c>
      <c r="I1759" s="4" t="s">
        <v>19</v>
      </c>
      <c r="J1759" s="4" t="s">
        <v>16</v>
      </c>
      <c r="K1759" s="4" t="s">
        <v>4</v>
      </c>
      <c r="L1759" s="4" t="s">
        <v>26</v>
      </c>
      <c r="M1759" s="9">
        <v>3</v>
      </c>
      <c r="N1759" s="6">
        <v>41.33</v>
      </c>
      <c r="O1759" s="7">
        <v>0.05</v>
      </c>
      <c r="P1759" s="6">
        <v>17</v>
      </c>
      <c r="Q1759" s="6">
        <f t="shared" si="108"/>
        <v>117.79049999999999</v>
      </c>
      <c r="R1759" s="6">
        <f t="shared" si="109"/>
        <v>51</v>
      </c>
      <c r="S1759" s="6">
        <f t="shared" si="110"/>
        <v>66.790499999999994</v>
      </c>
      <c r="T1759" s="8">
        <f t="shared" si="111"/>
        <v>0.56702790123142355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3306</v>
      </c>
      <c r="B1760" s="3">
        <v>46261</v>
      </c>
      <c r="C1760" s="4">
        <f>YEAR(SalesDataTable[[#This Row],[Order Date]])</f>
        <v>2026</v>
      </c>
      <c r="D1760" s="11" t="str">
        <f>"Q"&amp;ROUNDUP(MONTH(SalesDataTable[[#This Row],[Order Date]])/3,0)</f>
        <v>Q3</v>
      </c>
      <c r="E1760" s="4">
        <f>MONTH(SalesDataTable[[#This Row],[Order Date]])</f>
        <v>8</v>
      </c>
      <c r="F1760" s="4" t="str">
        <f>TEXT(SalesDataTable[[#This Row],[Order Date]],"MMM")</f>
        <v>Aug</v>
      </c>
      <c r="G1760" s="4" t="s">
        <v>0</v>
      </c>
      <c r="H1760" s="4" t="s">
        <v>50</v>
      </c>
      <c r="I1760" s="4" t="s">
        <v>2</v>
      </c>
      <c r="J1760" s="4" t="s">
        <v>16</v>
      </c>
      <c r="K1760" s="4" t="s">
        <v>14</v>
      </c>
      <c r="L1760" s="4" t="s">
        <v>15</v>
      </c>
      <c r="M1760" s="9">
        <v>1</v>
      </c>
      <c r="N1760" s="6">
        <v>35.590000000000003</v>
      </c>
      <c r="O1760" s="7">
        <v>0</v>
      </c>
      <c r="P1760" s="6">
        <v>13.66</v>
      </c>
      <c r="Q1760" s="6">
        <f t="shared" si="108"/>
        <v>35.590000000000003</v>
      </c>
      <c r="R1760" s="6">
        <f t="shared" si="109"/>
        <v>13.66</v>
      </c>
      <c r="S1760" s="6">
        <f t="shared" si="110"/>
        <v>21.930000000000003</v>
      </c>
      <c r="T1760" s="8">
        <f t="shared" si="111"/>
        <v>0.61618432143860635</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3837</v>
      </c>
      <c r="B1761" s="3">
        <v>46261</v>
      </c>
      <c r="C1761" s="4">
        <f>YEAR(SalesDataTable[[#This Row],[Order Date]])</f>
        <v>2026</v>
      </c>
      <c r="D1761" s="11" t="str">
        <f>"Q"&amp;ROUNDUP(MONTH(SalesDataTable[[#This Row],[Order Date]])/3,0)</f>
        <v>Q3</v>
      </c>
      <c r="E1761" s="4">
        <f>MONTH(SalesDataTable[[#This Row],[Order Date]])</f>
        <v>8</v>
      </c>
      <c r="F1761" s="4" t="str">
        <f>TEXT(SalesDataTable[[#This Row],[Order Date]],"MMM")</f>
        <v>Aug</v>
      </c>
      <c r="G1761" s="4" t="s">
        <v>20</v>
      </c>
      <c r="H1761" s="4" t="s">
        <v>33</v>
      </c>
      <c r="I1761" s="4" t="s">
        <v>2</v>
      </c>
      <c r="J1761" s="4" t="s">
        <v>3</v>
      </c>
      <c r="K1761" s="4" t="s">
        <v>23</v>
      </c>
      <c r="L1761" s="4" t="s">
        <v>24</v>
      </c>
      <c r="M1761" s="9">
        <v>2</v>
      </c>
      <c r="N1761" s="6">
        <v>335.87</v>
      </c>
      <c r="O1761" s="7">
        <v>0.1</v>
      </c>
      <c r="P1761" s="6">
        <v>196.54</v>
      </c>
      <c r="Q1761" s="6">
        <f t="shared" si="108"/>
        <v>604.56600000000003</v>
      </c>
      <c r="R1761" s="6">
        <f t="shared" si="109"/>
        <v>393.08</v>
      </c>
      <c r="S1761" s="6">
        <f t="shared" si="110"/>
        <v>211.48600000000005</v>
      </c>
      <c r="T1761" s="8">
        <f t="shared" si="111"/>
        <v>0.34981457773014035</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4169</v>
      </c>
      <c r="B1762" s="3">
        <v>46261</v>
      </c>
      <c r="C1762" s="4">
        <f>YEAR(SalesDataTable[[#This Row],[Order Date]])</f>
        <v>2026</v>
      </c>
      <c r="D1762" s="11" t="str">
        <f>"Q"&amp;ROUNDUP(MONTH(SalesDataTable[[#This Row],[Order Date]])/3,0)</f>
        <v>Q3</v>
      </c>
      <c r="E1762" s="4">
        <f>MONTH(SalesDataTable[[#This Row],[Order Date]])</f>
        <v>8</v>
      </c>
      <c r="F1762" s="4" t="str">
        <f>TEXT(SalesDataTable[[#This Row],[Order Date]],"MMM")</f>
        <v>Aug</v>
      </c>
      <c r="G1762" s="4" t="s">
        <v>20</v>
      </c>
      <c r="H1762" s="4" t="s">
        <v>47</v>
      </c>
      <c r="I1762" s="4" t="s">
        <v>2</v>
      </c>
      <c r="J1762" s="4" t="s">
        <v>13</v>
      </c>
      <c r="K1762" s="4" t="s">
        <v>34</v>
      </c>
      <c r="L1762" s="4" t="s">
        <v>45</v>
      </c>
      <c r="M1762" s="9">
        <v>1</v>
      </c>
      <c r="N1762" s="6">
        <v>50.7</v>
      </c>
      <c r="O1762" s="7">
        <v>0.05</v>
      </c>
      <c r="P1762" s="6">
        <v>21.65</v>
      </c>
      <c r="Q1762" s="6">
        <f t="shared" si="108"/>
        <v>48.164999999999999</v>
      </c>
      <c r="R1762" s="6">
        <f t="shared" si="109"/>
        <v>21.65</v>
      </c>
      <c r="S1762" s="6">
        <f t="shared" si="110"/>
        <v>26.515000000000001</v>
      </c>
      <c r="T1762" s="8">
        <f t="shared" si="111"/>
        <v>0.55050347762898377</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4452</v>
      </c>
      <c r="B1763" s="3">
        <v>46261</v>
      </c>
      <c r="C1763" s="4">
        <f>YEAR(SalesDataTable[[#This Row],[Order Date]])</f>
        <v>2026</v>
      </c>
      <c r="D1763" s="11" t="str">
        <f>"Q"&amp;ROUNDUP(MONTH(SalesDataTable[[#This Row],[Order Date]])/3,0)</f>
        <v>Q3</v>
      </c>
      <c r="E1763" s="4">
        <f>MONTH(SalesDataTable[[#This Row],[Order Date]])</f>
        <v>8</v>
      </c>
      <c r="F1763" s="4" t="str">
        <f>TEXT(SalesDataTable[[#This Row],[Order Date]],"MMM")</f>
        <v>Aug</v>
      </c>
      <c r="G1763" s="4" t="s">
        <v>11</v>
      </c>
      <c r="H1763" s="4" t="s">
        <v>12</v>
      </c>
      <c r="I1763" s="4" t="s">
        <v>28</v>
      </c>
      <c r="J1763" s="4" t="s">
        <v>13</v>
      </c>
      <c r="K1763" s="4" t="s">
        <v>9</v>
      </c>
      <c r="L1763" s="4" t="s">
        <v>37</v>
      </c>
      <c r="M1763" s="9">
        <v>3</v>
      </c>
      <c r="N1763" s="6">
        <v>152.76</v>
      </c>
      <c r="O1763" s="7">
        <v>0.1</v>
      </c>
      <c r="P1763" s="6">
        <v>77.36</v>
      </c>
      <c r="Q1763" s="6">
        <f t="shared" si="108"/>
        <v>412.452</v>
      </c>
      <c r="R1763" s="6">
        <f t="shared" si="109"/>
        <v>232.07999999999998</v>
      </c>
      <c r="S1763" s="6">
        <f t="shared" si="110"/>
        <v>180.37200000000001</v>
      </c>
      <c r="T1763" s="8">
        <f t="shared" si="111"/>
        <v>0.43731634226528182</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4740</v>
      </c>
      <c r="B1764" s="3">
        <v>46261</v>
      </c>
      <c r="C1764" s="4">
        <f>YEAR(SalesDataTable[[#This Row],[Order Date]])</f>
        <v>2026</v>
      </c>
      <c r="D1764" s="11" t="str">
        <f>"Q"&amp;ROUNDUP(MONTH(SalesDataTable[[#This Row],[Order Date]])/3,0)</f>
        <v>Q3</v>
      </c>
      <c r="E1764" s="4">
        <f>MONTH(SalesDataTable[[#This Row],[Order Date]])</f>
        <v>8</v>
      </c>
      <c r="F1764" s="4" t="str">
        <f>TEXT(SalesDataTable[[#This Row],[Order Date]],"MMM")</f>
        <v>Aug</v>
      </c>
      <c r="G1764" s="4" t="s">
        <v>0</v>
      </c>
      <c r="H1764" s="4" t="s">
        <v>50</v>
      </c>
      <c r="I1764" s="4" t="s">
        <v>8</v>
      </c>
      <c r="J1764" s="4" t="s">
        <v>3</v>
      </c>
      <c r="K1764" s="4" t="s">
        <v>9</v>
      </c>
      <c r="L1764" s="4" t="s">
        <v>46</v>
      </c>
      <c r="M1764" s="9">
        <v>5</v>
      </c>
      <c r="N1764" s="6">
        <v>72.78</v>
      </c>
      <c r="O1764" s="7">
        <v>0.1</v>
      </c>
      <c r="P1764" s="6">
        <v>33.25</v>
      </c>
      <c r="Q1764" s="6">
        <f t="shared" si="108"/>
        <v>327.51</v>
      </c>
      <c r="R1764" s="6">
        <f t="shared" si="109"/>
        <v>166.25</v>
      </c>
      <c r="S1764" s="6">
        <f t="shared" si="110"/>
        <v>161.26</v>
      </c>
      <c r="T1764" s="8">
        <f t="shared" si="111"/>
        <v>0.49238191200268694</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5000</v>
      </c>
      <c r="B1765" s="3">
        <v>46261</v>
      </c>
      <c r="C1765" s="4">
        <f>YEAR(SalesDataTable[[#This Row],[Order Date]])</f>
        <v>2026</v>
      </c>
      <c r="D1765" s="11" t="str">
        <f>"Q"&amp;ROUNDUP(MONTH(SalesDataTable[[#This Row],[Order Date]])/3,0)</f>
        <v>Q3</v>
      </c>
      <c r="E1765" s="4">
        <f>MONTH(SalesDataTable[[#This Row],[Order Date]])</f>
        <v>8</v>
      </c>
      <c r="F1765" s="4" t="str">
        <f>TEXT(SalesDataTable[[#This Row],[Order Date]],"MMM")</f>
        <v>Aug</v>
      </c>
      <c r="G1765" s="4" t="s">
        <v>6</v>
      </c>
      <c r="H1765" s="4" t="s">
        <v>43</v>
      </c>
      <c r="I1765" s="4" t="s">
        <v>28</v>
      </c>
      <c r="J1765" s="4" t="s">
        <v>13</v>
      </c>
      <c r="K1765" s="4" t="s">
        <v>14</v>
      </c>
      <c r="L1765" s="4" t="s">
        <v>15</v>
      </c>
      <c r="M1765" s="9">
        <v>2</v>
      </c>
      <c r="N1765" s="6">
        <v>37</v>
      </c>
      <c r="O1765" s="7">
        <v>0</v>
      </c>
      <c r="P1765" s="6">
        <v>13.83</v>
      </c>
      <c r="Q1765" s="6">
        <f t="shared" si="108"/>
        <v>74</v>
      </c>
      <c r="R1765" s="6">
        <f t="shared" si="109"/>
        <v>27.66</v>
      </c>
      <c r="S1765" s="6">
        <f t="shared" si="110"/>
        <v>46.34</v>
      </c>
      <c r="T1765" s="8">
        <f t="shared" si="111"/>
        <v>0.62621621621621626</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5058</v>
      </c>
      <c r="B1766" s="3">
        <v>46261</v>
      </c>
      <c r="C1766" s="4">
        <f>YEAR(SalesDataTable[[#This Row],[Order Date]])</f>
        <v>2026</v>
      </c>
      <c r="D1766" s="11" t="str">
        <f>"Q"&amp;ROUNDUP(MONTH(SalesDataTable[[#This Row],[Order Date]])/3,0)</f>
        <v>Q3</v>
      </c>
      <c r="E1766" s="4">
        <f>MONTH(SalesDataTable[[#This Row],[Order Date]])</f>
        <v>8</v>
      </c>
      <c r="F1766" s="4" t="str">
        <f>TEXT(SalesDataTable[[#This Row],[Order Date]],"MMM")</f>
        <v>Aug</v>
      </c>
      <c r="G1766" s="4" t="s">
        <v>6</v>
      </c>
      <c r="H1766" s="4" t="s">
        <v>41</v>
      </c>
      <c r="I1766" s="4" t="s">
        <v>8</v>
      </c>
      <c r="J1766" s="4" t="s">
        <v>16</v>
      </c>
      <c r="K1766" s="4" t="s">
        <v>4</v>
      </c>
      <c r="L1766" s="4" t="s">
        <v>26</v>
      </c>
      <c r="M1766" s="9">
        <v>6</v>
      </c>
      <c r="N1766" s="6">
        <v>41.33</v>
      </c>
      <c r="O1766" s="7">
        <v>0.2</v>
      </c>
      <c r="P1766" s="6">
        <v>17.02</v>
      </c>
      <c r="Q1766" s="6">
        <f t="shared" si="108"/>
        <v>198.38400000000001</v>
      </c>
      <c r="R1766" s="6">
        <f t="shared" si="109"/>
        <v>102.12</v>
      </c>
      <c r="S1766" s="6">
        <f t="shared" si="110"/>
        <v>96.26400000000001</v>
      </c>
      <c r="T1766" s="8">
        <f t="shared" si="111"/>
        <v>0.48524074522138883</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496</v>
      </c>
      <c r="B1767" s="3">
        <v>46262</v>
      </c>
      <c r="C1767" s="4">
        <f>YEAR(SalesDataTable[[#This Row],[Order Date]])</f>
        <v>2026</v>
      </c>
      <c r="D1767" s="11" t="str">
        <f>"Q"&amp;ROUNDUP(MONTH(SalesDataTable[[#This Row],[Order Date]])/3,0)</f>
        <v>Q3</v>
      </c>
      <c r="E1767" s="4">
        <f>MONTH(SalesDataTable[[#This Row],[Order Date]])</f>
        <v>8</v>
      </c>
      <c r="F1767" s="4" t="str">
        <f>TEXT(SalesDataTable[[#This Row],[Order Date]],"MMM")</f>
        <v>Aug</v>
      </c>
      <c r="G1767" s="4" t="s">
        <v>0</v>
      </c>
      <c r="H1767" s="4" t="s">
        <v>50</v>
      </c>
      <c r="I1767" s="4" t="s">
        <v>19</v>
      </c>
      <c r="J1767" s="4" t="s">
        <v>3</v>
      </c>
      <c r="K1767" s="4" t="s">
        <v>34</v>
      </c>
      <c r="L1767" s="4" t="s">
        <v>42</v>
      </c>
      <c r="M1767" s="9">
        <v>1</v>
      </c>
      <c r="N1767" s="6">
        <v>37.020000000000003</v>
      </c>
      <c r="O1767" s="7">
        <v>0</v>
      </c>
      <c r="P1767" s="6">
        <v>13.64</v>
      </c>
      <c r="Q1767" s="6">
        <f t="shared" si="108"/>
        <v>37.020000000000003</v>
      </c>
      <c r="R1767" s="6">
        <f t="shared" si="109"/>
        <v>13.64</v>
      </c>
      <c r="S1767" s="6">
        <f t="shared" si="110"/>
        <v>23.380000000000003</v>
      </c>
      <c r="T1767" s="8">
        <f t="shared" si="111"/>
        <v>0.63155051323608857</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1343</v>
      </c>
      <c r="B1768" s="3">
        <v>46262</v>
      </c>
      <c r="C1768" s="4">
        <f>YEAR(SalesDataTable[[#This Row],[Order Date]])</f>
        <v>2026</v>
      </c>
      <c r="D1768" s="11" t="str">
        <f>"Q"&amp;ROUNDUP(MONTH(SalesDataTable[[#This Row],[Order Date]])/3,0)</f>
        <v>Q3</v>
      </c>
      <c r="E1768" s="4">
        <f>MONTH(SalesDataTable[[#This Row],[Order Date]])</f>
        <v>8</v>
      </c>
      <c r="F1768" s="4" t="str">
        <f>TEXT(SalesDataTable[[#This Row],[Order Date]],"MMM")</f>
        <v>Aug</v>
      </c>
      <c r="G1768" s="4" t="s">
        <v>20</v>
      </c>
      <c r="H1768" s="4" t="s">
        <v>33</v>
      </c>
      <c r="I1768" s="4" t="s">
        <v>2</v>
      </c>
      <c r="J1768" s="4" t="s">
        <v>13</v>
      </c>
      <c r="K1768" s="4" t="s">
        <v>23</v>
      </c>
      <c r="L1768" s="4" t="s">
        <v>40</v>
      </c>
      <c r="M1768" s="9">
        <v>1</v>
      </c>
      <c r="N1768" s="6">
        <v>81.06</v>
      </c>
      <c r="O1768" s="7">
        <v>0</v>
      </c>
      <c r="P1768" s="6">
        <v>38.43</v>
      </c>
      <c r="Q1768" s="6">
        <f t="shared" si="108"/>
        <v>81.06</v>
      </c>
      <c r="R1768" s="6">
        <f t="shared" si="109"/>
        <v>38.43</v>
      </c>
      <c r="S1768" s="6">
        <f t="shared" si="110"/>
        <v>42.63</v>
      </c>
      <c r="T1768" s="8">
        <f t="shared" si="111"/>
        <v>0.52590673575129532</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1455</v>
      </c>
      <c r="B1769" s="3">
        <v>46262</v>
      </c>
      <c r="C1769" s="4">
        <f>YEAR(SalesDataTable[[#This Row],[Order Date]])</f>
        <v>2026</v>
      </c>
      <c r="D1769" s="11" t="str">
        <f>"Q"&amp;ROUNDUP(MONTH(SalesDataTable[[#This Row],[Order Date]])/3,0)</f>
        <v>Q3</v>
      </c>
      <c r="E1769" s="4">
        <f>MONTH(SalesDataTable[[#This Row],[Order Date]])</f>
        <v>8</v>
      </c>
      <c r="F1769" s="4" t="str">
        <f>TEXT(SalesDataTable[[#This Row],[Order Date]],"MMM")</f>
        <v>Aug</v>
      </c>
      <c r="G1769" s="4" t="s">
        <v>11</v>
      </c>
      <c r="H1769" s="4" t="s">
        <v>12</v>
      </c>
      <c r="I1769" s="4" t="s">
        <v>2</v>
      </c>
      <c r="J1769" s="4" t="s">
        <v>13</v>
      </c>
      <c r="K1769" s="4" t="s">
        <v>4</v>
      </c>
      <c r="L1769" s="4" t="s">
        <v>22</v>
      </c>
      <c r="M1769" s="9">
        <v>2</v>
      </c>
      <c r="N1769" s="6">
        <v>51.91</v>
      </c>
      <c r="O1769" s="7">
        <v>0</v>
      </c>
      <c r="P1769" s="6">
        <v>21.94</v>
      </c>
      <c r="Q1769" s="6">
        <f t="shared" si="108"/>
        <v>103.82</v>
      </c>
      <c r="R1769" s="6">
        <f t="shared" si="109"/>
        <v>43.88</v>
      </c>
      <c r="S1769" s="6">
        <f t="shared" si="110"/>
        <v>59.939999999999991</v>
      </c>
      <c r="T1769" s="8">
        <f t="shared" si="111"/>
        <v>0.57734540550953573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1632</v>
      </c>
      <c r="B1770" s="3">
        <v>46262</v>
      </c>
      <c r="C1770" s="4">
        <f>YEAR(SalesDataTable[[#This Row],[Order Date]])</f>
        <v>2026</v>
      </c>
      <c r="D1770" s="11" t="str">
        <f>"Q"&amp;ROUNDUP(MONTH(SalesDataTable[[#This Row],[Order Date]])/3,0)</f>
        <v>Q3</v>
      </c>
      <c r="E1770" s="4">
        <f>MONTH(SalesDataTable[[#This Row],[Order Date]])</f>
        <v>8</v>
      </c>
      <c r="F1770" s="4" t="str">
        <f>TEXT(SalesDataTable[[#This Row],[Order Date]],"MMM")</f>
        <v>Aug</v>
      </c>
      <c r="G1770" s="4" t="s">
        <v>20</v>
      </c>
      <c r="H1770" s="4" t="s">
        <v>31</v>
      </c>
      <c r="I1770" s="4" t="s">
        <v>28</v>
      </c>
      <c r="J1770" s="4" t="s">
        <v>13</v>
      </c>
      <c r="K1770" s="4" t="s">
        <v>14</v>
      </c>
      <c r="L1770" s="4" t="s">
        <v>15</v>
      </c>
      <c r="M1770" s="9">
        <v>1</v>
      </c>
      <c r="N1770" s="6">
        <v>35.700000000000003</v>
      </c>
      <c r="O1770" s="7">
        <v>0.05</v>
      </c>
      <c r="P1770" s="6">
        <v>13.45</v>
      </c>
      <c r="Q1770" s="6">
        <f t="shared" si="108"/>
        <v>33.914999999999999</v>
      </c>
      <c r="R1770" s="6">
        <f t="shared" si="109"/>
        <v>13.45</v>
      </c>
      <c r="S1770" s="6">
        <f t="shared" si="110"/>
        <v>20.465</v>
      </c>
      <c r="T1770" s="8">
        <f t="shared" si="111"/>
        <v>0.60342031549461894</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1817</v>
      </c>
      <c r="B1771" s="3">
        <v>46262</v>
      </c>
      <c r="C1771" s="4">
        <f>YEAR(SalesDataTable[[#This Row],[Order Date]])</f>
        <v>2026</v>
      </c>
      <c r="D1771" s="11" t="str">
        <f>"Q"&amp;ROUNDUP(MONTH(SalesDataTable[[#This Row],[Order Date]])/3,0)</f>
        <v>Q3</v>
      </c>
      <c r="E1771" s="4">
        <f>MONTH(SalesDataTable[[#This Row],[Order Date]])</f>
        <v>8</v>
      </c>
      <c r="F1771" s="4" t="str">
        <f>TEXT(SalesDataTable[[#This Row],[Order Date]],"MMM")</f>
        <v>Aug</v>
      </c>
      <c r="G1771" s="4" t="s">
        <v>0</v>
      </c>
      <c r="H1771" s="4" t="s">
        <v>36</v>
      </c>
      <c r="I1771" s="4" t="s">
        <v>19</v>
      </c>
      <c r="J1771" s="4" t="s">
        <v>13</v>
      </c>
      <c r="K1771" s="4" t="s">
        <v>34</v>
      </c>
      <c r="L1771" s="4" t="s">
        <v>42</v>
      </c>
      <c r="M1771" s="9">
        <v>1</v>
      </c>
      <c r="N1771" s="6">
        <v>36.590000000000003</v>
      </c>
      <c r="O1771" s="7">
        <v>0.05</v>
      </c>
      <c r="P1771" s="6">
        <v>14.15</v>
      </c>
      <c r="Q1771" s="6">
        <f t="shared" si="108"/>
        <v>34.7605</v>
      </c>
      <c r="R1771" s="6">
        <f t="shared" si="109"/>
        <v>14.15</v>
      </c>
      <c r="S1771" s="6">
        <f t="shared" si="110"/>
        <v>20.610500000000002</v>
      </c>
      <c r="T1771" s="8">
        <f t="shared" si="111"/>
        <v>0.59292875534011313</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2993</v>
      </c>
      <c r="B1772" s="3">
        <v>46262</v>
      </c>
      <c r="C1772" s="4">
        <f>YEAR(SalesDataTable[[#This Row],[Order Date]])</f>
        <v>2026</v>
      </c>
      <c r="D1772" s="11" t="str">
        <f>"Q"&amp;ROUNDUP(MONTH(SalesDataTable[[#This Row],[Order Date]])/3,0)</f>
        <v>Q3</v>
      </c>
      <c r="E1772" s="4">
        <f>MONTH(SalesDataTable[[#This Row],[Order Date]])</f>
        <v>8</v>
      </c>
      <c r="F1772" s="4" t="str">
        <f>TEXT(SalesDataTable[[#This Row],[Order Date]],"MMM")</f>
        <v>Aug</v>
      </c>
      <c r="G1772" s="4" t="s">
        <v>6</v>
      </c>
      <c r="H1772" s="4" t="s">
        <v>43</v>
      </c>
      <c r="I1772" s="4" t="s">
        <v>8</v>
      </c>
      <c r="J1772" s="4" t="s">
        <v>16</v>
      </c>
      <c r="K1772" s="4" t="s">
        <v>14</v>
      </c>
      <c r="L1772" s="4" t="s">
        <v>15</v>
      </c>
      <c r="M1772" s="9">
        <v>3</v>
      </c>
      <c r="N1772" s="6">
        <v>35.520000000000003</v>
      </c>
      <c r="O1772" s="7">
        <v>0.1</v>
      </c>
      <c r="P1772" s="6">
        <v>13.78</v>
      </c>
      <c r="Q1772" s="6">
        <f t="shared" si="108"/>
        <v>95.904000000000011</v>
      </c>
      <c r="R1772" s="6">
        <f t="shared" si="109"/>
        <v>41.339999999999996</v>
      </c>
      <c r="S1772" s="6">
        <f t="shared" si="110"/>
        <v>54.564000000000014</v>
      </c>
      <c r="T1772" s="8">
        <f t="shared" si="111"/>
        <v>0.56894394394394399</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4676</v>
      </c>
      <c r="B1773" s="3">
        <v>46262</v>
      </c>
      <c r="C1773" s="4">
        <f>YEAR(SalesDataTable[[#This Row],[Order Date]])</f>
        <v>2026</v>
      </c>
      <c r="D1773" s="11" t="str">
        <f>"Q"&amp;ROUNDUP(MONTH(SalesDataTable[[#This Row],[Order Date]])/3,0)</f>
        <v>Q3</v>
      </c>
      <c r="E1773" s="4">
        <f>MONTH(SalesDataTable[[#This Row],[Order Date]])</f>
        <v>8</v>
      </c>
      <c r="F1773" s="4" t="str">
        <f>TEXT(SalesDataTable[[#This Row],[Order Date]],"MMM")</f>
        <v>Aug</v>
      </c>
      <c r="G1773" s="4" t="s">
        <v>20</v>
      </c>
      <c r="H1773" s="4" t="s">
        <v>47</v>
      </c>
      <c r="I1773" s="4" t="s">
        <v>19</v>
      </c>
      <c r="J1773" s="4" t="s">
        <v>13</v>
      </c>
      <c r="K1773" s="4" t="s">
        <v>4</v>
      </c>
      <c r="L1773" s="4" t="s">
        <v>5</v>
      </c>
      <c r="M1773" s="9">
        <v>2</v>
      </c>
      <c r="N1773" s="6">
        <v>81.88</v>
      </c>
      <c r="O1773" s="7">
        <v>0.1</v>
      </c>
      <c r="P1773" s="6">
        <v>42.87</v>
      </c>
      <c r="Q1773" s="6">
        <f t="shared" si="108"/>
        <v>147.38399999999999</v>
      </c>
      <c r="R1773" s="6">
        <f t="shared" si="109"/>
        <v>85.74</v>
      </c>
      <c r="S1773" s="6">
        <f t="shared" si="110"/>
        <v>61.643999999999991</v>
      </c>
      <c r="T1773" s="8">
        <f t="shared" si="111"/>
        <v>0.41825435596808336</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5105</v>
      </c>
      <c r="B1774" s="3">
        <v>46262</v>
      </c>
      <c r="C1774" s="4">
        <f>YEAR(SalesDataTable[[#This Row],[Order Date]])</f>
        <v>2026</v>
      </c>
      <c r="D1774" s="11" t="str">
        <f>"Q"&amp;ROUNDUP(MONTH(SalesDataTable[[#This Row],[Order Date]])/3,0)</f>
        <v>Q3</v>
      </c>
      <c r="E1774" s="4">
        <f>MONTH(SalesDataTable[[#This Row],[Order Date]])</f>
        <v>8</v>
      </c>
      <c r="F1774" s="4" t="str">
        <f>TEXT(SalesDataTable[[#This Row],[Order Date]],"MMM")</f>
        <v>Aug</v>
      </c>
      <c r="G1774" s="4" t="s">
        <v>20</v>
      </c>
      <c r="H1774" s="4" t="s">
        <v>31</v>
      </c>
      <c r="I1774" s="4" t="s">
        <v>2</v>
      </c>
      <c r="J1774" s="4" t="s">
        <v>16</v>
      </c>
      <c r="K1774" s="4" t="s">
        <v>14</v>
      </c>
      <c r="L1774" s="4" t="s">
        <v>32</v>
      </c>
      <c r="M1774" s="9">
        <v>4</v>
      </c>
      <c r="N1774" s="6">
        <v>46.54</v>
      </c>
      <c r="O1774" s="7">
        <v>0</v>
      </c>
      <c r="P1774" s="6">
        <v>18.86</v>
      </c>
      <c r="Q1774" s="6">
        <f t="shared" si="108"/>
        <v>186.16</v>
      </c>
      <c r="R1774" s="6">
        <f t="shared" si="109"/>
        <v>75.44</v>
      </c>
      <c r="S1774" s="6">
        <f t="shared" si="110"/>
        <v>110.72</v>
      </c>
      <c r="T1774" s="8">
        <f t="shared" si="111"/>
        <v>0.5947571981091534</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223</v>
      </c>
      <c r="B1775" s="3">
        <v>46263</v>
      </c>
      <c r="C1775" s="4">
        <f>YEAR(SalesDataTable[[#This Row],[Order Date]])</f>
        <v>2026</v>
      </c>
      <c r="D1775" s="11" t="str">
        <f>"Q"&amp;ROUNDUP(MONTH(SalesDataTable[[#This Row],[Order Date]])/3,0)</f>
        <v>Q3</v>
      </c>
      <c r="E1775" s="4">
        <f>MONTH(SalesDataTable[[#This Row],[Order Date]])</f>
        <v>8</v>
      </c>
      <c r="F1775" s="4" t="str">
        <f>TEXT(SalesDataTable[[#This Row],[Order Date]],"MMM")</f>
        <v>Aug</v>
      </c>
      <c r="G1775" s="4" t="s">
        <v>11</v>
      </c>
      <c r="H1775" s="4" t="s">
        <v>12</v>
      </c>
      <c r="I1775" s="4" t="s">
        <v>19</v>
      </c>
      <c r="J1775" s="4" t="s">
        <v>3</v>
      </c>
      <c r="K1775" s="4" t="s">
        <v>34</v>
      </c>
      <c r="L1775" s="4" t="s">
        <v>45</v>
      </c>
      <c r="M1775" s="9">
        <v>1</v>
      </c>
      <c r="N1775" s="6">
        <v>49.79</v>
      </c>
      <c r="O1775" s="7">
        <v>0</v>
      </c>
      <c r="P1775" s="6">
        <v>21.43</v>
      </c>
      <c r="Q1775" s="6">
        <f t="shared" si="108"/>
        <v>49.79</v>
      </c>
      <c r="R1775" s="6">
        <f t="shared" si="109"/>
        <v>21.43</v>
      </c>
      <c r="S1775" s="6">
        <f t="shared" si="110"/>
        <v>28.36</v>
      </c>
      <c r="T1775" s="8">
        <f t="shared" si="111"/>
        <v>0.56959228760795344</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1023</v>
      </c>
      <c r="B1776" s="3">
        <v>46263</v>
      </c>
      <c r="C1776" s="4">
        <f>YEAR(SalesDataTable[[#This Row],[Order Date]])</f>
        <v>2026</v>
      </c>
      <c r="D1776" s="11" t="str">
        <f>"Q"&amp;ROUNDUP(MONTH(SalesDataTable[[#This Row],[Order Date]])/3,0)</f>
        <v>Q3</v>
      </c>
      <c r="E1776" s="4">
        <f>MONTH(SalesDataTable[[#This Row],[Order Date]])</f>
        <v>8</v>
      </c>
      <c r="F1776" s="4" t="str">
        <f>TEXT(SalesDataTable[[#This Row],[Order Date]],"MMM")</f>
        <v>Aug</v>
      </c>
      <c r="G1776" s="4" t="s">
        <v>11</v>
      </c>
      <c r="H1776" s="4" t="s">
        <v>18</v>
      </c>
      <c r="I1776" s="4" t="s">
        <v>2</v>
      </c>
      <c r="J1776" s="4" t="s">
        <v>13</v>
      </c>
      <c r="K1776" s="4" t="s">
        <v>9</v>
      </c>
      <c r="L1776" s="4" t="s">
        <v>10</v>
      </c>
      <c r="M1776" s="9">
        <v>6</v>
      </c>
      <c r="N1776" s="6">
        <v>90.19</v>
      </c>
      <c r="O1776" s="7">
        <v>0</v>
      </c>
      <c r="P1776" s="6">
        <v>45.61</v>
      </c>
      <c r="Q1776" s="6">
        <f t="shared" si="108"/>
        <v>541.14</v>
      </c>
      <c r="R1776" s="6">
        <f t="shared" si="109"/>
        <v>273.65999999999997</v>
      </c>
      <c r="S1776" s="6">
        <f t="shared" si="110"/>
        <v>267.48</v>
      </c>
      <c r="T1776" s="8">
        <f t="shared" si="111"/>
        <v>0.4942898325756736</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1694</v>
      </c>
      <c r="B1777" s="3">
        <v>46263</v>
      </c>
      <c r="C1777" s="4">
        <f>YEAR(SalesDataTable[[#This Row],[Order Date]])</f>
        <v>2026</v>
      </c>
      <c r="D1777" s="11" t="str">
        <f>"Q"&amp;ROUNDUP(MONTH(SalesDataTable[[#This Row],[Order Date]])/3,0)</f>
        <v>Q3</v>
      </c>
      <c r="E1777" s="4">
        <f>MONTH(SalesDataTable[[#This Row],[Order Date]])</f>
        <v>8</v>
      </c>
      <c r="F1777" s="4" t="str">
        <f>TEXT(SalesDataTable[[#This Row],[Order Date]],"MMM")</f>
        <v>Aug</v>
      </c>
      <c r="G1777" s="4" t="s">
        <v>6</v>
      </c>
      <c r="H1777" s="4" t="s">
        <v>43</v>
      </c>
      <c r="I1777" s="4" t="s">
        <v>2</v>
      </c>
      <c r="J1777" s="4" t="s">
        <v>13</v>
      </c>
      <c r="K1777" s="4" t="s">
        <v>9</v>
      </c>
      <c r="L1777" s="4" t="s">
        <v>46</v>
      </c>
      <c r="M1777" s="9">
        <v>1</v>
      </c>
      <c r="N1777" s="6">
        <v>70.38</v>
      </c>
      <c r="O1777" s="7">
        <v>0.15</v>
      </c>
      <c r="P1777" s="6">
        <v>32.64</v>
      </c>
      <c r="Q1777" s="6">
        <f t="shared" si="108"/>
        <v>59.822999999999993</v>
      </c>
      <c r="R1777" s="6">
        <f t="shared" si="109"/>
        <v>32.64</v>
      </c>
      <c r="S1777" s="6">
        <f t="shared" si="110"/>
        <v>27.182999999999993</v>
      </c>
      <c r="T1777" s="8">
        <f t="shared" si="111"/>
        <v>0.45439045183290699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2006</v>
      </c>
      <c r="B1778" s="3">
        <v>46263</v>
      </c>
      <c r="C1778" s="4">
        <f>YEAR(SalesDataTable[[#This Row],[Order Date]])</f>
        <v>2026</v>
      </c>
      <c r="D1778" s="11" t="str">
        <f>"Q"&amp;ROUNDUP(MONTH(SalesDataTable[[#This Row],[Order Date]])/3,0)</f>
        <v>Q3</v>
      </c>
      <c r="E1778" s="4">
        <f>MONTH(SalesDataTable[[#This Row],[Order Date]])</f>
        <v>8</v>
      </c>
      <c r="F1778" s="4" t="str">
        <f>TEXT(SalesDataTable[[#This Row],[Order Date]],"MMM")</f>
        <v>Aug</v>
      </c>
      <c r="G1778" s="4" t="s">
        <v>20</v>
      </c>
      <c r="H1778" s="4" t="s">
        <v>47</v>
      </c>
      <c r="I1778" s="4" t="s">
        <v>2</v>
      </c>
      <c r="J1778" s="4" t="s">
        <v>13</v>
      </c>
      <c r="K1778" s="4" t="s">
        <v>14</v>
      </c>
      <c r="L1778" s="4" t="s">
        <v>32</v>
      </c>
      <c r="M1778" s="9">
        <v>1</v>
      </c>
      <c r="N1778" s="6">
        <v>46.43</v>
      </c>
      <c r="O1778" s="7">
        <v>0</v>
      </c>
      <c r="P1778" s="6">
        <v>18.2</v>
      </c>
      <c r="Q1778" s="6">
        <f t="shared" si="108"/>
        <v>46.43</v>
      </c>
      <c r="R1778" s="6">
        <f t="shared" si="109"/>
        <v>18.2</v>
      </c>
      <c r="S1778" s="6">
        <f t="shared" si="110"/>
        <v>28.23</v>
      </c>
      <c r="T1778" s="8">
        <f t="shared" si="111"/>
        <v>0.60801206116734874</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3026</v>
      </c>
      <c r="B1779" s="3">
        <v>46263</v>
      </c>
      <c r="C1779" s="4">
        <f>YEAR(SalesDataTable[[#This Row],[Order Date]])</f>
        <v>2026</v>
      </c>
      <c r="D1779" s="11" t="str">
        <f>"Q"&amp;ROUNDUP(MONTH(SalesDataTable[[#This Row],[Order Date]])/3,0)</f>
        <v>Q3</v>
      </c>
      <c r="E1779" s="4">
        <f>MONTH(SalesDataTable[[#This Row],[Order Date]])</f>
        <v>8</v>
      </c>
      <c r="F1779" s="4" t="str">
        <f>TEXT(SalesDataTable[[#This Row],[Order Date]],"MMM")</f>
        <v>Aug</v>
      </c>
      <c r="G1779" s="4" t="s">
        <v>0</v>
      </c>
      <c r="H1779" s="4" t="s">
        <v>1</v>
      </c>
      <c r="I1779" s="4" t="s">
        <v>2</v>
      </c>
      <c r="J1779" s="4" t="s">
        <v>13</v>
      </c>
      <c r="K1779" s="4" t="s">
        <v>23</v>
      </c>
      <c r="L1779" s="4" t="s">
        <v>29</v>
      </c>
      <c r="M1779" s="9">
        <v>1</v>
      </c>
      <c r="N1779" s="6">
        <v>194.75</v>
      </c>
      <c r="O1779" s="7">
        <v>0.05</v>
      </c>
      <c r="P1779" s="6">
        <v>105.94</v>
      </c>
      <c r="Q1779" s="6">
        <f t="shared" si="108"/>
        <v>185.01249999999999</v>
      </c>
      <c r="R1779" s="6">
        <f t="shared" si="109"/>
        <v>105.94</v>
      </c>
      <c r="S1779" s="6">
        <f t="shared" si="110"/>
        <v>79.072499999999991</v>
      </c>
      <c r="T1779" s="8">
        <f t="shared" si="111"/>
        <v>0.42739004121343149</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3057</v>
      </c>
      <c r="B1780" s="3">
        <v>46263</v>
      </c>
      <c r="C1780" s="4">
        <f>YEAR(SalesDataTable[[#This Row],[Order Date]])</f>
        <v>2026</v>
      </c>
      <c r="D1780" s="11" t="str">
        <f>"Q"&amp;ROUNDUP(MONTH(SalesDataTable[[#This Row],[Order Date]])/3,0)</f>
        <v>Q3</v>
      </c>
      <c r="E1780" s="4">
        <f>MONTH(SalesDataTable[[#This Row],[Order Date]])</f>
        <v>8</v>
      </c>
      <c r="F1780" s="4" t="str">
        <f>TEXT(SalesDataTable[[#This Row],[Order Date]],"MMM")</f>
        <v>Aug</v>
      </c>
      <c r="G1780" s="4" t="s">
        <v>6</v>
      </c>
      <c r="H1780" s="4" t="s">
        <v>49</v>
      </c>
      <c r="I1780" s="4" t="s">
        <v>19</v>
      </c>
      <c r="J1780" s="4" t="s">
        <v>3</v>
      </c>
      <c r="K1780" s="4" t="s">
        <v>9</v>
      </c>
      <c r="L1780" s="4" t="s">
        <v>17</v>
      </c>
      <c r="M1780" s="9">
        <v>2</v>
      </c>
      <c r="N1780" s="6">
        <v>142.16</v>
      </c>
      <c r="O1780" s="7">
        <v>0</v>
      </c>
      <c r="P1780" s="6">
        <v>79.36</v>
      </c>
      <c r="Q1780" s="6">
        <f t="shared" si="108"/>
        <v>284.32</v>
      </c>
      <c r="R1780" s="6">
        <f t="shared" si="109"/>
        <v>158.72</v>
      </c>
      <c r="S1780" s="6">
        <f t="shared" si="110"/>
        <v>125.6</v>
      </c>
      <c r="T1780" s="8">
        <f t="shared" si="111"/>
        <v>0.44175576814856499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3112</v>
      </c>
      <c r="B1781" s="3">
        <v>46263</v>
      </c>
      <c r="C1781" s="4">
        <f>YEAR(SalesDataTable[[#This Row],[Order Date]])</f>
        <v>2026</v>
      </c>
      <c r="D1781" s="11" t="str">
        <f>"Q"&amp;ROUNDUP(MONTH(SalesDataTable[[#This Row],[Order Date]])/3,0)</f>
        <v>Q3</v>
      </c>
      <c r="E1781" s="4">
        <f>MONTH(SalesDataTable[[#This Row],[Order Date]])</f>
        <v>8</v>
      </c>
      <c r="F1781" s="4" t="str">
        <f>TEXT(SalesDataTable[[#This Row],[Order Date]],"MMM")</f>
        <v>Aug</v>
      </c>
      <c r="G1781" s="4" t="s">
        <v>20</v>
      </c>
      <c r="H1781" s="4" t="s">
        <v>33</v>
      </c>
      <c r="I1781" s="4" t="s">
        <v>2</v>
      </c>
      <c r="J1781" s="4" t="s">
        <v>16</v>
      </c>
      <c r="K1781" s="4" t="s">
        <v>14</v>
      </c>
      <c r="L1781" s="4" t="s">
        <v>32</v>
      </c>
      <c r="M1781" s="9">
        <v>2</v>
      </c>
      <c r="N1781" s="6">
        <v>47.69</v>
      </c>
      <c r="O1781" s="7">
        <v>0.05</v>
      </c>
      <c r="P1781" s="6">
        <v>18.8</v>
      </c>
      <c r="Q1781" s="6">
        <f t="shared" si="108"/>
        <v>90.61099999999999</v>
      </c>
      <c r="R1781" s="6">
        <f t="shared" si="109"/>
        <v>37.6</v>
      </c>
      <c r="S1781" s="6">
        <f t="shared" si="110"/>
        <v>53.010999999999989</v>
      </c>
      <c r="T1781" s="8">
        <f t="shared" si="111"/>
        <v>0.58503934400900548</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3137</v>
      </c>
      <c r="B1782" s="3">
        <v>46263</v>
      </c>
      <c r="C1782" s="4">
        <f>YEAR(SalesDataTable[[#This Row],[Order Date]])</f>
        <v>2026</v>
      </c>
      <c r="D1782" s="11" t="str">
        <f>"Q"&amp;ROUNDUP(MONTH(SalesDataTable[[#This Row],[Order Date]])/3,0)</f>
        <v>Q3</v>
      </c>
      <c r="E1782" s="4">
        <f>MONTH(SalesDataTable[[#This Row],[Order Date]])</f>
        <v>8</v>
      </c>
      <c r="F1782" s="4" t="str">
        <f>TEXT(SalesDataTable[[#This Row],[Order Date]],"MMM")</f>
        <v>Aug</v>
      </c>
      <c r="G1782" s="4" t="s">
        <v>11</v>
      </c>
      <c r="H1782" s="4" t="s">
        <v>25</v>
      </c>
      <c r="I1782" s="4" t="s">
        <v>19</v>
      </c>
      <c r="J1782" s="4" t="s">
        <v>13</v>
      </c>
      <c r="K1782" s="4" t="s">
        <v>14</v>
      </c>
      <c r="L1782" s="4" t="s">
        <v>48</v>
      </c>
      <c r="M1782" s="9">
        <v>3</v>
      </c>
      <c r="N1782" s="6">
        <v>164.51</v>
      </c>
      <c r="O1782" s="7">
        <v>0</v>
      </c>
      <c r="P1782" s="6">
        <v>86.76</v>
      </c>
      <c r="Q1782" s="6">
        <f t="shared" si="108"/>
        <v>493.53</v>
      </c>
      <c r="R1782" s="6">
        <f t="shared" si="109"/>
        <v>260.28000000000003</v>
      </c>
      <c r="S1782" s="6">
        <f t="shared" si="110"/>
        <v>233.24999999999994</v>
      </c>
      <c r="T1782" s="8">
        <f t="shared" si="111"/>
        <v>0.47261564646526039</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3983</v>
      </c>
      <c r="B1783" s="3">
        <v>46263</v>
      </c>
      <c r="C1783" s="4">
        <f>YEAR(SalesDataTable[[#This Row],[Order Date]])</f>
        <v>2026</v>
      </c>
      <c r="D1783" s="11" t="str">
        <f>"Q"&amp;ROUNDUP(MONTH(SalesDataTable[[#This Row],[Order Date]])/3,0)</f>
        <v>Q3</v>
      </c>
      <c r="E1783" s="4">
        <f>MONTH(SalesDataTable[[#This Row],[Order Date]])</f>
        <v>8</v>
      </c>
      <c r="F1783" s="4" t="str">
        <f>TEXT(SalesDataTable[[#This Row],[Order Date]],"MMM")</f>
        <v>Aug</v>
      </c>
      <c r="G1783" s="4" t="s">
        <v>11</v>
      </c>
      <c r="H1783" s="4" t="s">
        <v>12</v>
      </c>
      <c r="I1783" s="4" t="s">
        <v>28</v>
      </c>
      <c r="J1783" s="4" t="s">
        <v>16</v>
      </c>
      <c r="K1783" s="4" t="s">
        <v>23</v>
      </c>
      <c r="L1783" s="4" t="s">
        <v>29</v>
      </c>
      <c r="M1783" s="9">
        <v>2</v>
      </c>
      <c r="N1783" s="6">
        <v>194.71</v>
      </c>
      <c r="O1783" s="7">
        <v>0.1</v>
      </c>
      <c r="P1783" s="6">
        <v>105.57</v>
      </c>
      <c r="Q1783" s="6">
        <f t="shared" si="108"/>
        <v>350.47800000000001</v>
      </c>
      <c r="R1783" s="6">
        <f t="shared" si="109"/>
        <v>211.14</v>
      </c>
      <c r="S1783" s="6">
        <f t="shared" si="110"/>
        <v>139.33800000000002</v>
      </c>
      <c r="T1783" s="8">
        <f t="shared" si="111"/>
        <v>0.39756561039494637</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4016</v>
      </c>
      <c r="B1784" s="3">
        <v>46263</v>
      </c>
      <c r="C1784" s="4">
        <f>YEAR(SalesDataTable[[#This Row],[Order Date]])</f>
        <v>2026</v>
      </c>
      <c r="D1784" s="11" t="str">
        <f>"Q"&amp;ROUNDUP(MONTH(SalesDataTable[[#This Row],[Order Date]])/3,0)</f>
        <v>Q3</v>
      </c>
      <c r="E1784" s="4">
        <f>MONTH(SalesDataTable[[#This Row],[Order Date]])</f>
        <v>8</v>
      </c>
      <c r="F1784" s="4" t="str">
        <f>TEXT(SalesDataTable[[#This Row],[Order Date]],"MMM")</f>
        <v>Aug</v>
      </c>
      <c r="G1784" s="4" t="s">
        <v>20</v>
      </c>
      <c r="H1784" s="4" t="s">
        <v>47</v>
      </c>
      <c r="I1784" s="4" t="s">
        <v>8</v>
      </c>
      <c r="J1784" s="4" t="s">
        <v>16</v>
      </c>
      <c r="K1784" s="4" t="s">
        <v>9</v>
      </c>
      <c r="L1784" s="4" t="s">
        <v>17</v>
      </c>
      <c r="M1784" s="9">
        <v>5</v>
      </c>
      <c r="N1784" s="6">
        <v>145.24</v>
      </c>
      <c r="O1784" s="7">
        <v>0.15</v>
      </c>
      <c r="P1784" s="6">
        <v>77.69</v>
      </c>
      <c r="Q1784" s="6">
        <f t="shared" si="108"/>
        <v>617.27</v>
      </c>
      <c r="R1784" s="6">
        <f t="shared" si="109"/>
        <v>388.45</v>
      </c>
      <c r="S1784" s="6">
        <f t="shared" si="110"/>
        <v>228.82</v>
      </c>
      <c r="T1784" s="8">
        <f t="shared" si="111"/>
        <v>0.37069677774717708</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4340</v>
      </c>
      <c r="B1785" s="3">
        <v>46263</v>
      </c>
      <c r="C1785" s="4">
        <f>YEAR(SalesDataTable[[#This Row],[Order Date]])</f>
        <v>2026</v>
      </c>
      <c r="D1785" s="11" t="str">
        <f>"Q"&amp;ROUNDUP(MONTH(SalesDataTable[[#This Row],[Order Date]])/3,0)</f>
        <v>Q3</v>
      </c>
      <c r="E1785" s="4">
        <f>MONTH(SalesDataTable[[#This Row],[Order Date]])</f>
        <v>8</v>
      </c>
      <c r="F1785" s="4" t="str">
        <f>TEXT(SalesDataTable[[#This Row],[Order Date]],"MMM")</f>
        <v>Aug</v>
      </c>
      <c r="G1785" s="4" t="s">
        <v>20</v>
      </c>
      <c r="H1785" s="4" t="s">
        <v>33</v>
      </c>
      <c r="I1785" s="4" t="s">
        <v>2</v>
      </c>
      <c r="J1785" s="4" t="s">
        <v>13</v>
      </c>
      <c r="K1785" s="4" t="s">
        <v>14</v>
      </c>
      <c r="L1785" s="4" t="s">
        <v>15</v>
      </c>
      <c r="M1785" s="9">
        <v>2</v>
      </c>
      <c r="N1785" s="6">
        <v>35.6</v>
      </c>
      <c r="O1785" s="7">
        <v>0.15</v>
      </c>
      <c r="P1785" s="6">
        <v>13.67</v>
      </c>
      <c r="Q1785" s="6">
        <f t="shared" si="108"/>
        <v>60.52</v>
      </c>
      <c r="R1785" s="6">
        <f t="shared" si="109"/>
        <v>27.34</v>
      </c>
      <c r="S1785" s="6">
        <f t="shared" si="110"/>
        <v>33.180000000000007</v>
      </c>
      <c r="T1785" s="8">
        <f t="shared" si="111"/>
        <v>0.54824851288830145</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4640</v>
      </c>
      <c r="B1786" s="3">
        <v>46263</v>
      </c>
      <c r="C1786" s="4">
        <f>YEAR(SalesDataTable[[#This Row],[Order Date]])</f>
        <v>2026</v>
      </c>
      <c r="D1786" s="11" t="str">
        <f>"Q"&amp;ROUNDUP(MONTH(SalesDataTable[[#This Row],[Order Date]])/3,0)</f>
        <v>Q3</v>
      </c>
      <c r="E1786" s="4">
        <f>MONTH(SalesDataTable[[#This Row],[Order Date]])</f>
        <v>8</v>
      </c>
      <c r="F1786" s="4" t="str">
        <f>TEXT(SalesDataTable[[#This Row],[Order Date]],"MMM")</f>
        <v>Aug</v>
      </c>
      <c r="G1786" s="4" t="s">
        <v>0</v>
      </c>
      <c r="H1786" s="4" t="s">
        <v>50</v>
      </c>
      <c r="I1786" s="4" t="s">
        <v>2</v>
      </c>
      <c r="J1786" s="4" t="s">
        <v>13</v>
      </c>
      <c r="K1786" s="4" t="s">
        <v>34</v>
      </c>
      <c r="L1786" s="4" t="s">
        <v>35</v>
      </c>
      <c r="M1786" s="9">
        <v>2</v>
      </c>
      <c r="N1786" s="6">
        <v>41.05</v>
      </c>
      <c r="O1786" s="7">
        <v>0.05</v>
      </c>
      <c r="P1786" s="6">
        <v>14.47</v>
      </c>
      <c r="Q1786" s="6">
        <f t="shared" si="108"/>
        <v>77.99499999999999</v>
      </c>
      <c r="R1786" s="6">
        <f t="shared" si="109"/>
        <v>28.94</v>
      </c>
      <c r="S1786" s="6">
        <f t="shared" si="110"/>
        <v>49.054999999999993</v>
      </c>
      <c r="T1786" s="8">
        <f t="shared" si="111"/>
        <v>0.62895057375472785</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4733</v>
      </c>
      <c r="B1787" s="3">
        <v>46263</v>
      </c>
      <c r="C1787" s="4">
        <f>YEAR(SalesDataTable[[#This Row],[Order Date]])</f>
        <v>2026</v>
      </c>
      <c r="D1787" s="11" t="str">
        <f>"Q"&amp;ROUNDUP(MONTH(SalesDataTable[[#This Row],[Order Date]])/3,0)</f>
        <v>Q3</v>
      </c>
      <c r="E1787" s="4">
        <f>MONTH(SalesDataTable[[#This Row],[Order Date]])</f>
        <v>8</v>
      </c>
      <c r="F1787" s="4" t="str">
        <f>TEXT(SalesDataTable[[#This Row],[Order Date]],"MMM")</f>
        <v>Aug</v>
      </c>
      <c r="G1787" s="4" t="s">
        <v>11</v>
      </c>
      <c r="H1787" s="4" t="s">
        <v>12</v>
      </c>
      <c r="I1787" s="4" t="s">
        <v>2</v>
      </c>
      <c r="J1787" s="4" t="s">
        <v>13</v>
      </c>
      <c r="K1787" s="4" t="s">
        <v>9</v>
      </c>
      <c r="L1787" s="4" t="s">
        <v>37</v>
      </c>
      <c r="M1787" s="9">
        <v>2</v>
      </c>
      <c r="N1787" s="6">
        <v>153.63999999999999</v>
      </c>
      <c r="O1787" s="7">
        <v>0.05</v>
      </c>
      <c r="P1787" s="6">
        <v>77.709999999999994</v>
      </c>
      <c r="Q1787" s="6">
        <f t="shared" si="108"/>
        <v>291.91599999999994</v>
      </c>
      <c r="R1787" s="6">
        <f t="shared" si="109"/>
        <v>155.41999999999999</v>
      </c>
      <c r="S1787" s="6">
        <f t="shared" si="110"/>
        <v>136.49599999999995</v>
      </c>
      <c r="T1787" s="8">
        <f t="shared" si="111"/>
        <v>0.46758656599843784</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4827</v>
      </c>
      <c r="B1788" s="3">
        <v>46263</v>
      </c>
      <c r="C1788" s="4">
        <f>YEAR(SalesDataTable[[#This Row],[Order Date]])</f>
        <v>2026</v>
      </c>
      <c r="D1788" s="11" t="str">
        <f>"Q"&amp;ROUNDUP(MONTH(SalesDataTable[[#This Row],[Order Date]])/3,0)</f>
        <v>Q3</v>
      </c>
      <c r="E1788" s="4">
        <f>MONTH(SalesDataTable[[#This Row],[Order Date]])</f>
        <v>8</v>
      </c>
      <c r="F1788" s="4" t="str">
        <f>TEXT(SalesDataTable[[#This Row],[Order Date]],"MMM")</f>
        <v>Aug</v>
      </c>
      <c r="G1788" s="4" t="s">
        <v>11</v>
      </c>
      <c r="H1788" s="4" t="s">
        <v>12</v>
      </c>
      <c r="I1788" s="4" t="s">
        <v>2</v>
      </c>
      <c r="J1788" s="4" t="s">
        <v>3</v>
      </c>
      <c r="K1788" s="4" t="s">
        <v>14</v>
      </c>
      <c r="L1788" s="4" t="s">
        <v>15</v>
      </c>
      <c r="M1788" s="9">
        <v>5</v>
      </c>
      <c r="N1788" s="6">
        <v>36.700000000000003</v>
      </c>
      <c r="O1788" s="7">
        <v>0</v>
      </c>
      <c r="P1788" s="6">
        <v>13.45</v>
      </c>
      <c r="Q1788" s="6">
        <f t="shared" si="108"/>
        <v>183.5</v>
      </c>
      <c r="R1788" s="6">
        <f t="shared" si="109"/>
        <v>67.25</v>
      </c>
      <c r="S1788" s="6">
        <f t="shared" si="110"/>
        <v>116.25</v>
      </c>
      <c r="T1788" s="8">
        <f t="shared" si="111"/>
        <v>0.63351498637602177</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5180</v>
      </c>
      <c r="B1789" s="3">
        <v>46263</v>
      </c>
      <c r="C1789" s="4">
        <f>YEAR(SalesDataTable[[#This Row],[Order Date]])</f>
        <v>2026</v>
      </c>
      <c r="D1789" s="11" t="str">
        <f>"Q"&amp;ROUNDUP(MONTH(SalesDataTable[[#This Row],[Order Date]])/3,0)</f>
        <v>Q3</v>
      </c>
      <c r="E1789" s="4">
        <f>MONTH(SalesDataTable[[#This Row],[Order Date]])</f>
        <v>8</v>
      </c>
      <c r="F1789" s="4" t="str">
        <f>TEXT(SalesDataTable[[#This Row],[Order Date]],"MMM")</f>
        <v>Aug</v>
      </c>
      <c r="G1789" s="4" t="s">
        <v>0</v>
      </c>
      <c r="H1789" s="4" t="s">
        <v>50</v>
      </c>
      <c r="I1789" s="4" t="s">
        <v>8</v>
      </c>
      <c r="J1789" s="4" t="s">
        <v>16</v>
      </c>
      <c r="K1789" s="4" t="s">
        <v>23</v>
      </c>
      <c r="L1789" s="4" t="s">
        <v>51</v>
      </c>
      <c r="M1789" s="9">
        <v>8</v>
      </c>
      <c r="N1789" s="6">
        <v>124</v>
      </c>
      <c r="O1789" s="7">
        <v>0.1</v>
      </c>
      <c r="P1789" s="6">
        <v>61.85</v>
      </c>
      <c r="Q1789" s="6">
        <f t="shared" si="108"/>
        <v>892.80000000000007</v>
      </c>
      <c r="R1789" s="6">
        <f t="shared" si="109"/>
        <v>494.8</v>
      </c>
      <c r="S1789" s="6">
        <f t="shared" si="110"/>
        <v>398.00000000000006</v>
      </c>
      <c r="T1789" s="8">
        <f t="shared" si="111"/>
        <v>0.44578853046594985</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121</v>
      </c>
      <c r="B1790" s="3">
        <v>46264</v>
      </c>
      <c r="C1790" s="4">
        <f>YEAR(SalesDataTable[[#This Row],[Order Date]])</f>
        <v>2026</v>
      </c>
      <c r="D1790" s="11" t="str">
        <f>"Q"&amp;ROUNDUP(MONTH(SalesDataTable[[#This Row],[Order Date]])/3,0)</f>
        <v>Q3</v>
      </c>
      <c r="E1790" s="4">
        <f>MONTH(SalesDataTable[[#This Row],[Order Date]])</f>
        <v>8</v>
      </c>
      <c r="F1790" s="4" t="str">
        <f>TEXT(SalesDataTable[[#This Row],[Order Date]],"MMM")</f>
        <v>Aug</v>
      </c>
      <c r="G1790" s="4" t="s">
        <v>6</v>
      </c>
      <c r="H1790" s="4" t="s">
        <v>7</v>
      </c>
      <c r="I1790" s="4" t="s">
        <v>28</v>
      </c>
      <c r="J1790" s="4" t="s">
        <v>13</v>
      </c>
      <c r="K1790" s="4" t="s">
        <v>4</v>
      </c>
      <c r="L1790" s="4" t="s">
        <v>5</v>
      </c>
      <c r="M1790" s="9">
        <v>1</v>
      </c>
      <c r="N1790" s="6">
        <v>81.23</v>
      </c>
      <c r="O1790" s="7">
        <v>0.1</v>
      </c>
      <c r="P1790" s="6">
        <v>42.65</v>
      </c>
      <c r="Q1790" s="6">
        <f t="shared" si="108"/>
        <v>73.106999999999999</v>
      </c>
      <c r="R1790" s="6">
        <f t="shared" si="109"/>
        <v>42.65</v>
      </c>
      <c r="S1790" s="6">
        <f t="shared" si="110"/>
        <v>30.457000000000001</v>
      </c>
      <c r="T1790" s="8">
        <f t="shared" si="111"/>
        <v>0.41660853269864723</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618</v>
      </c>
      <c r="B1791" s="3">
        <v>46264</v>
      </c>
      <c r="C1791" s="4">
        <f>YEAR(SalesDataTable[[#This Row],[Order Date]])</f>
        <v>2026</v>
      </c>
      <c r="D1791" s="11" t="str">
        <f>"Q"&amp;ROUNDUP(MONTH(SalesDataTable[[#This Row],[Order Date]])/3,0)</f>
        <v>Q3</v>
      </c>
      <c r="E1791" s="4">
        <f>MONTH(SalesDataTable[[#This Row],[Order Date]])</f>
        <v>8</v>
      </c>
      <c r="F1791" s="4" t="str">
        <f>TEXT(SalesDataTable[[#This Row],[Order Date]],"MMM")</f>
        <v>Aug</v>
      </c>
      <c r="G1791" s="4" t="s">
        <v>6</v>
      </c>
      <c r="H1791" s="4" t="s">
        <v>43</v>
      </c>
      <c r="I1791" s="4" t="s">
        <v>2</v>
      </c>
      <c r="J1791" s="4" t="s">
        <v>16</v>
      </c>
      <c r="K1791" s="4" t="s">
        <v>4</v>
      </c>
      <c r="L1791" s="4" t="s">
        <v>26</v>
      </c>
      <c r="M1791" s="9">
        <v>2</v>
      </c>
      <c r="N1791" s="6">
        <v>41.06</v>
      </c>
      <c r="O1791" s="7">
        <v>0.05</v>
      </c>
      <c r="P1791" s="6">
        <v>16.559999999999999</v>
      </c>
      <c r="Q1791" s="6">
        <f t="shared" si="108"/>
        <v>78.013999999999996</v>
      </c>
      <c r="R1791" s="6">
        <f t="shared" si="109"/>
        <v>33.119999999999997</v>
      </c>
      <c r="S1791" s="6">
        <f t="shared" si="110"/>
        <v>44.893999999999998</v>
      </c>
      <c r="T1791" s="8">
        <f t="shared" si="111"/>
        <v>0.5754608147255621</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2860</v>
      </c>
      <c r="B1792" s="3">
        <v>46264</v>
      </c>
      <c r="C1792" s="4">
        <f>YEAR(SalesDataTable[[#This Row],[Order Date]])</f>
        <v>2026</v>
      </c>
      <c r="D1792" s="11" t="str">
        <f>"Q"&amp;ROUNDUP(MONTH(SalesDataTable[[#This Row],[Order Date]])/3,0)</f>
        <v>Q3</v>
      </c>
      <c r="E1792" s="4">
        <f>MONTH(SalesDataTable[[#This Row],[Order Date]])</f>
        <v>8</v>
      </c>
      <c r="F1792" s="4" t="str">
        <f>TEXT(SalesDataTable[[#This Row],[Order Date]],"MMM")</f>
        <v>Aug</v>
      </c>
      <c r="G1792" s="4" t="s">
        <v>20</v>
      </c>
      <c r="H1792" s="4" t="s">
        <v>31</v>
      </c>
      <c r="I1792" s="4" t="s">
        <v>28</v>
      </c>
      <c r="J1792" s="4" t="s">
        <v>3</v>
      </c>
      <c r="K1792" s="4" t="s">
        <v>9</v>
      </c>
      <c r="L1792" s="4" t="s">
        <v>17</v>
      </c>
      <c r="M1792" s="9">
        <v>1</v>
      </c>
      <c r="N1792" s="6">
        <v>143.49</v>
      </c>
      <c r="O1792" s="7">
        <v>0.1</v>
      </c>
      <c r="P1792" s="6">
        <v>80.72</v>
      </c>
      <c r="Q1792" s="6">
        <f t="shared" si="108"/>
        <v>129.14100000000002</v>
      </c>
      <c r="R1792" s="6">
        <f t="shared" si="109"/>
        <v>80.72</v>
      </c>
      <c r="S1792" s="6">
        <f t="shared" si="110"/>
        <v>48.421000000000021</v>
      </c>
      <c r="T1792" s="8">
        <f t="shared" si="111"/>
        <v>0.3749467636149636</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3768</v>
      </c>
      <c r="B1793" s="3">
        <v>46264</v>
      </c>
      <c r="C1793" s="4">
        <f>YEAR(SalesDataTable[[#This Row],[Order Date]])</f>
        <v>2026</v>
      </c>
      <c r="D1793" s="11" t="str">
        <f>"Q"&amp;ROUNDUP(MONTH(SalesDataTable[[#This Row],[Order Date]])/3,0)</f>
        <v>Q3</v>
      </c>
      <c r="E1793" s="4">
        <f>MONTH(SalesDataTable[[#This Row],[Order Date]])</f>
        <v>8</v>
      </c>
      <c r="F1793" s="4" t="str">
        <f>TEXT(SalesDataTable[[#This Row],[Order Date]],"MMM")</f>
        <v>Aug</v>
      </c>
      <c r="G1793" s="4" t="s">
        <v>11</v>
      </c>
      <c r="H1793" s="4" t="s">
        <v>18</v>
      </c>
      <c r="I1793" s="4" t="s">
        <v>19</v>
      </c>
      <c r="J1793" s="4" t="s">
        <v>13</v>
      </c>
      <c r="K1793" s="4" t="s">
        <v>9</v>
      </c>
      <c r="L1793" s="4" t="s">
        <v>17</v>
      </c>
      <c r="M1793" s="9">
        <v>1</v>
      </c>
      <c r="N1793" s="6">
        <v>143.38</v>
      </c>
      <c r="O1793" s="7">
        <v>0</v>
      </c>
      <c r="P1793" s="6">
        <v>78.37</v>
      </c>
      <c r="Q1793" s="6">
        <f t="shared" si="108"/>
        <v>143.38</v>
      </c>
      <c r="R1793" s="6">
        <f t="shared" si="109"/>
        <v>78.37</v>
      </c>
      <c r="S1793" s="6">
        <f t="shared" si="110"/>
        <v>65.009999999999991</v>
      </c>
      <c r="T1793" s="8">
        <f t="shared" si="111"/>
        <v>0.45341051750592826</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3987</v>
      </c>
      <c r="B1794" s="3">
        <v>46264</v>
      </c>
      <c r="C1794" s="4">
        <f>YEAR(SalesDataTable[[#This Row],[Order Date]])</f>
        <v>2026</v>
      </c>
      <c r="D1794" s="11" t="str">
        <f>"Q"&amp;ROUNDUP(MONTH(SalesDataTable[[#This Row],[Order Date]])/3,0)</f>
        <v>Q3</v>
      </c>
      <c r="E1794" s="4">
        <f>MONTH(SalesDataTable[[#This Row],[Order Date]])</f>
        <v>8</v>
      </c>
      <c r="F1794" s="4" t="str">
        <f>TEXT(SalesDataTable[[#This Row],[Order Date]],"MMM")</f>
        <v>Aug</v>
      </c>
      <c r="G1794" s="4" t="s">
        <v>6</v>
      </c>
      <c r="H1794" s="4" t="s">
        <v>43</v>
      </c>
      <c r="I1794" s="4" t="s">
        <v>28</v>
      </c>
      <c r="J1794" s="4" t="s">
        <v>16</v>
      </c>
      <c r="K1794" s="4" t="s">
        <v>9</v>
      </c>
      <c r="L1794" s="4" t="s">
        <v>17</v>
      </c>
      <c r="M1794" s="9">
        <v>1</v>
      </c>
      <c r="N1794" s="6">
        <v>144.54</v>
      </c>
      <c r="O1794" s="7">
        <v>0</v>
      </c>
      <c r="P1794" s="6">
        <v>78.77</v>
      </c>
      <c r="Q1794" s="6">
        <f t="shared" si="108"/>
        <v>144.54</v>
      </c>
      <c r="R1794" s="6">
        <f t="shared" si="109"/>
        <v>78.77</v>
      </c>
      <c r="S1794" s="6">
        <f t="shared" si="110"/>
        <v>65.77</v>
      </c>
      <c r="T1794" s="8">
        <f t="shared" si="111"/>
        <v>0.45502974955029751</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4990</v>
      </c>
      <c r="B1795" s="3">
        <v>46264</v>
      </c>
      <c r="C1795" s="4">
        <f>YEAR(SalesDataTable[[#This Row],[Order Date]])</f>
        <v>2026</v>
      </c>
      <c r="D1795" s="11" t="str">
        <f>"Q"&amp;ROUNDUP(MONTH(SalesDataTable[[#This Row],[Order Date]])/3,0)</f>
        <v>Q3</v>
      </c>
      <c r="E1795" s="4">
        <f>MONTH(SalesDataTable[[#This Row],[Order Date]])</f>
        <v>8</v>
      </c>
      <c r="F1795" s="4" t="str">
        <f>TEXT(SalesDataTable[[#This Row],[Order Date]],"MMM")</f>
        <v>Aug</v>
      </c>
      <c r="G1795" s="4" t="s">
        <v>20</v>
      </c>
      <c r="H1795" s="4" t="s">
        <v>33</v>
      </c>
      <c r="I1795" s="4" t="s">
        <v>28</v>
      </c>
      <c r="J1795" s="4" t="s">
        <v>3</v>
      </c>
      <c r="K1795" s="4" t="s">
        <v>34</v>
      </c>
      <c r="L1795" s="4" t="s">
        <v>35</v>
      </c>
      <c r="M1795" s="9">
        <v>1</v>
      </c>
      <c r="N1795" s="6">
        <v>40.92</v>
      </c>
      <c r="O1795" s="7">
        <v>0.1</v>
      </c>
      <c r="P1795" s="6">
        <v>14.94</v>
      </c>
      <c r="Q1795" s="6">
        <f t="shared" si="108"/>
        <v>36.828000000000003</v>
      </c>
      <c r="R1795" s="6">
        <f t="shared" si="109"/>
        <v>14.94</v>
      </c>
      <c r="S1795" s="6">
        <f t="shared" si="110"/>
        <v>21.888000000000005</v>
      </c>
      <c r="T1795" s="8">
        <f t="shared" si="111"/>
        <v>0.59433040078201382</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348</v>
      </c>
      <c r="B1796" s="3">
        <v>46265</v>
      </c>
      <c r="C1796" s="4">
        <f>YEAR(SalesDataTable[[#This Row],[Order Date]])</f>
        <v>2026</v>
      </c>
      <c r="D1796" s="11" t="str">
        <f>"Q"&amp;ROUNDUP(MONTH(SalesDataTable[[#This Row],[Order Date]])/3,0)</f>
        <v>Q3</v>
      </c>
      <c r="E1796" s="4">
        <f>MONTH(SalesDataTable[[#This Row],[Order Date]])</f>
        <v>8</v>
      </c>
      <c r="F1796" s="4" t="str">
        <f>TEXT(SalesDataTable[[#This Row],[Order Date]],"MMM")</f>
        <v>Aug</v>
      </c>
      <c r="G1796" s="4" t="s">
        <v>6</v>
      </c>
      <c r="H1796" s="4" t="s">
        <v>43</v>
      </c>
      <c r="I1796" s="4" t="s">
        <v>8</v>
      </c>
      <c r="J1796" s="4" t="s">
        <v>16</v>
      </c>
      <c r="K1796" s="4" t="s">
        <v>9</v>
      </c>
      <c r="L1796" s="4" t="s">
        <v>37</v>
      </c>
      <c r="M1796" s="9">
        <v>5</v>
      </c>
      <c r="N1796" s="6">
        <v>151.21</v>
      </c>
      <c r="O1796" s="7">
        <v>0.15</v>
      </c>
      <c r="P1796" s="6">
        <v>77.12</v>
      </c>
      <c r="Q1796" s="6">
        <f t="shared" ref="Q1796:Q1859" si="112">M1796*N1796*(1-O1796)</f>
        <v>642.64250000000004</v>
      </c>
      <c r="R1796" s="6">
        <f t="shared" ref="R1796:R1859" si="113">M1796*P1796</f>
        <v>385.6</v>
      </c>
      <c r="S1796" s="6">
        <f t="shared" ref="S1796:S1859" si="114">Q1796-R1796</f>
        <v>257.04250000000002</v>
      </c>
      <c r="T1796" s="8">
        <f t="shared" ref="T1796:T1859" si="115">IFERROR(S1796/Q1796,0)</f>
        <v>0.39997743691087967</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1642</v>
      </c>
      <c r="B1797" s="3">
        <v>46265</v>
      </c>
      <c r="C1797" s="4">
        <f>YEAR(SalesDataTable[[#This Row],[Order Date]])</f>
        <v>2026</v>
      </c>
      <c r="D1797" s="11" t="str">
        <f>"Q"&amp;ROUNDUP(MONTH(SalesDataTable[[#This Row],[Order Date]])/3,0)</f>
        <v>Q3</v>
      </c>
      <c r="E1797" s="4">
        <f>MONTH(SalesDataTable[[#This Row],[Order Date]])</f>
        <v>8</v>
      </c>
      <c r="F1797" s="4" t="str">
        <f>TEXT(SalesDataTable[[#This Row],[Order Date]],"MMM")</f>
        <v>Aug</v>
      </c>
      <c r="G1797" s="4" t="s">
        <v>20</v>
      </c>
      <c r="H1797" s="4" t="s">
        <v>33</v>
      </c>
      <c r="I1797" s="4" t="s">
        <v>28</v>
      </c>
      <c r="J1797" s="4" t="s">
        <v>13</v>
      </c>
      <c r="K1797" s="4" t="s">
        <v>34</v>
      </c>
      <c r="L1797" s="4" t="s">
        <v>35</v>
      </c>
      <c r="M1797" s="9">
        <v>1</v>
      </c>
      <c r="N1797" s="6">
        <v>40.770000000000003</v>
      </c>
      <c r="O1797" s="7">
        <v>0</v>
      </c>
      <c r="P1797" s="6">
        <v>15.13</v>
      </c>
      <c r="Q1797" s="6">
        <f t="shared" si="112"/>
        <v>40.770000000000003</v>
      </c>
      <c r="R1797" s="6">
        <f t="shared" si="113"/>
        <v>15.13</v>
      </c>
      <c r="S1797" s="6">
        <f t="shared" si="114"/>
        <v>25.64</v>
      </c>
      <c r="T1797" s="8">
        <f t="shared" si="115"/>
        <v>0.62889379445670834</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2146</v>
      </c>
      <c r="B1798" s="3">
        <v>46265</v>
      </c>
      <c r="C1798" s="4">
        <f>YEAR(SalesDataTable[[#This Row],[Order Date]])</f>
        <v>2026</v>
      </c>
      <c r="D1798" s="11" t="str">
        <f>"Q"&amp;ROUNDUP(MONTH(SalesDataTable[[#This Row],[Order Date]])/3,0)</f>
        <v>Q3</v>
      </c>
      <c r="E1798" s="4">
        <f>MONTH(SalesDataTable[[#This Row],[Order Date]])</f>
        <v>8</v>
      </c>
      <c r="F1798" s="4" t="str">
        <f>TEXT(SalesDataTable[[#This Row],[Order Date]],"MMM")</f>
        <v>Aug</v>
      </c>
      <c r="G1798" s="4" t="s">
        <v>0</v>
      </c>
      <c r="H1798" s="4" t="s">
        <v>1</v>
      </c>
      <c r="I1798" s="4" t="s">
        <v>28</v>
      </c>
      <c r="J1798" s="4" t="s">
        <v>13</v>
      </c>
      <c r="K1798" s="4" t="s">
        <v>34</v>
      </c>
      <c r="L1798" s="4" t="s">
        <v>42</v>
      </c>
      <c r="M1798" s="9">
        <v>1</v>
      </c>
      <c r="N1798" s="6">
        <v>35.47</v>
      </c>
      <c r="O1798" s="7">
        <v>0.05</v>
      </c>
      <c r="P1798" s="6">
        <v>14.1</v>
      </c>
      <c r="Q1798" s="6">
        <f t="shared" si="112"/>
        <v>33.6965</v>
      </c>
      <c r="R1798" s="6">
        <f t="shared" si="113"/>
        <v>14.1</v>
      </c>
      <c r="S1798" s="6">
        <f t="shared" si="114"/>
        <v>19.596499999999999</v>
      </c>
      <c r="T1798" s="8">
        <f t="shared" si="115"/>
        <v>0.58155891561438122</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2629</v>
      </c>
      <c r="B1799" s="3">
        <v>46265</v>
      </c>
      <c r="C1799" s="4">
        <f>YEAR(SalesDataTable[[#This Row],[Order Date]])</f>
        <v>2026</v>
      </c>
      <c r="D1799" s="11" t="str">
        <f>"Q"&amp;ROUNDUP(MONTH(SalesDataTable[[#This Row],[Order Date]])/3,0)</f>
        <v>Q3</v>
      </c>
      <c r="E1799" s="4">
        <f>MONTH(SalesDataTable[[#This Row],[Order Date]])</f>
        <v>8</v>
      </c>
      <c r="F1799" s="4" t="str">
        <f>TEXT(SalesDataTable[[#This Row],[Order Date]],"MMM")</f>
        <v>Aug</v>
      </c>
      <c r="G1799" s="4" t="s">
        <v>20</v>
      </c>
      <c r="H1799" s="4" t="s">
        <v>33</v>
      </c>
      <c r="I1799" s="4" t="s">
        <v>2</v>
      </c>
      <c r="J1799" s="4" t="s">
        <v>3</v>
      </c>
      <c r="K1799" s="4" t="s">
        <v>4</v>
      </c>
      <c r="L1799" s="4" t="s">
        <v>5</v>
      </c>
      <c r="M1799" s="9">
        <v>1</v>
      </c>
      <c r="N1799" s="6">
        <v>81.72</v>
      </c>
      <c r="O1799" s="7">
        <v>0</v>
      </c>
      <c r="P1799" s="6">
        <v>42.38</v>
      </c>
      <c r="Q1799" s="6">
        <f t="shared" si="112"/>
        <v>81.72</v>
      </c>
      <c r="R1799" s="6">
        <f t="shared" si="113"/>
        <v>42.38</v>
      </c>
      <c r="S1799" s="6">
        <f t="shared" si="114"/>
        <v>39.339999999999996</v>
      </c>
      <c r="T1799" s="8">
        <f t="shared" si="115"/>
        <v>0.48139990210474787</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2870</v>
      </c>
      <c r="B1800" s="3">
        <v>46265</v>
      </c>
      <c r="C1800" s="4">
        <f>YEAR(SalesDataTable[[#This Row],[Order Date]])</f>
        <v>2026</v>
      </c>
      <c r="D1800" s="11" t="str">
        <f>"Q"&amp;ROUNDUP(MONTH(SalesDataTable[[#This Row],[Order Date]])/3,0)</f>
        <v>Q3</v>
      </c>
      <c r="E1800" s="4">
        <f>MONTH(SalesDataTable[[#This Row],[Order Date]])</f>
        <v>8</v>
      </c>
      <c r="F1800" s="4" t="str">
        <f>TEXT(SalesDataTable[[#This Row],[Order Date]],"MMM")</f>
        <v>Aug</v>
      </c>
      <c r="G1800" s="4" t="s">
        <v>20</v>
      </c>
      <c r="H1800" s="4" t="s">
        <v>31</v>
      </c>
      <c r="I1800" s="4" t="s">
        <v>2</v>
      </c>
      <c r="J1800" s="4" t="s">
        <v>13</v>
      </c>
      <c r="K1800" s="4" t="s">
        <v>14</v>
      </c>
      <c r="L1800" s="4" t="s">
        <v>32</v>
      </c>
      <c r="M1800" s="9">
        <v>1</v>
      </c>
      <c r="N1800" s="6">
        <v>45.84</v>
      </c>
      <c r="O1800" s="7">
        <v>0</v>
      </c>
      <c r="P1800" s="6">
        <v>17.84</v>
      </c>
      <c r="Q1800" s="6">
        <f t="shared" si="112"/>
        <v>45.84</v>
      </c>
      <c r="R1800" s="6">
        <f t="shared" si="113"/>
        <v>17.84</v>
      </c>
      <c r="S1800" s="6">
        <f t="shared" si="114"/>
        <v>28.000000000000004</v>
      </c>
      <c r="T1800" s="8">
        <f t="shared" si="115"/>
        <v>0.61082024432809778</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2975</v>
      </c>
      <c r="B1801" s="3">
        <v>46265</v>
      </c>
      <c r="C1801" s="4">
        <f>YEAR(SalesDataTable[[#This Row],[Order Date]])</f>
        <v>2026</v>
      </c>
      <c r="D1801" s="11" t="str">
        <f>"Q"&amp;ROUNDUP(MONTH(SalesDataTable[[#This Row],[Order Date]])/3,0)</f>
        <v>Q3</v>
      </c>
      <c r="E1801" s="4">
        <f>MONTH(SalesDataTable[[#This Row],[Order Date]])</f>
        <v>8</v>
      </c>
      <c r="F1801" s="4" t="str">
        <f>TEXT(SalesDataTable[[#This Row],[Order Date]],"MMM")</f>
        <v>Aug</v>
      </c>
      <c r="G1801" s="4" t="s">
        <v>6</v>
      </c>
      <c r="H1801" s="4" t="s">
        <v>43</v>
      </c>
      <c r="I1801" s="4" t="s">
        <v>2</v>
      </c>
      <c r="J1801" s="4" t="s">
        <v>13</v>
      </c>
      <c r="K1801" s="4" t="s">
        <v>14</v>
      </c>
      <c r="L1801" s="4" t="s">
        <v>32</v>
      </c>
      <c r="M1801" s="9">
        <v>1</v>
      </c>
      <c r="N1801" s="6">
        <v>46.59</v>
      </c>
      <c r="O1801" s="7">
        <v>0</v>
      </c>
      <c r="P1801" s="6">
        <v>18.47</v>
      </c>
      <c r="Q1801" s="6">
        <f t="shared" si="112"/>
        <v>46.59</v>
      </c>
      <c r="R1801" s="6">
        <f t="shared" si="113"/>
        <v>18.47</v>
      </c>
      <c r="S1801" s="6">
        <f t="shared" si="114"/>
        <v>28.120000000000005</v>
      </c>
      <c r="T1801" s="8">
        <f t="shared" si="115"/>
        <v>0.60356299635114841</v>
      </c>
      <c r="U1801" s="5">
        <f>YEAR(SalesDataTable[[#This Row],[Order Date]])</f>
        <v>2026</v>
      </c>
      <c r="V1801" s="8" t="str">
        <f>"Q"&amp;ROUNDUP(MONTH(SalesDataTable[[#This Row],[Order Date]])/3,0)</f>
        <v>Q3</v>
      </c>
      <c r="W1801" s="9">
        <f>MONTH(SalesDataTable[[#This Row],[Order Date]])</f>
        <v>8</v>
      </c>
      <c r="X1801" s="8" t="str">
        <f>TEXT(SalesDataTable[[#This Row],[Order Date]],"mmm")</f>
        <v>Aug</v>
      </c>
    </row>
    <row r="1802" spans="1:24" ht="15.6">
      <c r="A1802" s="2">
        <v>3163</v>
      </c>
      <c r="B1802" s="3">
        <v>46265</v>
      </c>
      <c r="C1802" s="4">
        <f>YEAR(SalesDataTable[[#This Row],[Order Date]])</f>
        <v>2026</v>
      </c>
      <c r="D1802" s="11" t="str">
        <f>"Q"&amp;ROUNDUP(MONTH(SalesDataTable[[#This Row],[Order Date]])/3,0)</f>
        <v>Q3</v>
      </c>
      <c r="E1802" s="4">
        <f>MONTH(SalesDataTable[[#This Row],[Order Date]])</f>
        <v>8</v>
      </c>
      <c r="F1802" s="4" t="str">
        <f>TEXT(SalesDataTable[[#This Row],[Order Date]],"MMM")</f>
        <v>Aug</v>
      </c>
      <c r="G1802" s="4" t="s">
        <v>0</v>
      </c>
      <c r="H1802" s="4" t="s">
        <v>50</v>
      </c>
      <c r="I1802" s="4" t="s">
        <v>19</v>
      </c>
      <c r="J1802" s="4" t="s">
        <v>16</v>
      </c>
      <c r="K1802" s="4" t="s">
        <v>9</v>
      </c>
      <c r="L1802" s="4" t="s">
        <v>46</v>
      </c>
      <c r="M1802" s="9">
        <v>1</v>
      </c>
      <c r="N1802" s="6">
        <v>69.959999999999994</v>
      </c>
      <c r="O1802" s="7">
        <v>0</v>
      </c>
      <c r="P1802" s="6">
        <v>32.340000000000003</v>
      </c>
      <c r="Q1802" s="6">
        <f t="shared" si="112"/>
        <v>69.959999999999994</v>
      </c>
      <c r="R1802" s="6">
        <f t="shared" si="113"/>
        <v>32.340000000000003</v>
      </c>
      <c r="S1802" s="6">
        <f t="shared" si="114"/>
        <v>37.61999999999999</v>
      </c>
      <c r="T1802" s="8">
        <f t="shared" si="115"/>
        <v>0.53773584905660365</v>
      </c>
      <c r="U1802" s="5">
        <f>YEAR(SalesDataTable[[#This Row],[Order Date]])</f>
        <v>2026</v>
      </c>
      <c r="V1802" s="8" t="str">
        <f>"Q"&amp;ROUNDUP(MONTH(SalesDataTable[[#This Row],[Order Date]])/3,0)</f>
        <v>Q3</v>
      </c>
      <c r="W1802" s="9">
        <f>MONTH(SalesDataTable[[#This Row],[Order Date]])</f>
        <v>8</v>
      </c>
      <c r="X1802" s="8" t="str">
        <f>TEXT(SalesDataTable[[#This Row],[Order Date]],"mmm")</f>
        <v>Aug</v>
      </c>
    </row>
    <row r="1803" spans="1:24" ht="15.6">
      <c r="A1803" s="2">
        <v>94</v>
      </c>
      <c r="B1803" s="3">
        <v>46266</v>
      </c>
      <c r="C1803" s="4">
        <f>YEAR(SalesDataTable[[#This Row],[Order Date]])</f>
        <v>2026</v>
      </c>
      <c r="D1803" s="11" t="str">
        <f>"Q"&amp;ROUNDUP(MONTH(SalesDataTable[[#This Row],[Order Date]])/3,0)</f>
        <v>Q3</v>
      </c>
      <c r="E1803" s="4">
        <f>MONTH(SalesDataTable[[#This Row],[Order Date]])</f>
        <v>9</v>
      </c>
      <c r="F1803" s="4" t="str">
        <f>TEXT(SalesDataTable[[#This Row],[Order Date]],"MMM")</f>
        <v>Sep</v>
      </c>
      <c r="G1803" s="4" t="s">
        <v>6</v>
      </c>
      <c r="H1803" s="4" t="s">
        <v>27</v>
      </c>
      <c r="I1803" s="4" t="s">
        <v>19</v>
      </c>
      <c r="J1803" s="4" t="s">
        <v>3</v>
      </c>
      <c r="K1803" s="4" t="s">
        <v>4</v>
      </c>
      <c r="L1803" s="4" t="s">
        <v>22</v>
      </c>
      <c r="M1803" s="9">
        <v>5</v>
      </c>
      <c r="N1803" s="6">
        <v>50.76</v>
      </c>
      <c r="O1803" s="7">
        <v>0</v>
      </c>
      <c r="P1803" s="6">
        <v>22.89</v>
      </c>
      <c r="Q1803" s="6">
        <f t="shared" si="112"/>
        <v>253.79999999999998</v>
      </c>
      <c r="R1803" s="6">
        <f t="shared" si="113"/>
        <v>114.45</v>
      </c>
      <c r="S1803" s="6">
        <f t="shared" si="114"/>
        <v>139.34999999999997</v>
      </c>
      <c r="T1803" s="8">
        <f t="shared" si="115"/>
        <v>0.54905437352245856</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271</v>
      </c>
      <c r="B1804" s="3">
        <v>46266</v>
      </c>
      <c r="C1804" s="4">
        <f>YEAR(SalesDataTable[[#This Row],[Order Date]])</f>
        <v>2026</v>
      </c>
      <c r="D1804" s="11" t="str">
        <f>"Q"&amp;ROUNDUP(MONTH(SalesDataTable[[#This Row],[Order Date]])/3,0)</f>
        <v>Q3</v>
      </c>
      <c r="E1804" s="4">
        <f>MONTH(SalesDataTable[[#This Row],[Order Date]])</f>
        <v>9</v>
      </c>
      <c r="F1804" s="4" t="str">
        <f>TEXT(SalesDataTable[[#This Row],[Order Date]],"MMM")</f>
        <v>Sep</v>
      </c>
      <c r="G1804" s="4" t="s">
        <v>6</v>
      </c>
      <c r="H1804" s="4" t="s">
        <v>43</v>
      </c>
      <c r="I1804" s="4" t="s">
        <v>28</v>
      </c>
      <c r="J1804" s="4" t="s">
        <v>3</v>
      </c>
      <c r="K1804" s="4" t="s">
        <v>9</v>
      </c>
      <c r="L1804" s="4" t="s">
        <v>10</v>
      </c>
      <c r="M1804" s="9">
        <v>1</v>
      </c>
      <c r="N1804" s="6">
        <v>94.29</v>
      </c>
      <c r="O1804" s="7">
        <v>0.1</v>
      </c>
      <c r="P1804" s="6">
        <v>45.12</v>
      </c>
      <c r="Q1804" s="6">
        <f t="shared" si="112"/>
        <v>84.861000000000004</v>
      </c>
      <c r="R1804" s="6">
        <f t="shared" si="113"/>
        <v>45.12</v>
      </c>
      <c r="S1804" s="6">
        <f t="shared" si="114"/>
        <v>39.741000000000007</v>
      </c>
      <c r="T1804" s="8">
        <f t="shared" si="115"/>
        <v>0.46830699614663984</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1481</v>
      </c>
      <c r="B1805" s="3">
        <v>46266</v>
      </c>
      <c r="C1805" s="4">
        <f>YEAR(SalesDataTable[[#This Row],[Order Date]])</f>
        <v>2026</v>
      </c>
      <c r="D1805" s="11" t="str">
        <f>"Q"&amp;ROUNDUP(MONTH(SalesDataTable[[#This Row],[Order Date]])/3,0)</f>
        <v>Q3</v>
      </c>
      <c r="E1805" s="4">
        <f>MONTH(SalesDataTable[[#This Row],[Order Date]])</f>
        <v>9</v>
      </c>
      <c r="F1805" s="4" t="str">
        <f>TEXT(SalesDataTable[[#This Row],[Order Date]],"MMM")</f>
        <v>Sep</v>
      </c>
      <c r="G1805" s="4" t="s">
        <v>6</v>
      </c>
      <c r="H1805" s="4" t="s">
        <v>43</v>
      </c>
      <c r="I1805" s="4" t="s">
        <v>8</v>
      </c>
      <c r="J1805" s="4" t="s">
        <v>16</v>
      </c>
      <c r="K1805" s="4" t="s">
        <v>4</v>
      </c>
      <c r="L1805" s="4" t="s">
        <v>5</v>
      </c>
      <c r="M1805" s="9">
        <v>6</v>
      </c>
      <c r="N1805" s="6">
        <v>81.430000000000007</v>
      </c>
      <c r="O1805" s="7">
        <v>0.05</v>
      </c>
      <c r="P1805" s="6">
        <v>42.24</v>
      </c>
      <c r="Q1805" s="6">
        <f t="shared" si="112"/>
        <v>464.15100000000001</v>
      </c>
      <c r="R1805" s="6">
        <f t="shared" si="113"/>
        <v>253.44</v>
      </c>
      <c r="S1805" s="6">
        <f t="shared" si="114"/>
        <v>210.71100000000001</v>
      </c>
      <c r="T1805" s="8">
        <f t="shared" si="115"/>
        <v>0.45397079829624415</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1663</v>
      </c>
      <c r="B1806" s="3">
        <v>46266</v>
      </c>
      <c r="C1806" s="4">
        <f>YEAR(SalesDataTable[[#This Row],[Order Date]])</f>
        <v>2026</v>
      </c>
      <c r="D1806" s="11" t="str">
        <f>"Q"&amp;ROUNDUP(MONTH(SalesDataTable[[#This Row],[Order Date]])/3,0)</f>
        <v>Q3</v>
      </c>
      <c r="E1806" s="4">
        <f>MONTH(SalesDataTable[[#This Row],[Order Date]])</f>
        <v>9</v>
      </c>
      <c r="F1806" s="4" t="str">
        <f>TEXT(SalesDataTable[[#This Row],[Order Date]],"MMM")</f>
        <v>Sep</v>
      </c>
      <c r="G1806" s="4" t="s">
        <v>11</v>
      </c>
      <c r="H1806" s="4" t="s">
        <v>25</v>
      </c>
      <c r="I1806" s="4" t="s">
        <v>2</v>
      </c>
      <c r="J1806" s="4" t="s">
        <v>3</v>
      </c>
      <c r="K1806" s="4" t="s">
        <v>14</v>
      </c>
      <c r="L1806" s="4" t="s">
        <v>32</v>
      </c>
      <c r="M1806" s="9">
        <v>1</v>
      </c>
      <c r="N1806" s="6">
        <v>45.54</v>
      </c>
      <c r="O1806" s="7">
        <v>0.1</v>
      </c>
      <c r="P1806" s="6">
        <v>18.440000000000001</v>
      </c>
      <c r="Q1806" s="6">
        <f t="shared" si="112"/>
        <v>40.985999999999997</v>
      </c>
      <c r="R1806" s="6">
        <f t="shared" si="113"/>
        <v>18.440000000000001</v>
      </c>
      <c r="S1806" s="6">
        <f t="shared" si="114"/>
        <v>22.545999999999996</v>
      </c>
      <c r="T1806" s="8">
        <f t="shared" si="115"/>
        <v>0.5500902747279558</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2866</v>
      </c>
      <c r="B1807" s="3">
        <v>46266</v>
      </c>
      <c r="C1807" s="4">
        <f>YEAR(SalesDataTable[[#This Row],[Order Date]])</f>
        <v>2026</v>
      </c>
      <c r="D1807" s="11" t="str">
        <f>"Q"&amp;ROUNDUP(MONTH(SalesDataTable[[#This Row],[Order Date]])/3,0)</f>
        <v>Q3</v>
      </c>
      <c r="E1807" s="4">
        <f>MONTH(SalesDataTable[[#This Row],[Order Date]])</f>
        <v>9</v>
      </c>
      <c r="F1807" s="4" t="str">
        <f>TEXT(SalesDataTable[[#This Row],[Order Date]],"MMM")</f>
        <v>Sep</v>
      </c>
      <c r="G1807" s="4" t="s">
        <v>0</v>
      </c>
      <c r="H1807" s="4" t="s">
        <v>50</v>
      </c>
      <c r="I1807" s="4" t="s">
        <v>28</v>
      </c>
      <c r="J1807" s="4" t="s">
        <v>3</v>
      </c>
      <c r="K1807" s="4" t="s">
        <v>9</v>
      </c>
      <c r="L1807" s="4" t="s">
        <v>37</v>
      </c>
      <c r="M1807" s="9">
        <v>2</v>
      </c>
      <c r="N1807" s="6">
        <v>156.63999999999999</v>
      </c>
      <c r="O1807" s="7">
        <v>0.1</v>
      </c>
      <c r="P1807" s="6">
        <v>80.09</v>
      </c>
      <c r="Q1807" s="6">
        <f t="shared" si="112"/>
        <v>281.952</v>
      </c>
      <c r="R1807" s="6">
        <f t="shared" si="113"/>
        <v>160.18</v>
      </c>
      <c r="S1807" s="6">
        <f t="shared" si="114"/>
        <v>121.77199999999999</v>
      </c>
      <c r="T1807" s="8">
        <f t="shared" si="115"/>
        <v>0.43188911587787987</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3288</v>
      </c>
      <c r="B1808" s="3">
        <v>46266</v>
      </c>
      <c r="C1808" s="4">
        <f>YEAR(SalesDataTable[[#This Row],[Order Date]])</f>
        <v>2026</v>
      </c>
      <c r="D1808" s="11" t="str">
        <f>"Q"&amp;ROUNDUP(MONTH(SalesDataTable[[#This Row],[Order Date]])/3,0)</f>
        <v>Q3</v>
      </c>
      <c r="E1808" s="4">
        <f>MONTH(SalesDataTable[[#This Row],[Order Date]])</f>
        <v>9</v>
      </c>
      <c r="F1808" s="4" t="str">
        <f>TEXT(SalesDataTable[[#This Row],[Order Date]],"MMM")</f>
        <v>Sep</v>
      </c>
      <c r="G1808" s="4" t="s">
        <v>20</v>
      </c>
      <c r="H1808" s="4" t="s">
        <v>31</v>
      </c>
      <c r="I1808" s="4" t="s">
        <v>28</v>
      </c>
      <c r="J1808" s="4" t="s">
        <v>16</v>
      </c>
      <c r="K1808" s="4" t="s">
        <v>9</v>
      </c>
      <c r="L1808" s="4" t="s">
        <v>46</v>
      </c>
      <c r="M1808" s="9">
        <v>1</v>
      </c>
      <c r="N1808" s="6">
        <v>72.81</v>
      </c>
      <c r="O1808" s="7">
        <v>0</v>
      </c>
      <c r="P1808" s="6">
        <v>32.299999999999997</v>
      </c>
      <c r="Q1808" s="6">
        <f t="shared" si="112"/>
        <v>72.81</v>
      </c>
      <c r="R1808" s="6">
        <f t="shared" si="113"/>
        <v>32.299999999999997</v>
      </c>
      <c r="S1808" s="6">
        <f t="shared" si="114"/>
        <v>40.510000000000005</v>
      </c>
      <c r="T1808" s="8">
        <f t="shared" si="115"/>
        <v>0.55637961818431536</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3426</v>
      </c>
      <c r="B1809" s="3">
        <v>46266</v>
      </c>
      <c r="C1809" s="4">
        <f>YEAR(SalesDataTable[[#This Row],[Order Date]])</f>
        <v>2026</v>
      </c>
      <c r="D1809" s="11" t="str">
        <f>"Q"&amp;ROUNDUP(MONTH(SalesDataTable[[#This Row],[Order Date]])/3,0)</f>
        <v>Q3</v>
      </c>
      <c r="E1809" s="4">
        <f>MONTH(SalesDataTable[[#This Row],[Order Date]])</f>
        <v>9</v>
      </c>
      <c r="F1809" s="4" t="str">
        <f>TEXT(SalesDataTable[[#This Row],[Order Date]],"MMM")</f>
        <v>Sep</v>
      </c>
      <c r="G1809" s="4" t="s">
        <v>6</v>
      </c>
      <c r="H1809" s="4" t="s">
        <v>41</v>
      </c>
      <c r="I1809" s="4" t="s">
        <v>19</v>
      </c>
      <c r="J1809" s="4" t="s">
        <v>13</v>
      </c>
      <c r="K1809" s="4" t="s">
        <v>23</v>
      </c>
      <c r="L1809" s="4" t="s">
        <v>40</v>
      </c>
      <c r="M1809" s="9">
        <v>6</v>
      </c>
      <c r="N1809" s="6">
        <v>80.319999999999993</v>
      </c>
      <c r="O1809" s="7">
        <v>0</v>
      </c>
      <c r="P1809" s="6">
        <v>38.42</v>
      </c>
      <c r="Q1809" s="6">
        <f t="shared" si="112"/>
        <v>481.91999999999996</v>
      </c>
      <c r="R1809" s="6">
        <f t="shared" si="113"/>
        <v>230.52</v>
      </c>
      <c r="S1809" s="6">
        <f t="shared" si="114"/>
        <v>251.39999999999995</v>
      </c>
      <c r="T1809" s="8">
        <f t="shared" si="115"/>
        <v>0.52166334661354574</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4826</v>
      </c>
      <c r="B1810" s="3">
        <v>46266</v>
      </c>
      <c r="C1810" s="4">
        <f>YEAR(SalesDataTable[[#This Row],[Order Date]])</f>
        <v>2026</v>
      </c>
      <c r="D1810" s="11" t="str">
        <f>"Q"&amp;ROUNDUP(MONTH(SalesDataTable[[#This Row],[Order Date]])/3,0)</f>
        <v>Q3</v>
      </c>
      <c r="E1810" s="4">
        <f>MONTH(SalesDataTable[[#This Row],[Order Date]])</f>
        <v>9</v>
      </c>
      <c r="F1810" s="4" t="str">
        <f>TEXT(SalesDataTable[[#This Row],[Order Date]],"MMM")</f>
        <v>Sep</v>
      </c>
      <c r="G1810" s="4" t="s">
        <v>20</v>
      </c>
      <c r="H1810" s="4" t="s">
        <v>47</v>
      </c>
      <c r="I1810" s="4" t="s">
        <v>19</v>
      </c>
      <c r="J1810" s="4" t="s">
        <v>3</v>
      </c>
      <c r="K1810" s="4" t="s">
        <v>14</v>
      </c>
      <c r="L1810" s="4" t="s">
        <v>48</v>
      </c>
      <c r="M1810" s="9">
        <v>5</v>
      </c>
      <c r="N1810" s="6">
        <v>166.81</v>
      </c>
      <c r="O1810" s="7">
        <v>0.05</v>
      </c>
      <c r="P1810" s="6">
        <v>89.24</v>
      </c>
      <c r="Q1810" s="6">
        <f t="shared" si="112"/>
        <v>792.34749999999997</v>
      </c>
      <c r="R1810" s="6">
        <f t="shared" si="113"/>
        <v>446.2</v>
      </c>
      <c r="S1810" s="6">
        <f t="shared" si="114"/>
        <v>346.14749999999998</v>
      </c>
      <c r="T1810" s="8">
        <f t="shared" si="115"/>
        <v>0.43686324497774021</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662</v>
      </c>
      <c r="B1811" s="3">
        <v>46267</v>
      </c>
      <c r="C1811" s="4">
        <f>YEAR(SalesDataTable[[#This Row],[Order Date]])</f>
        <v>2026</v>
      </c>
      <c r="D1811" s="11" t="str">
        <f>"Q"&amp;ROUNDUP(MONTH(SalesDataTable[[#This Row],[Order Date]])/3,0)</f>
        <v>Q3</v>
      </c>
      <c r="E1811" s="4">
        <f>MONTH(SalesDataTable[[#This Row],[Order Date]])</f>
        <v>9</v>
      </c>
      <c r="F1811" s="4" t="str">
        <f>TEXT(SalesDataTable[[#This Row],[Order Date]],"MMM")</f>
        <v>Sep</v>
      </c>
      <c r="G1811" s="4" t="s">
        <v>20</v>
      </c>
      <c r="H1811" s="4" t="s">
        <v>47</v>
      </c>
      <c r="I1811" s="4" t="s">
        <v>2</v>
      </c>
      <c r="J1811" s="4" t="s">
        <v>13</v>
      </c>
      <c r="K1811" s="4" t="s">
        <v>34</v>
      </c>
      <c r="L1811" s="4" t="s">
        <v>35</v>
      </c>
      <c r="M1811" s="9">
        <v>1</v>
      </c>
      <c r="N1811" s="6">
        <v>40.56</v>
      </c>
      <c r="O1811" s="7">
        <v>0.15</v>
      </c>
      <c r="P1811" s="6">
        <v>14.28</v>
      </c>
      <c r="Q1811" s="6">
        <f t="shared" si="112"/>
        <v>34.475999999999999</v>
      </c>
      <c r="R1811" s="6">
        <f t="shared" si="113"/>
        <v>14.28</v>
      </c>
      <c r="S1811" s="6">
        <f t="shared" si="114"/>
        <v>20.195999999999998</v>
      </c>
      <c r="T1811" s="8">
        <f t="shared" si="115"/>
        <v>0.58579881656804733</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1393</v>
      </c>
      <c r="B1812" s="3">
        <v>46267</v>
      </c>
      <c r="C1812" s="4">
        <f>YEAR(SalesDataTable[[#This Row],[Order Date]])</f>
        <v>2026</v>
      </c>
      <c r="D1812" s="11" t="str">
        <f>"Q"&amp;ROUNDUP(MONTH(SalesDataTable[[#This Row],[Order Date]])/3,0)</f>
        <v>Q3</v>
      </c>
      <c r="E1812" s="4">
        <f>MONTH(SalesDataTable[[#This Row],[Order Date]])</f>
        <v>9</v>
      </c>
      <c r="F1812" s="4" t="str">
        <f>TEXT(SalesDataTable[[#This Row],[Order Date]],"MMM")</f>
        <v>Sep</v>
      </c>
      <c r="G1812" s="4" t="s">
        <v>11</v>
      </c>
      <c r="H1812" s="4" t="s">
        <v>52</v>
      </c>
      <c r="I1812" s="4" t="s">
        <v>2</v>
      </c>
      <c r="J1812" s="4" t="s">
        <v>3</v>
      </c>
      <c r="K1812" s="4" t="s">
        <v>14</v>
      </c>
      <c r="L1812" s="4" t="s">
        <v>48</v>
      </c>
      <c r="M1812" s="9">
        <v>2</v>
      </c>
      <c r="N1812" s="6">
        <v>162.4</v>
      </c>
      <c r="O1812" s="7">
        <v>0.1</v>
      </c>
      <c r="P1812" s="6">
        <v>88.04</v>
      </c>
      <c r="Q1812" s="6">
        <f t="shared" si="112"/>
        <v>292.32</v>
      </c>
      <c r="R1812" s="6">
        <f t="shared" si="113"/>
        <v>176.08</v>
      </c>
      <c r="S1812" s="6">
        <f t="shared" si="114"/>
        <v>116.23999999999998</v>
      </c>
      <c r="T1812" s="8">
        <f t="shared" si="115"/>
        <v>0.39764641488779412</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1568</v>
      </c>
      <c r="B1813" s="3">
        <v>46267</v>
      </c>
      <c r="C1813" s="4">
        <f>YEAR(SalesDataTable[[#This Row],[Order Date]])</f>
        <v>2026</v>
      </c>
      <c r="D1813" s="11" t="str">
        <f>"Q"&amp;ROUNDUP(MONTH(SalesDataTable[[#This Row],[Order Date]])/3,0)</f>
        <v>Q3</v>
      </c>
      <c r="E1813" s="4">
        <f>MONTH(SalesDataTable[[#This Row],[Order Date]])</f>
        <v>9</v>
      </c>
      <c r="F1813" s="4" t="str">
        <f>TEXT(SalesDataTable[[#This Row],[Order Date]],"MMM")</f>
        <v>Sep</v>
      </c>
      <c r="G1813" s="4" t="s">
        <v>0</v>
      </c>
      <c r="H1813" s="4" t="s">
        <v>50</v>
      </c>
      <c r="I1813" s="4" t="s">
        <v>19</v>
      </c>
      <c r="J1813" s="4" t="s">
        <v>3</v>
      </c>
      <c r="K1813" s="4" t="s">
        <v>34</v>
      </c>
      <c r="L1813" s="4" t="s">
        <v>38</v>
      </c>
      <c r="M1813" s="9">
        <v>5</v>
      </c>
      <c r="N1813" s="6">
        <v>123.09</v>
      </c>
      <c r="O1813" s="7">
        <v>0</v>
      </c>
      <c r="P1813" s="6">
        <v>70.3</v>
      </c>
      <c r="Q1813" s="6">
        <f t="shared" si="112"/>
        <v>615.45000000000005</v>
      </c>
      <c r="R1813" s="6">
        <f t="shared" si="113"/>
        <v>351.5</v>
      </c>
      <c r="S1813" s="6">
        <f t="shared" si="114"/>
        <v>263.95000000000005</v>
      </c>
      <c r="T1813" s="8">
        <f t="shared" si="115"/>
        <v>0.42887318222438869</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2428</v>
      </c>
      <c r="B1814" s="3">
        <v>46267</v>
      </c>
      <c r="C1814" s="4">
        <f>YEAR(SalesDataTable[[#This Row],[Order Date]])</f>
        <v>2026</v>
      </c>
      <c r="D1814" s="11" t="str">
        <f>"Q"&amp;ROUNDUP(MONTH(SalesDataTable[[#This Row],[Order Date]])/3,0)</f>
        <v>Q3</v>
      </c>
      <c r="E1814" s="4">
        <f>MONTH(SalesDataTable[[#This Row],[Order Date]])</f>
        <v>9</v>
      </c>
      <c r="F1814" s="4" t="str">
        <f>TEXT(SalesDataTable[[#This Row],[Order Date]],"MMM")</f>
        <v>Sep</v>
      </c>
      <c r="G1814" s="4" t="s">
        <v>6</v>
      </c>
      <c r="H1814" s="4" t="s">
        <v>27</v>
      </c>
      <c r="I1814" s="4" t="s">
        <v>28</v>
      </c>
      <c r="J1814" s="4" t="s">
        <v>13</v>
      </c>
      <c r="K1814" s="4" t="s">
        <v>14</v>
      </c>
      <c r="L1814" s="4" t="s">
        <v>15</v>
      </c>
      <c r="M1814" s="9">
        <v>1</v>
      </c>
      <c r="N1814" s="6">
        <v>36.69</v>
      </c>
      <c r="O1814" s="7">
        <v>0</v>
      </c>
      <c r="P1814" s="6">
        <v>13.92</v>
      </c>
      <c r="Q1814" s="6">
        <f t="shared" si="112"/>
        <v>36.69</v>
      </c>
      <c r="R1814" s="6">
        <f t="shared" si="113"/>
        <v>13.92</v>
      </c>
      <c r="S1814" s="6">
        <f t="shared" si="114"/>
        <v>22.769999999999996</v>
      </c>
      <c r="T1814" s="8">
        <f t="shared" si="115"/>
        <v>0.6206050695012264</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2890</v>
      </c>
      <c r="B1815" s="3">
        <v>46267</v>
      </c>
      <c r="C1815" s="4">
        <f>YEAR(SalesDataTable[[#This Row],[Order Date]])</f>
        <v>2026</v>
      </c>
      <c r="D1815" s="11" t="str">
        <f>"Q"&amp;ROUNDUP(MONTH(SalesDataTable[[#This Row],[Order Date]])/3,0)</f>
        <v>Q3</v>
      </c>
      <c r="E1815" s="4">
        <f>MONTH(SalesDataTable[[#This Row],[Order Date]])</f>
        <v>9</v>
      </c>
      <c r="F1815" s="4" t="str">
        <f>TEXT(SalesDataTable[[#This Row],[Order Date]],"MMM")</f>
        <v>Sep</v>
      </c>
      <c r="G1815" s="4" t="s">
        <v>11</v>
      </c>
      <c r="H1815" s="4" t="s">
        <v>18</v>
      </c>
      <c r="I1815" s="4" t="s">
        <v>2</v>
      </c>
      <c r="J1815" s="4" t="s">
        <v>16</v>
      </c>
      <c r="K1815" s="4" t="s">
        <v>14</v>
      </c>
      <c r="L1815" s="4" t="s">
        <v>44</v>
      </c>
      <c r="M1815" s="9">
        <v>4</v>
      </c>
      <c r="N1815" s="6">
        <v>130.43</v>
      </c>
      <c r="O1815" s="7">
        <v>0</v>
      </c>
      <c r="P1815" s="6">
        <v>66.849999999999994</v>
      </c>
      <c r="Q1815" s="6">
        <f t="shared" si="112"/>
        <v>521.72</v>
      </c>
      <c r="R1815" s="6">
        <f t="shared" si="113"/>
        <v>267.39999999999998</v>
      </c>
      <c r="S1815" s="6">
        <f t="shared" si="114"/>
        <v>254.32000000000005</v>
      </c>
      <c r="T1815" s="8">
        <f t="shared" si="115"/>
        <v>0.48746454036648018</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2108</v>
      </c>
      <c r="B1816" s="3">
        <v>46268</v>
      </c>
      <c r="C1816" s="4">
        <f>YEAR(SalesDataTable[[#This Row],[Order Date]])</f>
        <v>2026</v>
      </c>
      <c r="D1816" s="11" t="str">
        <f>"Q"&amp;ROUNDUP(MONTH(SalesDataTable[[#This Row],[Order Date]])/3,0)</f>
        <v>Q3</v>
      </c>
      <c r="E1816" s="4">
        <f>MONTH(SalesDataTable[[#This Row],[Order Date]])</f>
        <v>9</v>
      </c>
      <c r="F1816" s="4" t="str">
        <f>TEXT(SalesDataTable[[#This Row],[Order Date]],"MMM")</f>
        <v>Sep</v>
      </c>
      <c r="G1816" s="4" t="s">
        <v>6</v>
      </c>
      <c r="H1816" s="4" t="s">
        <v>41</v>
      </c>
      <c r="I1816" s="4" t="s">
        <v>2</v>
      </c>
      <c r="J1816" s="4" t="s">
        <v>3</v>
      </c>
      <c r="K1816" s="4" t="s">
        <v>9</v>
      </c>
      <c r="L1816" s="4" t="s">
        <v>17</v>
      </c>
      <c r="M1816" s="9">
        <v>1</v>
      </c>
      <c r="N1816" s="6">
        <v>146.13999999999999</v>
      </c>
      <c r="O1816" s="7">
        <v>0</v>
      </c>
      <c r="P1816" s="6">
        <v>81.040000000000006</v>
      </c>
      <c r="Q1816" s="6">
        <f t="shared" si="112"/>
        <v>146.13999999999999</v>
      </c>
      <c r="R1816" s="6">
        <f t="shared" si="113"/>
        <v>81.040000000000006</v>
      </c>
      <c r="S1816" s="6">
        <f t="shared" si="114"/>
        <v>65.09999999999998</v>
      </c>
      <c r="T1816" s="8">
        <f t="shared" si="115"/>
        <v>0.44546325441357593</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2340</v>
      </c>
      <c r="B1817" s="3">
        <v>46268</v>
      </c>
      <c r="C1817" s="4">
        <f>YEAR(SalesDataTable[[#This Row],[Order Date]])</f>
        <v>2026</v>
      </c>
      <c r="D1817" s="11" t="str">
        <f>"Q"&amp;ROUNDUP(MONTH(SalesDataTable[[#This Row],[Order Date]])/3,0)</f>
        <v>Q3</v>
      </c>
      <c r="E1817" s="4">
        <f>MONTH(SalesDataTable[[#This Row],[Order Date]])</f>
        <v>9</v>
      </c>
      <c r="F1817" s="4" t="str">
        <f>TEXT(SalesDataTable[[#This Row],[Order Date]],"MMM")</f>
        <v>Sep</v>
      </c>
      <c r="G1817" s="4" t="s">
        <v>6</v>
      </c>
      <c r="H1817" s="4" t="s">
        <v>49</v>
      </c>
      <c r="I1817" s="4" t="s">
        <v>19</v>
      </c>
      <c r="J1817" s="4" t="s">
        <v>13</v>
      </c>
      <c r="K1817" s="4" t="s">
        <v>23</v>
      </c>
      <c r="L1817" s="4" t="s">
        <v>24</v>
      </c>
      <c r="M1817" s="9">
        <v>4</v>
      </c>
      <c r="N1817" s="6">
        <v>332.93</v>
      </c>
      <c r="O1817" s="7">
        <v>0</v>
      </c>
      <c r="P1817" s="6">
        <v>193.56</v>
      </c>
      <c r="Q1817" s="6">
        <f t="shared" si="112"/>
        <v>1331.72</v>
      </c>
      <c r="R1817" s="6">
        <f t="shared" si="113"/>
        <v>774.24</v>
      </c>
      <c r="S1817" s="6">
        <f t="shared" si="114"/>
        <v>557.48</v>
      </c>
      <c r="T1817" s="8">
        <f t="shared" si="115"/>
        <v>0.41861652599645571</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3078</v>
      </c>
      <c r="B1818" s="3">
        <v>46268</v>
      </c>
      <c r="C1818" s="4">
        <f>YEAR(SalesDataTable[[#This Row],[Order Date]])</f>
        <v>2026</v>
      </c>
      <c r="D1818" s="11" t="str">
        <f>"Q"&amp;ROUNDUP(MONTH(SalesDataTable[[#This Row],[Order Date]])/3,0)</f>
        <v>Q3</v>
      </c>
      <c r="E1818" s="4">
        <f>MONTH(SalesDataTable[[#This Row],[Order Date]])</f>
        <v>9</v>
      </c>
      <c r="F1818" s="4" t="str">
        <f>TEXT(SalesDataTable[[#This Row],[Order Date]],"MMM")</f>
        <v>Sep</v>
      </c>
      <c r="G1818" s="4" t="s">
        <v>6</v>
      </c>
      <c r="H1818" s="4" t="s">
        <v>49</v>
      </c>
      <c r="I1818" s="4" t="s">
        <v>19</v>
      </c>
      <c r="J1818" s="4" t="s">
        <v>16</v>
      </c>
      <c r="K1818" s="4" t="s">
        <v>23</v>
      </c>
      <c r="L1818" s="4" t="s">
        <v>51</v>
      </c>
      <c r="M1818" s="9">
        <v>4</v>
      </c>
      <c r="N1818" s="6">
        <v>122.43</v>
      </c>
      <c r="O1818" s="7">
        <v>0</v>
      </c>
      <c r="P1818" s="6">
        <v>61.5</v>
      </c>
      <c r="Q1818" s="6">
        <f t="shared" si="112"/>
        <v>489.72</v>
      </c>
      <c r="R1818" s="6">
        <f t="shared" si="113"/>
        <v>246</v>
      </c>
      <c r="S1818" s="6">
        <f t="shared" si="114"/>
        <v>243.72000000000003</v>
      </c>
      <c r="T1818" s="8">
        <f t="shared" si="115"/>
        <v>0.49767213918157316</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3575</v>
      </c>
      <c r="B1819" s="3">
        <v>46268</v>
      </c>
      <c r="C1819" s="4">
        <f>YEAR(SalesDataTable[[#This Row],[Order Date]])</f>
        <v>2026</v>
      </c>
      <c r="D1819" s="11" t="str">
        <f>"Q"&amp;ROUNDUP(MONTH(SalesDataTable[[#This Row],[Order Date]])/3,0)</f>
        <v>Q3</v>
      </c>
      <c r="E1819" s="4">
        <f>MONTH(SalesDataTable[[#This Row],[Order Date]])</f>
        <v>9</v>
      </c>
      <c r="F1819" s="4" t="str">
        <f>TEXT(SalesDataTable[[#This Row],[Order Date]],"MMM")</f>
        <v>Sep</v>
      </c>
      <c r="G1819" s="4" t="s">
        <v>11</v>
      </c>
      <c r="H1819" s="4" t="s">
        <v>12</v>
      </c>
      <c r="I1819" s="4" t="s">
        <v>28</v>
      </c>
      <c r="J1819" s="4" t="s">
        <v>3</v>
      </c>
      <c r="K1819" s="4" t="s">
        <v>4</v>
      </c>
      <c r="L1819" s="4" t="s">
        <v>5</v>
      </c>
      <c r="M1819" s="9">
        <v>3</v>
      </c>
      <c r="N1819" s="6">
        <v>81.12</v>
      </c>
      <c r="O1819" s="7">
        <v>0.1</v>
      </c>
      <c r="P1819" s="6">
        <v>41.78</v>
      </c>
      <c r="Q1819" s="6">
        <f t="shared" si="112"/>
        <v>219.02400000000003</v>
      </c>
      <c r="R1819" s="6">
        <f t="shared" si="113"/>
        <v>125.34</v>
      </c>
      <c r="S1819" s="6">
        <f t="shared" si="114"/>
        <v>93.684000000000026</v>
      </c>
      <c r="T1819" s="8">
        <f t="shared" si="115"/>
        <v>0.42773394696471628</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3700</v>
      </c>
      <c r="B1820" s="3">
        <v>46268</v>
      </c>
      <c r="C1820" s="4">
        <f>YEAR(SalesDataTable[[#This Row],[Order Date]])</f>
        <v>2026</v>
      </c>
      <c r="D1820" s="11" t="str">
        <f>"Q"&amp;ROUNDUP(MONTH(SalesDataTable[[#This Row],[Order Date]])/3,0)</f>
        <v>Q3</v>
      </c>
      <c r="E1820" s="4">
        <f>MONTH(SalesDataTable[[#This Row],[Order Date]])</f>
        <v>9</v>
      </c>
      <c r="F1820" s="4" t="str">
        <f>TEXT(SalesDataTable[[#This Row],[Order Date]],"MMM")</f>
        <v>Sep</v>
      </c>
      <c r="G1820" s="4" t="s">
        <v>6</v>
      </c>
      <c r="H1820" s="4" t="s">
        <v>49</v>
      </c>
      <c r="I1820" s="4" t="s">
        <v>2</v>
      </c>
      <c r="J1820" s="4" t="s">
        <v>3</v>
      </c>
      <c r="K1820" s="4" t="s">
        <v>14</v>
      </c>
      <c r="L1820" s="4" t="s">
        <v>48</v>
      </c>
      <c r="M1820" s="9">
        <v>1</v>
      </c>
      <c r="N1820" s="6">
        <v>168.54</v>
      </c>
      <c r="O1820" s="7">
        <v>0.05</v>
      </c>
      <c r="P1820" s="6">
        <v>87.82</v>
      </c>
      <c r="Q1820" s="6">
        <f t="shared" si="112"/>
        <v>160.11299999999997</v>
      </c>
      <c r="R1820" s="6">
        <f t="shared" si="113"/>
        <v>87.82</v>
      </c>
      <c r="S1820" s="6">
        <f t="shared" si="114"/>
        <v>72.292999999999978</v>
      </c>
      <c r="T1820" s="8">
        <f t="shared" si="115"/>
        <v>0.45151236938911887</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3762</v>
      </c>
      <c r="B1821" s="3">
        <v>46268</v>
      </c>
      <c r="C1821" s="4">
        <f>YEAR(SalesDataTable[[#This Row],[Order Date]])</f>
        <v>2026</v>
      </c>
      <c r="D1821" s="11" t="str">
        <f>"Q"&amp;ROUNDUP(MONTH(SalesDataTable[[#This Row],[Order Date]])/3,0)</f>
        <v>Q3</v>
      </c>
      <c r="E1821" s="4">
        <f>MONTH(SalesDataTable[[#This Row],[Order Date]])</f>
        <v>9</v>
      </c>
      <c r="F1821" s="4" t="str">
        <f>TEXT(SalesDataTable[[#This Row],[Order Date]],"MMM")</f>
        <v>Sep</v>
      </c>
      <c r="G1821" s="4" t="s">
        <v>0</v>
      </c>
      <c r="H1821" s="4" t="s">
        <v>1</v>
      </c>
      <c r="I1821" s="4" t="s">
        <v>19</v>
      </c>
      <c r="J1821" s="4" t="s">
        <v>13</v>
      </c>
      <c r="K1821" s="4" t="s">
        <v>4</v>
      </c>
      <c r="L1821" s="4" t="s">
        <v>26</v>
      </c>
      <c r="M1821" s="9">
        <v>4</v>
      </c>
      <c r="N1821" s="6">
        <v>39.61</v>
      </c>
      <c r="O1821" s="7">
        <v>0.1</v>
      </c>
      <c r="P1821" s="6">
        <v>16.829999999999998</v>
      </c>
      <c r="Q1821" s="6">
        <f t="shared" si="112"/>
        <v>142.596</v>
      </c>
      <c r="R1821" s="6">
        <f t="shared" si="113"/>
        <v>67.319999999999993</v>
      </c>
      <c r="S1821" s="6">
        <f t="shared" si="114"/>
        <v>75.27600000000001</v>
      </c>
      <c r="T1821" s="8">
        <f t="shared" si="115"/>
        <v>0.52789699570815452</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2790</v>
      </c>
      <c r="B1822" s="3">
        <v>46269</v>
      </c>
      <c r="C1822" s="4">
        <f>YEAR(SalesDataTable[[#This Row],[Order Date]])</f>
        <v>2026</v>
      </c>
      <c r="D1822" s="11" t="str">
        <f>"Q"&amp;ROUNDUP(MONTH(SalesDataTable[[#This Row],[Order Date]])/3,0)</f>
        <v>Q3</v>
      </c>
      <c r="E1822" s="4">
        <f>MONTH(SalesDataTable[[#This Row],[Order Date]])</f>
        <v>9</v>
      </c>
      <c r="F1822" s="4" t="str">
        <f>TEXT(SalesDataTable[[#This Row],[Order Date]],"MMM")</f>
        <v>Sep</v>
      </c>
      <c r="G1822" s="4" t="s">
        <v>20</v>
      </c>
      <c r="H1822" s="4" t="s">
        <v>33</v>
      </c>
      <c r="I1822" s="4" t="s">
        <v>2</v>
      </c>
      <c r="J1822" s="4" t="s">
        <v>3</v>
      </c>
      <c r="K1822" s="4" t="s">
        <v>34</v>
      </c>
      <c r="L1822" s="4" t="s">
        <v>35</v>
      </c>
      <c r="M1822" s="9">
        <v>1</v>
      </c>
      <c r="N1822" s="6">
        <v>39.85</v>
      </c>
      <c r="O1822" s="7">
        <v>0.1</v>
      </c>
      <c r="P1822" s="6">
        <v>14.96</v>
      </c>
      <c r="Q1822" s="6">
        <f t="shared" si="112"/>
        <v>35.865000000000002</v>
      </c>
      <c r="R1822" s="6">
        <f t="shared" si="113"/>
        <v>14.96</v>
      </c>
      <c r="S1822" s="6">
        <f t="shared" si="114"/>
        <v>20.905000000000001</v>
      </c>
      <c r="T1822" s="8">
        <f t="shared" si="115"/>
        <v>0.58288024536456151</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4149</v>
      </c>
      <c r="B1823" s="3">
        <v>46269</v>
      </c>
      <c r="C1823" s="4">
        <f>YEAR(SalesDataTable[[#This Row],[Order Date]])</f>
        <v>2026</v>
      </c>
      <c r="D1823" s="11" t="str">
        <f>"Q"&amp;ROUNDUP(MONTH(SalesDataTable[[#This Row],[Order Date]])/3,0)</f>
        <v>Q3</v>
      </c>
      <c r="E1823" s="4">
        <f>MONTH(SalesDataTable[[#This Row],[Order Date]])</f>
        <v>9</v>
      </c>
      <c r="F1823" s="4" t="str">
        <f>TEXT(SalesDataTable[[#This Row],[Order Date]],"MMM")</f>
        <v>Sep</v>
      </c>
      <c r="G1823" s="4" t="s">
        <v>20</v>
      </c>
      <c r="H1823" s="4" t="s">
        <v>33</v>
      </c>
      <c r="I1823" s="4" t="s">
        <v>2</v>
      </c>
      <c r="J1823" s="4" t="s">
        <v>13</v>
      </c>
      <c r="K1823" s="4" t="s">
        <v>34</v>
      </c>
      <c r="L1823" s="4" t="s">
        <v>35</v>
      </c>
      <c r="M1823" s="9">
        <v>1</v>
      </c>
      <c r="N1823" s="6">
        <v>40.51</v>
      </c>
      <c r="O1823" s="7">
        <v>0.05</v>
      </c>
      <c r="P1823" s="6">
        <v>14.7</v>
      </c>
      <c r="Q1823" s="6">
        <f t="shared" si="112"/>
        <v>38.484499999999997</v>
      </c>
      <c r="R1823" s="6">
        <f t="shared" si="113"/>
        <v>14.7</v>
      </c>
      <c r="S1823" s="6">
        <f t="shared" si="114"/>
        <v>23.784499999999998</v>
      </c>
      <c r="T1823" s="8">
        <f t="shared" si="115"/>
        <v>0.6180280372617547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1955</v>
      </c>
      <c r="B1824" s="3">
        <v>46270</v>
      </c>
      <c r="C1824" s="4">
        <f>YEAR(SalesDataTable[[#This Row],[Order Date]])</f>
        <v>2026</v>
      </c>
      <c r="D1824" s="11" t="str">
        <f>"Q"&amp;ROUNDUP(MONTH(SalesDataTable[[#This Row],[Order Date]])/3,0)</f>
        <v>Q3</v>
      </c>
      <c r="E1824" s="4">
        <f>MONTH(SalesDataTable[[#This Row],[Order Date]])</f>
        <v>9</v>
      </c>
      <c r="F1824" s="4" t="str">
        <f>TEXT(SalesDataTable[[#This Row],[Order Date]],"MMM")</f>
        <v>Sep</v>
      </c>
      <c r="G1824" s="4" t="s">
        <v>6</v>
      </c>
      <c r="H1824" s="4" t="s">
        <v>43</v>
      </c>
      <c r="I1824" s="4" t="s">
        <v>2</v>
      </c>
      <c r="J1824" s="4" t="s">
        <v>3</v>
      </c>
      <c r="K1824" s="4" t="s">
        <v>23</v>
      </c>
      <c r="L1824" s="4" t="s">
        <v>51</v>
      </c>
      <c r="M1824" s="9">
        <v>1</v>
      </c>
      <c r="N1824" s="6">
        <v>121.59</v>
      </c>
      <c r="O1824" s="7">
        <v>0</v>
      </c>
      <c r="P1824" s="6">
        <v>62.44</v>
      </c>
      <c r="Q1824" s="6">
        <f t="shared" si="112"/>
        <v>121.59</v>
      </c>
      <c r="R1824" s="6">
        <f t="shared" si="113"/>
        <v>62.44</v>
      </c>
      <c r="S1824" s="6">
        <f t="shared" si="114"/>
        <v>59.150000000000006</v>
      </c>
      <c r="T1824" s="8">
        <f t="shared" si="115"/>
        <v>0.4864709268854347</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2077</v>
      </c>
      <c r="B1825" s="3">
        <v>46270</v>
      </c>
      <c r="C1825" s="4">
        <f>YEAR(SalesDataTable[[#This Row],[Order Date]])</f>
        <v>2026</v>
      </c>
      <c r="D1825" s="11" t="str">
        <f>"Q"&amp;ROUNDUP(MONTH(SalesDataTable[[#This Row],[Order Date]])/3,0)</f>
        <v>Q3</v>
      </c>
      <c r="E1825" s="4">
        <f>MONTH(SalesDataTable[[#This Row],[Order Date]])</f>
        <v>9</v>
      </c>
      <c r="F1825" s="4" t="str">
        <f>TEXT(SalesDataTable[[#This Row],[Order Date]],"MMM")</f>
        <v>Sep</v>
      </c>
      <c r="G1825" s="4" t="s">
        <v>20</v>
      </c>
      <c r="H1825" s="4" t="s">
        <v>33</v>
      </c>
      <c r="I1825" s="4" t="s">
        <v>8</v>
      </c>
      <c r="J1825" s="4" t="s">
        <v>16</v>
      </c>
      <c r="K1825" s="4" t="s">
        <v>9</v>
      </c>
      <c r="L1825" s="4" t="s">
        <v>37</v>
      </c>
      <c r="M1825" s="9">
        <v>4</v>
      </c>
      <c r="N1825" s="6">
        <v>152.99</v>
      </c>
      <c r="O1825" s="7">
        <v>0.15</v>
      </c>
      <c r="P1825" s="6">
        <v>77.12</v>
      </c>
      <c r="Q1825" s="6">
        <f t="shared" si="112"/>
        <v>520.16600000000005</v>
      </c>
      <c r="R1825" s="6">
        <f t="shared" si="113"/>
        <v>308.48</v>
      </c>
      <c r="S1825" s="6">
        <f t="shared" si="114"/>
        <v>211.68600000000004</v>
      </c>
      <c r="T1825" s="8">
        <f t="shared" si="115"/>
        <v>0.40695854784818697</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2879</v>
      </c>
      <c r="B1826" s="3">
        <v>46270</v>
      </c>
      <c r="C1826" s="4">
        <f>YEAR(SalesDataTable[[#This Row],[Order Date]])</f>
        <v>2026</v>
      </c>
      <c r="D1826" s="11" t="str">
        <f>"Q"&amp;ROUNDUP(MONTH(SalesDataTable[[#This Row],[Order Date]])/3,0)</f>
        <v>Q3</v>
      </c>
      <c r="E1826" s="4">
        <f>MONTH(SalesDataTable[[#This Row],[Order Date]])</f>
        <v>9</v>
      </c>
      <c r="F1826" s="4" t="str">
        <f>TEXT(SalesDataTable[[#This Row],[Order Date]],"MMM")</f>
        <v>Sep</v>
      </c>
      <c r="G1826" s="4" t="s">
        <v>11</v>
      </c>
      <c r="H1826" s="4" t="s">
        <v>39</v>
      </c>
      <c r="I1826" s="4" t="s">
        <v>2</v>
      </c>
      <c r="J1826" s="4" t="s">
        <v>16</v>
      </c>
      <c r="K1826" s="4" t="s">
        <v>14</v>
      </c>
      <c r="L1826" s="4" t="s">
        <v>15</v>
      </c>
      <c r="M1826" s="9">
        <v>3</v>
      </c>
      <c r="N1826" s="6">
        <v>36.19</v>
      </c>
      <c r="O1826" s="7">
        <v>0.1</v>
      </c>
      <c r="P1826" s="6">
        <v>13.97</v>
      </c>
      <c r="Q1826" s="6">
        <f t="shared" si="112"/>
        <v>97.712999999999994</v>
      </c>
      <c r="R1826" s="6">
        <f t="shared" si="113"/>
        <v>41.910000000000004</v>
      </c>
      <c r="S1826" s="6">
        <f t="shared" si="114"/>
        <v>55.80299999999999</v>
      </c>
      <c r="T1826" s="8">
        <f t="shared" si="115"/>
        <v>0.57109084768659235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3353</v>
      </c>
      <c r="B1827" s="3">
        <v>46270</v>
      </c>
      <c r="C1827" s="4">
        <f>YEAR(SalesDataTable[[#This Row],[Order Date]])</f>
        <v>2026</v>
      </c>
      <c r="D1827" s="11" t="str">
        <f>"Q"&amp;ROUNDUP(MONTH(SalesDataTable[[#This Row],[Order Date]])/3,0)</f>
        <v>Q3</v>
      </c>
      <c r="E1827" s="4">
        <f>MONTH(SalesDataTable[[#This Row],[Order Date]])</f>
        <v>9</v>
      </c>
      <c r="F1827" s="4" t="str">
        <f>TEXT(SalesDataTable[[#This Row],[Order Date]],"MMM")</f>
        <v>Sep</v>
      </c>
      <c r="G1827" s="4" t="s">
        <v>11</v>
      </c>
      <c r="H1827" s="4" t="s">
        <v>52</v>
      </c>
      <c r="I1827" s="4" t="s">
        <v>19</v>
      </c>
      <c r="J1827" s="4" t="s">
        <v>13</v>
      </c>
      <c r="K1827" s="4" t="s">
        <v>9</v>
      </c>
      <c r="L1827" s="4" t="s">
        <v>17</v>
      </c>
      <c r="M1827" s="9">
        <v>2</v>
      </c>
      <c r="N1827" s="6">
        <v>142.44</v>
      </c>
      <c r="O1827" s="7">
        <v>0</v>
      </c>
      <c r="P1827" s="6">
        <v>77.33</v>
      </c>
      <c r="Q1827" s="6">
        <f t="shared" si="112"/>
        <v>284.88</v>
      </c>
      <c r="R1827" s="6">
        <f t="shared" si="113"/>
        <v>154.66</v>
      </c>
      <c r="S1827" s="6">
        <f t="shared" si="114"/>
        <v>130.22</v>
      </c>
      <c r="T1827" s="8">
        <f t="shared" si="115"/>
        <v>0.45710474585790506</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3514</v>
      </c>
      <c r="B1828" s="3">
        <v>46270</v>
      </c>
      <c r="C1828" s="4">
        <f>YEAR(SalesDataTable[[#This Row],[Order Date]])</f>
        <v>2026</v>
      </c>
      <c r="D1828" s="11" t="str">
        <f>"Q"&amp;ROUNDUP(MONTH(SalesDataTable[[#This Row],[Order Date]])/3,0)</f>
        <v>Q3</v>
      </c>
      <c r="E1828" s="4">
        <f>MONTH(SalesDataTable[[#This Row],[Order Date]])</f>
        <v>9</v>
      </c>
      <c r="F1828" s="4" t="str">
        <f>TEXT(SalesDataTable[[#This Row],[Order Date]],"MMM")</f>
        <v>Sep</v>
      </c>
      <c r="G1828" s="4" t="s">
        <v>6</v>
      </c>
      <c r="H1828" s="4" t="s">
        <v>27</v>
      </c>
      <c r="I1828" s="4" t="s">
        <v>2</v>
      </c>
      <c r="J1828" s="4" t="s">
        <v>13</v>
      </c>
      <c r="K1828" s="4" t="s">
        <v>14</v>
      </c>
      <c r="L1828" s="4" t="s">
        <v>44</v>
      </c>
      <c r="M1828" s="9">
        <v>2</v>
      </c>
      <c r="N1828" s="6">
        <v>133.81</v>
      </c>
      <c r="O1828" s="7">
        <v>0</v>
      </c>
      <c r="P1828" s="6">
        <v>66.78</v>
      </c>
      <c r="Q1828" s="6">
        <f t="shared" si="112"/>
        <v>267.62</v>
      </c>
      <c r="R1828" s="6">
        <f t="shared" si="113"/>
        <v>133.56</v>
      </c>
      <c r="S1828" s="6">
        <f t="shared" si="114"/>
        <v>134.06</v>
      </c>
      <c r="T1828" s="8">
        <f t="shared" si="115"/>
        <v>0.5009341603766535</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3964</v>
      </c>
      <c r="B1829" s="3">
        <v>46270</v>
      </c>
      <c r="C1829" s="4">
        <f>YEAR(SalesDataTable[[#This Row],[Order Date]])</f>
        <v>2026</v>
      </c>
      <c r="D1829" s="11"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34</v>
      </c>
      <c r="L1829" s="4" t="s">
        <v>35</v>
      </c>
      <c r="M1829" s="9">
        <v>2</v>
      </c>
      <c r="N1829" s="6">
        <v>40.49</v>
      </c>
      <c r="O1829" s="7">
        <v>0.15</v>
      </c>
      <c r="P1829" s="6">
        <v>14.32</v>
      </c>
      <c r="Q1829" s="6">
        <f t="shared" si="112"/>
        <v>68.832999999999998</v>
      </c>
      <c r="R1829" s="6">
        <f t="shared" si="113"/>
        <v>28.64</v>
      </c>
      <c r="S1829" s="6">
        <f t="shared" si="114"/>
        <v>40.192999999999998</v>
      </c>
      <c r="T1829" s="8">
        <f t="shared" si="115"/>
        <v>0.58392050324698908</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4599</v>
      </c>
      <c r="B1830" s="3">
        <v>46270</v>
      </c>
      <c r="C1830" s="4">
        <f>YEAR(SalesDataTable[[#This Row],[Order Date]])</f>
        <v>2026</v>
      </c>
      <c r="D1830" s="11" t="str">
        <f>"Q"&amp;ROUNDUP(MONTH(SalesDataTable[[#This Row],[Order Date]])/3,0)</f>
        <v>Q3</v>
      </c>
      <c r="E1830" s="4">
        <f>MONTH(SalesDataTable[[#This Row],[Order Date]])</f>
        <v>9</v>
      </c>
      <c r="F1830" s="4" t="str">
        <f>TEXT(SalesDataTable[[#This Row],[Order Date]],"MMM")</f>
        <v>Sep</v>
      </c>
      <c r="G1830" s="4" t="s">
        <v>11</v>
      </c>
      <c r="H1830" s="4" t="s">
        <v>12</v>
      </c>
      <c r="I1830" s="4" t="s">
        <v>2</v>
      </c>
      <c r="J1830" s="4" t="s">
        <v>16</v>
      </c>
      <c r="K1830" s="4" t="s">
        <v>23</v>
      </c>
      <c r="L1830" s="4" t="s">
        <v>29</v>
      </c>
      <c r="M1830" s="9">
        <v>4</v>
      </c>
      <c r="N1830" s="6">
        <v>198.1</v>
      </c>
      <c r="O1830" s="7">
        <v>0</v>
      </c>
      <c r="P1830" s="6">
        <v>101.61</v>
      </c>
      <c r="Q1830" s="6">
        <f t="shared" si="112"/>
        <v>792.4</v>
      </c>
      <c r="R1830" s="6">
        <f t="shared" si="113"/>
        <v>406.44</v>
      </c>
      <c r="S1830" s="6">
        <f t="shared" si="114"/>
        <v>385.96</v>
      </c>
      <c r="T1830" s="8">
        <f t="shared" si="115"/>
        <v>0.48707723372034323</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5030</v>
      </c>
      <c r="B1831" s="3">
        <v>46270</v>
      </c>
      <c r="C1831" s="4">
        <f>YEAR(SalesDataTable[[#This Row],[Order Date]])</f>
        <v>2026</v>
      </c>
      <c r="D1831" s="11"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4</v>
      </c>
      <c r="L1831" s="4" t="s">
        <v>5</v>
      </c>
      <c r="M1831" s="9">
        <v>1</v>
      </c>
      <c r="N1831" s="6">
        <v>83.73</v>
      </c>
      <c r="O1831" s="7">
        <v>0.15</v>
      </c>
      <c r="P1831" s="6">
        <v>43.34</v>
      </c>
      <c r="Q1831" s="6">
        <f t="shared" si="112"/>
        <v>71.170500000000004</v>
      </c>
      <c r="R1831" s="6">
        <f t="shared" si="113"/>
        <v>43.34</v>
      </c>
      <c r="S1831" s="6">
        <f t="shared" si="114"/>
        <v>27.830500000000001</v>
      </c>
      <c r="T1831" s="8">
        <f t="shared" si="115"/>
        <v>0.39103982689457006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1593</v>
      </c>
      <c r="B1832" s="3">
        <v>46271</v>
      </c>
      <c r="C1832" s="4">
        <f>YEAR(SalesDataTable[[#This Row],[Order Date]])</f>
        <v>2026</v>
      </c>
      <c r="D1832" s="11" t="str">
        <f>"Q"&amp;ROUNDUP(MONTH(SalesDataTable[[#This Row],[Order Date]])/3,0)</f>
        <v>Q3</v>
      </c>
      <c r="E1832" s="4">
        <f>MONTH(SalesDataTable[[#This Row],[Order Date]])</f>
        <v>9</v>
      </c>
      <c r="F1832" s="4" t="str">
        <f>TEXT(SalesDataTable[[#This Row],[Order Date]],"MMM")</f>
        <v>Sep</v>
      </c>
      <c r="G1832" s="4" t="s">
        <v>6</v>
      </c>
      <c r="H1832" s="4" t="s">
        <v>49</v>
      </c>
      <c r="I1832" s="4" t="s">
        <v>19</v>
      </c>
      <c r="J1832" s="4" t="s">
        <v>13</v>
      </c>
      <c r="K1832" s="4" t="s">
        <v>23</v>
      </c>
      <c r="L1832" s="4" t="s">
        <v>29</v>
      </c>
      <c r="M1832" s="9">
        <v>2</v>
      </c>
      <c r="N1832" s="6">
        <v>194.92</v>
      </c>
      <c r="O1832" s="7">
        <v>0</v>
      </c>
      <c r="P1832" s="6">
        <v>102.66</v>
      </c>
      <c r="Q1832" s="6">
        <f t="shared" si="112"/>
        <v>389.84</v>
      </c>
      <c r="R1832" s="6">
        <f t="shared" si="113"/>
        <v>205.32</v>
      </c>
      <c r="S1832" s="6">
        <f t="shared" si="114"/>
        <v>184.51999999999998</v>
      </c>
      <c r="T1832" s="8">
        <f t="shared" si="115"/>
        <v>0.47332238867227577</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1818</v>
      </c>
      <c r="B1833" s="3">
        <v>46271</v>
      </c>
      <c r="C1833" s="4">
        <f>YEAR(SalesDataTable[[#This Row],[Order Date]])</f>
        <v>2026</v>
      </c>
      <c r="D1833" s="11" t="str">
        <f>"Q"&amp;ROUNDUP(MONTH(SalesDataTable[[#This Row],[Order Date]])/3,0)</f>
        <v>Q3</v>
      </c>
      <c r="E1833" s="4">
        <f>MONTH(SalesDataTable[[#This Row],[Order Date]])</f>
        <v>9</v>
      </c>
      <c r="F1833" s="4" t="str">
        <f>TEXT(SalesDataTable[[#This Row],[Order Date]],"MMM")</f>
        <v>Sep</v>
      </c>
      <c r="G1833" s="4" t="s">
        <v>6</v>
      </c>
      <c r="H1833" s="4" t="s">
        <v>43</v>
      </c>
      <c r="I1833" s="4" t="s">
        <v>19</v>
      </c>
      <c r="J1833" s="4" t="s">
        <v>13</v>
      </c>
      <c r="K1833" s="4" t="s">
        <v>14</v>
      </c>
      <c r="L1833" s="4" t="s">
        <v>48</v>
      </c>
      <c r="M1833" s="9">
        <v>1</v>
      </c>
      <c r="N1833" s="6">
        <v>161.03</v>
      </c>
      <c r="O1833" s="7">
        <v>0</v>
      </c>
      <c r="P1833" s="6">
        <v>89.86</v>
      </c>
      <c r="Q1833" s="6">
        <f t="shared" si="112"/>
        <v>161.03</v>
      </c>
      <c r="R1833" s="6">
        <f t="shared" si="113"/>
        <v>89.86</v>
      </c>
      <c r="S1833" s="6">
        <f t="shared" si="114"/>
        <v>71.17</v>
      </c>
      <c r="T1833" s="8">
        <f t="shared" si="115"/>
        <v>0.44196733527914056</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2370</v>
      </c>
      <c r="B1834" s="3">
        <v>46271</v>
      </c>
      <c r="C1834" s="4">
        <f>YEAR(SalesDataTable[[#This Row],[Order Date]])</f>
        <v>2026</v>
      </c>
      <c r="D1834" s="11" t="str">
        <f>"Q"&amp;ROUNDUP(MONTH(SalesDataTable[[#This Row],[Order Date]])/3,0)</f>
        <v>Q3</v>
      </c>
      <c r="E1834" s="4">
        <f>MONTH(SalesDataTable[[#This Row],[Order Date]])</f>
        <v>9</v>
      </c>
      <c r="F1834" s="4" t="str">
        <f>TEXT(SalesDataTable[[#This Row],[Order Date]],"MMM")</f>
        <v>Sep</v>
      </c>
      <c r="G1834" s="4" t="s">
        <v>20</v>
      </c>
      <c r="H1834" s="4" t="s">
        <v>21</v>
      </c>
      <c r="I1834" s="4" t="s">
        <v>28</v>
      </c>
      <c r="J1834" s="4" t="s">
        <v>13</v>
      </c>
      <c r="K1834" s="4" t="s">
        <v>34</v>
      </c>
      <c r="L1834" s="4" t="s">
        <v>42</v>
      </c>
      <c r="M1834" s="9">
        <v>1</v>
      </c>
      <c r="N1834" s="6">
        <v>35.68</v>
      </c>
      <c r="O1834" s="7">
        <v>0.05</v>
      </c>
      <c r="P1834" s="6">
        <v>13.76</v>
      </c>
      <c r="Q1834" s="6">
        <f t="shared" si="112"/>
        <v>33.896000000000001</v>
      </c>
      <c r="R1834" s="6">
        <f t="shared" si="113"/>
        <v>13.76</v>
      </c>
      <c r="S1834" s="6">
        <f t="shared" si="114"/>
        <v>20.136000000000003</v>
      </c>
      <c r="T1834" s="8">
        <f t="shared" si="115"/>
        <v>0.59405239556289835</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2726</v>
      </c>
      <c r="B1835" s="3">
        <v>46271</v>
      </c>
      <c r="C1835" s="4">
        <f>YEAR(SalesDataTable[[#This Row],[Order Date]])</f>
        <v>2026</v>
      </c>
      <c r="D1835" s="11" t="str">
        <f>"Q"&amp;ROUNDUP(MONTH(SalesDataTable[[#This Row],[Order Date]])/3,0)</f>
        <v>Q3</v>
      </c>
      <c r="E1835" s="4">
        <f>MONTH(SalesDataTable[[#This Row],[Order Date]])</f>
        <v>9</v>
      </c>
      <c r="F1835" s="4" t="str">
        <f>TEXT(SalesDataTable[[#This Row],[Order Date]],"MMM")</f>
        <v>Sep</v>
      </c>
      <c r="G1835" s="4" t="s">
        <v>6</v>
      </c>
      <c r="H1835" s="4" t="s">
        <v>27</v>
      </c>
      <c r="I1835" s="4" t="s">
        <v>2</v>
      </c>
      <c r="J1835" s="4" t="s">
        <v>13</v>
      </c>
      <c r="K1835" s="4" t="s">
        <v>4</v>
      </c>
      <c r="L1835" s="4" t="s">
        <v>26</v>
      </c>
      <c r="M1835" s="9">
        <v>1</v>
      </c>
      <c r="N1835" s="6">
        <v>39.68</v>
      </c>
      <c r="O1835" s="7">
        <v>0.05</v>
      </c>
      <c r="P1835" s="6">
        <v>16.63</v>
      </c>
      <c r="Q1835" s="6">
        <f t="shared" si="112"/>
        <v>37.695999999999998</v>
      </c>
      <c r="R1835" s="6">
        <f t="shared" si="113"/>
        <v>16.63</v>
      </c>
      <c r="S1835" s="6">
        <f t="shared" si="114"/>
        <v>21.065999999999999</v>
      </c>
      <c r="T1835" s="8">
        <f t="shared" si="115"/>
        <v>0.55883913412563668</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2755</v>
      </c>
      <c r="B1836" s="3">
        <v>46271</v>
      </c>
      <c r="C1836" s="4">
        <f>YEAR(SalesDataTable[[#This Row],[Order Date]])</f>
        <v>2026</v>
      </c>
      <c r="D1836" s="11" t="str">
        <f>"Q"&amp;ROUNDUP(MONTH(SalesDataTable[[#This Row],[Order Date]])/3,0)</f>
        <v>Q3</v>
      </c>
      <c r="E1836" s="4">
        <f>MONTH(SalesDataTable[[#This Row],[Order Date]])</f>
        <v>9</v>
      </c>
      <c r="F1836" s="4" t="str">
        <f>TEXT(SalesDataTable[[#This Row],[Order Date]],"MMM")</f>
        <v>Sep</v>
      </c>
      <c r="G1836" s="4" t="s">
        <v>11</v>
      </c>
      <c r="H1836" s="4" t="s">
        <v>39</v>
      </c>
      <c r="I1836" s="4" t="s">
        <v>2</v>
      </c>
      <c r="J1836" s="4" t="s">
        <v>13</v>
      </c>
      <c r="K1836" s="4" t="s">
        <v>9</v>
      </c>
      <c r="L1836" s="4" t="s">
        <v>17</v>
      </c>
      <c r="M1836" s="9">
        <v>3</v>
      </c>
      <c r="N1836" s="6">
        <v>146.22</v>
      </c>
      <c r="O1836" s="7">
        <v>0</v>
      </c>
      <c r="P1836" s="6">
        <v>80.13</v>
      </c>
      <c r="Q1836" s="6">
        <f t="shared" si="112"/>
        <v>438.65999999999997</v>
      </c>
      <c r="R1836" s="6">
        <f t="shared" si="113"/>
        <v>240.39</v>
      </c>
      <c r="S1836" s="6">
        <f t="shared" si="114"/>
        <v>198.26999999999998</v>
      </c>
      <c r="T1836" s="8">
        <f t="shared" si="115"/>
        <v>0.4519901518260156</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3187</v>
      </c>
      <c r="B1837" s="3">
        <v>46271</v>
      </c>
      <c r="C1837" s="4">
        <f>YEAR(SalesDataTable[[#This Row],[Order Date]])</f>
        <v>2026</v>
      </c>
      <c r="D1837" s="11" t="str">
        <f>"Q"&amp;ROUNDUP(MONTH(SalesDataTable[[#This Row],[Order Date]])/3,0)</f>
        <v>Q3</v>
      </c>
      <c r="E1837" s="4">
        <f>MONTH(SalesDataTable[[#This Row],[Order Date]])</f>
        <v>9</v>
      </c>
      <c r="F1837" s="4" t="str">
        <f>TEXT(SalesDataTable[[#This Row],[Order Date]],"MMM")</f>
        <v>Sep</v>
      </c>
      <c r="G1837" s="4" t="s">
        <v>20</v>
      </c>
      <c r="H1837" s="4" t="s">
        <v>31</v>
      </c>
      <c r="I1837" s="4" t="s">
        <v>19</v>
      </c>
      <c r="J1837" s="4" t="s">
        <v>3</v>
      </c>
      <c r="K1837" s="4" t="s">
        <v>9</v>
      </c>
      <c r="L1837" s="4" t="s">
        <v>46</v>
      </c>
      <c r="M1837" s="9">
        <v>1</v>
      </c>
      <c r="N1837" s="6">
        <v>71.680000000000007</v>
      </c>
      <c r="O1837" s="7">
        <v>0</v>
      </c>
      <c r="P1837" s="6">
        <v>31.87</v>
      </c>
      <c r="Q1837" s="6">
        <f t="shared" si="112"/>
        <v>71.680000000000007</v>
      </c>
      <c r="R1837" s="6">
        <f t="shared" si="113"/>
        <v>31.87</v>
      </c>
      <c r="S1837" s="6">
        <f t="shared" si="114"/>
        <v>39.81</v>
      </c>
      <c r="T1837" s="8">
        <f t="shared" si="115"/>
        <v>0.5553850446428571</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3471</v>
      </c>
      <c r="B1838" s="3">
        <v>46271</v>
      </c>
      <c r="C1838" s="4">
        <f>YEAR(SalesDataTable[[#This Row],[Order Date]])</f>
        <v>2026</v>
      </c>
      <c r="D1838" s="11" t="str">
        <f>"Q"&amp;ROUNDUP(MONTH(SalesDataTable[[#This Row],[Order Date]])/3,0)</f>
        <v>Q3</v>
      </c>
      <c r="E1838" s="4">
        <f>MONTH(SalesDataTable[[#This Row],[Order Date]])</f>
        <v>9</v>
      </c>
      <c r="F1838" s="4" t="str">
        <f>TEXT(SalesDataTable[[#This Row],[Order Date]],"MMM")</f>
        <v>Sep</v>
      </c>
      <c r="G1838" s="4" t="s">
        <v>11</v>
      </c>
      <c r="H1838" s="4" t="s">
        <v>39</v>
      </c>
      <c r="I1838" s="4" t="s">
        <v>28</v>
      </c>
      <c r="J1838" s="4" t="s">
        <v>13</v>
      </c>
      <c r="K1838" s="4" t="s">
        <v>34</v>
      </c>
      <c r="L1838" s="4" t="s">
        <v>45</v>
      </c>
      <c r="M1838" s="9">
        <v>2</v>
      </c>
      <c r="N1838" s="6">
        <v>51.77</v>
      </c>
      <c r="O1838" s="7">
        <v>0</v>
      </c>
      <c r="P1838" s="6">
        <v>21.46</v>
      </c>
      <c r="Q1838" s="6">
        <f t="shared" si="112"/>
        <v>103.54</v>
      </c>
      <c r="R1838" s="6">
        <f t="shared" si="113"/>
        <v>42.92</v>
      </c>
      <c r="S1838" s="6">
        <f t="shared" si="114"/>
        <v>60.620000000000005</v>
      </c>
      <c r="T1838" s="8">
        <f t="shared" si="115"/>
        <v>0.58547421286459345</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3529</v>
      </c>
      <c r="B1839" s="3">
        <v>46271</v>
      </c>
      <c r="C1839" s="4">
        <f>YEAR(SalesDataTable[[#This Row],[Order Date]])</f>
        <v>2026</v>
      </c>
      <c r="D1839" s="11" t="str">
        <f>"Q"&amp;ROUNDUP(MONTH(SalesDataTable[[#This Row],[Order Date]])/3,0)</f>
        <v>Q3</v>
      </c>
      <c r="E1839" s="4">
        <f>MONTH(SalesDataTable[[#This Row],[Order Date]])</f>
        <v>9</v>
      </c>
      <c r="F1839" s="4" t="str">
        <f>TEXT(SalesDataTable[[#This Row],[Order Date]],"MMM")</f>
        <v>Sep</v>
      </c>
      <c r="G1839" s="4" t="s">
        <v>11</v>
      </c>
      <c r="H1839" s="4" t="s">
        <v>25</v>
      </c>
      <c r="I1839" s="4" t="s">
        <v>8</v>
      </c>
      <c r="J1839" s="4" t="s">
        <v>3</v>
      </c>
      <c r="K1839" s="4" t="s">
        <v>34</v>
      </c>
      <c r="L1839" s="4" t="s">
        <v>35</v>
      </c>
      <c r="M1839" s="9">
        <v>4</v>
      </c>
      <c r="N1839" s="6">
        <v>39.4</v>
      </c>
      <c r="O1839" s="7">
        <v>0.15</v>
      </c>
      <c r="P1839" s="6">
        <v>14.95</v>
      </c>
      <c r="Q1839" s="6">
        <f t="shared" si="112"/>
        <v>133.95999999999998</v>
      </c>
      <c r="R1839" s="6">
        <f t="shared" si="113"/>
        <v>59.8</v>
      </c>
      <c r="S1839" s="6">
        <f t="shared" si="114"/>
        <v>74.159999999999982</v>
      </c>
      <c r="T1839" s="8">
        <f t="shared" si="115"/>
        <v>0.55359808898178553</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3549</v>
      </c>
      <c r="B1840" s="3">
        <v>46271</v>
      </c>
      <c r="C1840" s="4">
        <f>YEAR(SalesDataTable[[#This Row],[Order Date]])</f>
        <v>2026</v>
      </c>
      <c r="D1840" s="11" t="str">
        <f>"Q"&amp;ROUNDUP(MONTH(SalesDataTable[[#This Row],[Order Date]])/3,0)</f>
        <v>Q3</v>
      </c>
      <c r="E1840" s="4">
        <f>MONTH(SalesDataTable[[#This Row],[Order Date]])</f>
        <v>9</v>
      </c>
      <c r="F1840" s="4" t="str">
        <f>TEXT(SalesDataTable[[#This Row],[Order Date]],"MMM")</f>
        <v>Sep</v>
      </c>
      <c r="G1840" s="4" t="s">
        <v>20</v>
      </c>
      <c r="H1840" s="4" t="s">
        <v>33</v>
      </c>
      <c r="I1840" s="4" t="s">
        <v>2</v>
      </c>
      <c r="J1840" s="4" t="s">
        <v>13</v>
      </c>
      <c r="K1840" s="4" t="s">
        <v>14</v>
      </c>
      <c r="L1840" s="4" t="s">
        <v>32</v>
      </c>
      <c r="M1840" s="9">
        <v>1</v>
      </c>
      <c r="N1840" s="6">
        <v>47.17</v>
      </c>
      <c r="O1840" s="7">
        <v>0</v>
      </c>
      <c r="P1840" s="6">
        <v>18.64</v>
      </c>
      <c r="Q1840" s="6">
        <f t="shared" si="112"/>
        <v>47.17</v>
      </c>
      <c r="R1840" s="6">
        <f t="shared" si="113"/>
        <v>18.64</v>
      </c>
      <c r="S1840" s="6">
        <f t="shared" si="114"/>
        <v>28.53</v>
      </c>
      <c r="T1840" s="8">
        <f t="shared" si="115"/>
        <v>0.60483358066567738</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4003</v>
      </c>
      <c r="B1841" s="3">
        <v>46271</v>
      </c>
      <c r="C1841" s="4">
        <f>YEAR(SalesDataTable[[#This Row],[Order Date]])</f>
        <v>2026</v>
      </c>
      <c r="D1841" s="11" t="str">
        <f>"Q"&amp;ROUNDUP(MONTH(SalesDataTable[[#This Row],[Order Date]])/3,0)</f>
        <v>Q3</v>
      </c>
      <c r="E1841" s="4">
        <f>MONTH(SalesDataTable[[#This Row],[Order Date]])</f>
        <v>9</v>
      </c>
      <c r="F1841" s="4" t="str">
        <f>TEXT(SalesDataTable[[#This Row],[Order Date]],"MMM")</f>
        <v>Sep</v>
      </c>
      <c r="G1841" s="4" t="s">
        <v>20</v>
      </c>
      <c r="H1841" s="4" t="s">
        <v>21</v>
      </c>
      <c r="I1841" s="4" t="s">
        <v>28</v>
      </c>
      <c r="J1841" s="4" t="s">
        <v>3</v>
      </c>
      <c r="K1841" s="4" t="s">
        <v>34</v>
      </c>
      <c r="L1841" s="4" t="s">
        <v>45</v>
      </c>
      <c r="M1841" s="9">
        <v>2</v>
      </c>
      <c r="N1841" s="6">
        <v>50.41</v>
      </c>
      <c r="O1841" s="7">
        <v>0.1</v>
      </c>
      <c r="P1841" s="6">
        <v>22.05</v>
      </c>
      <c r="Q1841" s="6">
        <f t="shared" si="112"/>
        <v>90.738</v>
      </c>
      <c r="R1841" s="6">
        <f t="shared" si="113"/>
        <v>44.1</v>
      </c>
      <c r="S1841" s="6">
        <f t="shared" si="114"/>
        <v>46.637999999999998</v>
      </c>
      <c r="T1841" s="8">
        <f t="shared" si="115"/>
        <v>0.51398532037294187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4613</v>
      </c>
      <c r="B1842" s="3">
        <v>46271</v>
      </c>
      <c r="C1842" s="4">
        <f>YEAR(SalesDataTable[[#This Row],[Order Date]])</f>
        <v>2026</v>
      </c>
      <c r="D1842" s="11" t="str">
        <f>"Q"&amp;ROUNDUP(MONTH(SalesDataTable[[#This Row],[Order Date]])/3,0)</f>
        <v>Q3</v>
      </c>
      <c r="E1842" s="4">
        <f>MONTH(SalesDataTable[[#This Row],[Order Date]])</f>
        <v>9</v>
      </c>
      <c r="F1842" s="4" t="str">
        <f>TEXT(SalesDataTable[[#This Row],[Order Date]],"MMM")</f>
        <v>Sep</v>
      </c>
      <c r="G1842" s="4" t="s">
        <v>20</v>
      </c>
      <c r="H1842" s="4" t="s">
        <v>47</v>
      </c>
      <c r="I1842" s="4" t="s">
        <v>2</v>
      </c>
      <c r="J1842" s="4" t="s">
        <v>16</v>
      </c>
      <c r="K1842" s="4" t="s">
        <v>4</v>
      </c>
      <c r="L1842" s="4" t="s">
        <v>5</v>
      </c>
      <c r="M1842" s="9">
        <v>4</v>
      </c>
      <c r="N1842" s="6">
        <v>80.38</v>
      </c>
      <c r="O1842" s="7">
        <v>0.1</v>
      </c>
      <c r="P1842" s="6">
        <v>42.55</v>
      </c>
      <c r="Q1842" s="6">
        <f t="shared" si="112"/>
        <v>289.36799999999999</v>
      </c>
      <c r="R1842" s="6">
        <f t="shared" si="113"/>
        <v>170.2</v>
      </c>
      <c r="S1842" s="6">
        <f t="shared" si="114"/>
        <v>119.16800000000001</v>
      </c>
      <c r="T1842" s="8">
        <f t="shared" si="115"/>
        <v>0.41182162505874875</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75</v>
      </c>
      <c r="B1843" s="3">
        <v>46272</v>
      </c>
      <c r="C1843" s="4">
        <f>YEAR(SalesDataTable[[#This Row],[Order Date]])</f>
        <v>2026</v>
      </c>
      <c r="D1843" s="11" t="str">
        <f>"Q"&amp;ROUNDUP(MONTH(SalesDataTable[[#This Row],[Order Date]])/3,0)</f>
        <v>Q3</v>
      </c>
      <c r="E1843" s="4">
        <f>MONTH(SalesDataTable[[#This Row],[Order Date]])</f>
        <v>9</v>
      </c>
      <c r="F1843" s="4" t="str">
        <f>TEXT(SalesDataTable[[#This Row],[Order Date]],"MMM")</f>
        <v>Sep</v>
      </c>
      <c r="G1843" s="4" t="s">
        <v>0</v>
      </c>
      <c r="H1843" s="4" t="s">
        <v>1</v>
      </c>
      <c r="I1843" s="4" t="s">
        <v>2</v>
      </c>
      <c r="J1843" s="4" t="s">
        <v>16</v>
      </c>
      <c r="K1843" s="4" t="s">
        <v>34</v>
      </c>
      <c r="L1843" s="4" t="s">
        <v>35</v>
      </c>
      <c r="M1843" s="9">
        <v>2</v>
      </c>
      <c r="N1843" s="6">
        <v>40.78</v>
      </c>
      <c r="O1843" s="7">
        <v>0</v>
      </c>
      <c r="P1843" s="6">
        <v>15.04</v>
      </c>
      <c r="Q1843" s="6">
        <f t="shared" si="112"/>
        <v>81.56</v>
      </c>
      <c r="R1843" s="6">
        <f t="shared" si="113"/>
        <v>30.08</v>
      </c>
      <c r="S1843" s="6">
        <f t="shared" si="114"/>
        <v>51.480000000000004</v>
      </c>
      <c r="T1843" s="8">
        <f t="shared" si="115"/>
        <v>0.63119176066699367</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601</v>
      </c>
      <c r="B1844" s="3">
        <v>46272</v>
      </c>
      <c r="C1844" s="4">
        <f>YEAR(SalesDataTable[[#This Row],[Order Date]])</f>
        <v>2026</v>
      </c>
      <c r="D1844" s="11" t="str">
        <f>"Q"&amp;ROUNDUP(MONTH(SalesDataTable[[#This Row],[Order Date]])/3,0)</f>
        <v>Q3</v>
      </c>
      <c r="E1844" s="4">
        <f>MONTH(SalesDataTable[[#This Row],[Order Date]])</f>
        <v>9</v>
      </c>
      <c r="F1844" s="4" t="str">
        <f>TEXT(SalesDataTable[[#This Row],[Order Date]],"MMM")</f>
        <v>Sep</v>
      </c>
      <c r="G1844" s="4" t="s">
        <v>6</v>
      </c>
      <c r="H1844" s="4" t="s">
        <v>43</v>
      </c>
      <c r="I1844" s="4" t="s">
        <v>2</v>
      </c>
      <c r="J1844" s="4" t="s">
        <v>3</v>
      </c>
      <c r="K1844" s="4" t="s">
        <v>9</v>
      </c>
      <c r="L1844" s="4" t="s">
        <v>17</v>
      </c>
      <c r="M1844" s="9">
        <v>1</v>
      </c>
      <c r="N1844" s="6">
        <v>141.69</v>
      </c>
      <c r="O1844" s="7">
        <v>0</v>
      </c>
      <c r="P1844" s="6">
        <v>80.34</v>
      </c>
      <c r="Q1844" s="6">
        <f t="shared" si="112"/>
        <v>141.69</v>
      </c>
      <c r="R1844" s="6">
        <f t="shared" si="113"/>
        <v>80.34</v>
      </c>
      <c r="S1844" s="6">
        <f t="shared" si="114"/>
        <v>61.349999999999994</v>
      </c>
      <c r="T1844" s="8">
        <f t="shared" si="115"/>
        <v>0.43298750793986868</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1617</v>
      </c>
      <c r="B1845" s="3">
        <v>46272</v>
      </c>
      <c r="C1845" s="4">
        <f>YEAR(SalesDataTable[[#This Row],[Order Date]])</f>
        <v>2026</v>
      </c>
      <c r="D1845" s="11" t="str">
        <f>"Q"&amp;ROUNDUP(MONTH(SalesDataTable[[#This Row],[Order Date]])/3,0)</f>
        <v>Q3</v>
      </c>
      <c r="E1845" s="4">
        <f>MONTH(SalesDataTable[[#This Row],[Order Date]])</f>
        <v>9</v>
      </c>
      <c r="F1845" s="4" t="str">
        <f>TEXT(SalesDataTable[[#This Row],[Order Date]],"MMM")</f>
        <v>Sep</v>
      </c>
      <c r="G1845" s="4" t="s">
        <v>20</v>
      </c>
      <c r="H1845" s="4" t="s">
        <v>33</v>
      </c>
      <c r="I1845" s="4" t="s">
        <v>2</v>
      </c>
      <c r="J1845" s="4" t="s">
        <v>13</v>
      </c>
      <c r="K1845" s="4" t="s">
        <v>23</v>
      </c>
      <c r="L1845" s="4" t="s">
        <v>40</v>
      </c>
      <c r="M1845" s="9">
        <v>1</v>
      </c>
      <c r="N1845" s="6">
        <v>83.28</v>
      </c>
      <c r="O1845" s="7">
        <v>0.1</v>
      </c>
      <c r="P1845" s="6">
        <v>39.75</v>
      </c>
      <c r="Q1845" s="6">
        <f t="shared" si="112"/>
        <v>74.951999999999998</v>
      </c>
      <c r="R1845" s="6">
        <f t="shared" si="113"/>
        <v>39.75</v>
      </c>
      <c r="S1845" s="6">
        <f t="shared" si="114"/>
        <v>35.201999999999998</v>
      </c>
      <c r="T1845" s="8">
        <f t="shared" si="115"/>
        <v>0.46966058277297468</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2305</v>
      </c>
      <c r="B1846" s="3">
        <v>46272</v>
      </c>
      <c r="C1846" s="4">
        <f>YEAR(SalesDataTable[[#This Row],[Order Date]])</f>
        <v>2026</v>
      </c>
      <c r="D1846" s="11" t="str">
        <f>"Q"&amp;ROUNDUP(MONTH(SalesDataTable[[#This Row],[Order Date]])/3,0)</f>
        <v>Q3</v>
      </c>
      <c r="E1846" s="4">
        <f>MONTH(SalesDataTable[[#This Row],[Order Date]])</f>
        <v>9</v>
      </c>
      <c r="F1846" s="4" t="str">
        <f>TEXT(SalesDataTable[[#This Row],[Order Date]],"MMM")</f>
        <v>Sep</v>
      </c>
      <c r="G1846" s="4" t="s">
        <v>20</v>
      </c>
      <c r="H1846" s="4" t="s">
        <v>31</v>
      </c>
      <c r="I1846" s="4" t="s">
        <v>28</v>
      </c>
      <c r="J1846" s="4" t="s">
        <v>3</v>
      </c>
      <c r="K1846" s="4" t="s">
        <v>23</v>
      </c>
      <c r="L1846" s="4" t="s">
        <v>40</v>
      </c>
      <c r="M1846" s="9">
        <v>2</v>
      </c>
      <c r="N1846" s="6">
        <v>82.43</v>
      </c>
      <c r="O1846" s="7">
        <v>0</v>
      </c>
      <c r="P1846" s="6">
        <v>40.51</v>
      </c>
      <c r="Q1846" s="6">
        <f t="shared" si="112"/>
        <v>164.86</v>
      </c>
      <c r="R1846" s="6">
        <f t="shared" si="113"/>
        <v>81.02</v>
      </c>
      <c r="S1846" s="6">
        <f t="shared" si="114"/>
        <v>83.840000000000018</v>
      </c>
      <c r="T1846" s="8">
        <f t="shared" si="115"/>
        <v>0.50855271139148372</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2344</v>
      </c>
      <c r="B1847" s="3">
        <v>46272</v>
      </c>
      <c r="C1847" s="4">
        <f>YEAR(SalesDataTable[[#This Row],[Order Date]])</f>
        <v>2026</v>
      </c>
      <c r="D1847" s="11" t="str">
        <f>"Q"&amp;ROUNDUP(MONTH(SalesDataTable[[#This Row],[Order Date]])/3,0)</f>
        <v>Q3</v>
      </c>
      <c r="E1847" s="4">
        <f>MONTH(SalesDataTable[[#This Row],[Order Date]])</f>
        <v>9</v>
      </c>
      <c r="F1847" s="4" t="str">
        <f>TEXT(SalesDataTable[[#This Row],[Order Date]],"MMM")</f>
        <v>Sep</v>
      </c>
      <c r="G1847" s="4" t="s">
        <v>0</v>
      </c>
      <c r="H1847" s="4" t="s">
        <v>50</v>
      </c>
      <c r="I1847" s="4" t="s">
        <v>28</v>
      </c>
      <c r="J1847" s="4" t="s">
        <v>13</v>
      </c>
      <c r="K1847" s="4" t="s">
        <v>34</v>
      </c>
      <c r="L1847" s="4" t="s">
        <v>42</v>
      </c>
      <c r="M1847" s="9">
        <v>4</v>
      </c>
      <c r="N1847" s="6">
        <v>36.380000000000003</v>
      </c>
      <c r="O1847" s="7">
        <v>0</v>
      </c>
      <c r="P1847" s="6">
        <v>14.16</v>
      </c>
      <c r="Q1847" s="6">
        <f t="shared" si="112"/>
        <v>145.52000000000001</v>
      </c>
      <c r="R1847" s="6">
        <f t="shared" si="113"/>
        <v>56.64</v>
      </c>
      <c r="S1847" s="6">
        <f t="shared" si="114"/>
        <v>88.88000000000001</v>
      </c>
      <c r="T1847" s="8">
        <f t="shared" si="115"/>
        <v>0.61077515118196812</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2601</v>
      </c>
      <c r="B1848" s="3">
        <v>46272</v>
      </c>
      <c r="C1848" s="4">
        <f>YEAR(SalesDataTable[[#This Row],[Order Date]])</f>
        <v>2026</v>
      </c>
      <c r="D1848" s="11" t="str">
        <f>"Q"&amp;ROUNDUP(MONTH(SalesDataTable[[#This Row],[Order Date]])/3,0)</f>
        <v>Q3</v>
      </c>
      <c r="E1848" s="4">
        <f>MONTH(SalesDataTable[[#This Row],[Order Date]])</f>
        <v>9</v>
      </c>
      <c r="F1848" s="4" t="str">
        <f>TEXT(SalesDataTable[[#This Row],[Order Date]],"MMM")</f>
        <v>Sep</v>
      </c>
      <c r="G1848" s="4" t="s">
        <v>6</v>
      </c>
      <c r="H1848" s="4" t="s">
        <v>41</v>
      </c>
      <c r="I1848" s="4" t="s">
        <v>2</v>
      </c>
      <c r="J1848" s="4" t="s">
        <v>13</v>
      </c>
      <c r="K1848" s="4" t="s">
        <v>4</v>
      </c>
      <c r="L1848" s="4" t="s">
        <v>5</v>
      </c>
      <c r="M1848" s="9">
        <v>1</v>
      </c>
      <c r="N1848" s="6">
        <v>82.86</v>
      </c>
      <c r="O1848" s="7">
        <v>0</v>
      </c>
      <c r="P1848" s="6">
        <v>43.33</v>
      </c>
      <c r="Q1848" s="6">
        <f t="shared" si="112"/>
        <v>82.86</v>
      </c>
      <c r="R1848" s="6">
        <f t="shared" si="113"/>
        <v>43.33</v>
      </c>
      <c r="S1848" s="6">
        <f t="shared" si="114"/>
        <v>39.53</v>
      </c>
      <c r="T1848" s="8">
        <f t="shared" si="115"/>
        <v>0.47706975621530295</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2831</v>
      </c>
      <c r="B1849" s="3">
        <v>46272</v>
      </c>
      <c r="C1849" s="4">
        <f>YEAR(SalesDataTable[[#This Row],[Order Date]])</f>
        <v>2026</v>
      </c>
      <c r="D1849" s="11" t="str">
        <f>"Q"&amp;ROUNDUP(MONTH(SalesDataTable[[#This Row],[Order Date]])/3,0)</f>
        <v>Q3</v>
      </c>
      <c r="E1849" s="4">
        <f>MONTH(SalesDataTable[[#This Row],[Order Date]])</f>
        <v>9</v>
      </c>
      <c r="F1849" s="4" t="str">
        <f>TEXT(SalesDataTable[[#This Row],[Order Date]],"MMM")</f>
        <v>Sep</v>
      </c>
      <c r="G1849" s="4" t="s">
        <v>0</v>
      </c>
      <c r="H1849" s="4" t="s">
        <v>36</v>
      </c>
      <c r="I1849" s="4" t="s">
        <v>2</v>
      </c>
      <c r="J1849" s="4" t="s">
        <v>13</v>
      </c>
      <c r="K1849" s="4" t="s">
        <v>14</v>
      </c>
      <c r="L1849" s="4" t="s">
        <v>32</v>
      </c>
      <c r="M1849" s="9">
        <v>1</v>
      </c>
      <c r="N1849" s="6">
        <v>46.44</v>
      </c>
      <c r="O1849" s="7">
        <v>0.05</v>
      </c>
      <c r="P1849" s="6">
        <v>17.88</v>
      </c>
      <c r="Q1849" s="6">
        <f t="shared" si="112"/>
        <v>44.117999999999995</v>
      </c>
      <c r="R1849" s="6">
        <f t="shared" si="113"/>
        <v>17.88</v>
      </c>
      <c r="S1849" s="6">
        <f t="shared" si="114"/>
        <v>26.237999999999996</v>
      </c>
      <c r="T1849" s="8">
        <f t="shared" si="115"/>
        <v>0.59472324221406225</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2845</v>
      </c>
      <c r="B1850" s="3">
        <v>46272</v>
      </c>
      <c r="C1850" s="4">
        <f>YEAR(SalesDataTable[[#This Row],[Order Date]])</f>
        <v>2026</v>
      </c>
      <c r="D1850" s="11" t="str">
        <f>"Q"&amp;ROUNDUP(MONTH(SalesDataTable[[#This Row],[Order Date]])/3,0)</f>
        <v>Q3</v>
      </c>
      <c r="E1850" s="4">
        <f>MONTH(SalesDataTable[[#This Row],[Order Date]])</f>
        <v>9</v>
      </c>
      <c r="F1850" s="4" t="str">
        <f>TEXT(SalesDataTable[[#This Row],[Order Date]],"MMM")</f>
        <v>Sep</v>
      </c>
      <c r="G1850" s="4" t="s">
        <v>0</v>
      </c>
      <c r="H1850" s="4" t="s">
        <v>1</v>
      </c>
      <c r="I1850" s="4" t="s">
        <v>8</v>
      </c>
      <c r="J1850" s="4" t="s">
        <v>16</v>
      </c>
      <c r="K1850" s="4" t="s">
        <v>14</v>
      </c>
      <c r="L1850" s="4" t="s">
        <v>44</v>
      </c>
      <c r="M1850" s="9">
        <v>4</v>
      </c>
      <c r="N1850" s="6">
        <v>133.26</v>
      </c>
      <c r="O1850" s="7">
        <v>0.1</v>
      </c>
      <c r="P1850" s="6">
        <v>68.77</v>
      </c>
      <c r="Q1850" s="6">
        <f t="shared" si="112"/>
        <v>479.73599999999999</v>
      </c>
      <c r="R1850" s="6">
        <f t="shared" si="113"/>
        <v>275.08</v>
      </c>
      <c r="S1850" s="6">
        <f t="shared" si="114"/>
        <v>204.65600000000001</v>
      </c>
      <c r="T1850" s="8">
        <f t="shared" si="115"/>
        <v>0.42660129738022579</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3679</v>
      </c>
      <c r="B1851" s="3">
        <v>46272</v>
      </c>
      <c r="C1851" s="4">
        <f>YEAR(SalesDataTable[[#This Row],[Order Date]])</f>
        <v>2026</v>
      </c>
      <c r="D1851" s="11" t="str">
        <f>"Q"&amp;ROUNDUP(MONTH(SalesDataTable[[#This Row],[Order Date]])/3,0)</f>
        <v>Q3</v>
      </c>
      <c r="E1851" s="4">
        <f>MONTH(SalesDataTable[[#This Row],[Order Date]])</f>
        <v>9</v>
      </c>
      <c r="F1851" s="4" t="str">
        <f>TEXT(SalesDataTable[[#This Row],[Order Date]],"MMM")</f>
        <v>Sep</v>
      </c>
      <c r="G1851" s="4" t="s">
        <v>6</v>
      </c>
      <c r="H1851" s="4" t="s">
        <v>43</v>
      </c>
      <c r="I1851" s="4" t="s">
        <v>28</v>
      </c>
      <c r="J1851" s="4" t="s">
        <v>13</v>
      </c>
      <c r="K1851" s="4" t="s">
        <v>9</v>
      </c>
      <c r="L1851" s="4" t="s">
        <v>17</v>
      </c>
      <c r="M1851" s="9">
        <v>1</v>
      </c>
      <c r="N1851" s="6">
        <v>147.36000000000001</v>
      </c>
      <c r="O1851" s="7">
        <v>0</v>
      </c>
      <c r="P1851" s="6">
        <v>81.599999999999994</v>
      </c>
      <c r="Q1851" s="6">
        <f t="shared" si="112"/>
        <v>147.36000000000001</v>
      </c>
      <c r="R1851" s="6">
        <f t="shared" si="113"/>
        <v>81.599999999999994</v>
      </c>
      <c r="S1851" s="6">
        <f t="shared" si="114"/>
        <v>65.760000000000019</v>
      </c>
      <c r="T1851" s="8">
        <f t="shared" si="115"/>
        <v>0.44625407166123787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3828</v>
      </c>
      <c r="B1852" s="3">
        <v>46272</v>
      </c>
      <c r="C1852" s="4">
        <f>YEAR(SalesDataTable[[#This Row],[Order Date]])</f>
        <v>2026</v>
      </c>
      <c r="D1852" s="11" t="str">
        <f>"Q"&amp;ROUNDUP(MONTH(SalesDataTable[[#This Row],[Order Date]])/3,0)</f>
        <v>Q3</v>
      </c>
      <c r="E1852" s="4">
        <f>MONTH(SalesDataTable[[#This Row],[Order Date]])</f>
        <v>9</v>
      </c>
      <c r="F1852" s="4" t="str">
        <f>TEXT(SalesDataTable[[#This Row],[Order Date]],"MMM")</f>
        <v>Sep</v>
      </c>
      <c r="G1852" s="4" t="s">
        <v>0</v>
      </c>
      <c r="H1852" s="4" t="s">
        <v>1</v>
      </c>
      <c r="I1852" s="4" t="s">
        <v>2</v>
      </c>
      <c r="J1852" s="4" t="s">
        <v>13</v>
      </c>
      <c r="K1852" s="4" t="s">
        <v>14</v>
      </c>
      <c r="L1852" s="4" t="s">
        <v>48</v>
      </c>
      <c r="M1852" s="9">
        <v>2</v>
      </c>
      <c r="N1852" s="6">
        <v>166.13</v>
      </c>
      <c r="O1852" s="7">
        <v>0.15</v>
      </c>
      <c r="P1852" s="6">
        <v>86.71</v>
      </c>
      <c r="Q1852" s="6">
        <f t="shared" si="112"/>
        <v>282.42099999999999</v>
      </c>
      <c r="R1852" s="6">
        <f t="shared" si="113"/>
        <v>173.42</v>
      </c>
      <c r="S1852" s="6">
        <f t="shared" si="114"/>
        <v>109.001</v>
      </c>
      <c r="T1852" s="8">
        <f t="shared" si="115"/>
        <v>0.38595217777714835</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4226</v>
      </c>
      <c r="B1853" s="3">
        <v>46272</v>
      </c>
      <c r="C1853" s="4">
        <f>YEAR(SalesDataTable[[#This Row],[Order Date]])</f>
        <v>2026</v>
      </c>
      <c r="D1853" s="11" t="str">
        <f>"Q"&amp;ROUNDUP(MONTH(SalesDataTable[[#This Row],[Order Date]])/3,0)</f>
        <v>Q3</v>
      </c>
      <c r="E1853" s="4">
        <f>MONTH(SalesDataTable[[#This Row],[Order Date]])</f>
        <v>9</v>
      </c>
      <c r="F1853" s="4" t="str">
        <f>TEXT(SalesDataTable[[#This Row],[Order Date]],"MMM")</f>
        <v>Sep</v>
      </c>
      <c r="G1853" s="4" t="s">
        <v>11</v>
      </c>
      <c r="H1853" s="4" t="s">
        <v>18</v>
      </c>
      <c r="I1853" s="4" t="s">
        <v>2</v>
      </c>
      <c r="J1853" s="4" t="s">
        <v>13</v>
      </c>
      <c r="K1853" s="4" t="s">
        <v>34</v>
      </c>
      <c r="L1853" s="4" t="s">
        <v>45</v>
      </c>
      <c r="M1853" s="9">
        <v>1</v>
      </c>
      <c r="N1853" s="6">
        <v>51.74</v>
      </c>
      <c r="O1853" s="7">
        <v>0</v>
      </c>
      <c r="P1853" s="6">
        <v>22.45</v>
      </c>
      <c r="Q1853" s="6">
        <f t="shared" si="112"/>
        <v>51.74</v>
      </c>
      <c r="R1853" s="6">
        <f t="shared" si="113"/>
        <v>22.45</v>
      </c>
      <c r="S1853" s="6">
        <f t="shared" si="114"/>
        <v>29.290000000000003</v>
      </c>
      <c r="T1853" s="8">
        <f t="shared" si="115"/>
        <v>0.56609972941631237</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58</v>
      </c>
      <c r="B1854" s="3">
        <v>46273</v>
      </c>
      <c r="C1854" s="4">
        <f>YEAR(SalesDataTable[[#This Row],[Order Date]])</f>
        <v>2026</v>
      </c>
      <c r="D1854" s="11" t="str">
        <f>"Q"&amp;ROUNDUP(MONTH(SalesDataTable[[#This Row],[Order Date]])/3,0)</f>
        <v>Q3</v>
      </c>
      <c r="E1854" s="4">
        <f>MONTH(SalesDataTable[[#This Row],[Order Date]])</f>
        <v>9</v>
      </c>
      <c r="F1854" s="4" t="str">
        <f>TEXT(SalesDataTable[[#This Row],[Order Date]],"MMM")</f>
        <v>Sep</v>
      </c>
      <c r="G1854" s="4" t="s">
        <v>0</v>
      </c>
      <c r="H1854" s="4" t="s">
        <v>1</v>
      </c>
      <c r="I1854" s="4" t="s">
        <v>19</v>
      </c>
      <c r="J1854" s="4" t="s">
        <v>3</v>
      </c>
      <c r="K1854" s="4" t="s">
        <v>9</v>
      </c>
      <c r="L1854" s="4" t="s">
        <v>46</v>
      </c>
      <c r="M1854" s="9">
        <v>1</v>
      </c>
      <c r="N1854" s="6">
        <v>71.7</v>
      </c>
      <c r="O1854" s="7">
        <v>0</v>
      </c>
      <c r="P1854" s="6">
        <v>32</v>
      </c>
      <c r="Q1854" s="6">
        <f t="shared" si="112"/>
        <v>71.7</v>
      </c>
      <c r="R1854" s="6">
        <f t="shared" si="113"/>
        <v>32</v>
      </c>
      <c r="S1854" s="6">
        <f t="shared" si="114"/>
        <v>39.700000000000003</v>
      </c>
      <c r="T1854" s="8">
        <f t="shared" si="115"/>
        <v>0.55369595536959559</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1224</v>
      </c>
      <c r="B1855" s="3">
        <v>46273</v>
      </c>
      <c r="C1855" s="4">
        <f>YEAR(SalesDataTable[[#This Row],[Order Date]])</f>
        <v>2026</v>
      </c>
      <c r="D1855" s="11" t="str">
        <f>"Q"&amp;ROUNDUP(MONTH(SalesDataTable[[#This Row],[Order Date]])/3,0)</f>
        <v>Q3</v>
      </c>
      <c r="E1855" s="4">
        <f>MONTH(SalesDataTable[[#This Row],[Order Date]])</f>
        <v>9</v>
      </c>
      <c r="F1855" s="4" t="str">
        <f>TEXT(SalesDataTable[[#This Row],[Order Date]],"MMM")</f>
        <v>Sep</v>
      </c>
      <c r="G1855" s="4" t="s">
        <v>11</v>
      </c>
      <c r="H1855" s="4" t="s">
        <v>12</v>
      </c>
      <c r="I1855" s="4" t="s">
        <v>2</v>
      </c>
      <c r="J1855" s="4" t="s">
        <v>3</v>
      </c>
      <c r="K1855" s="4" t="s">
        <v>4</v>
      </c>
      <c r="L1855" s="4" t="s">
        <v>26</v>
      </c>
      <c r="M1855" s="9">
        <v>2</v>
      </c>
      <c r="N1855" s="6">
        <v>39.409999999999997</v>
      </c>
      <c r="O1855" s="7">
        <v>0.05</v>
      </c>
      <c r="P1855" s="6">
        <v>17.12</v>
      </c>
      <c r="Q1855" s="6">
        <f t="shared" si="112"/>
        <v>74.878999999999991</v>
      </c>
      <c r="R1855" s="6">
        <f t="shared" si="113"/>
        <v>34.24</v>
      </c>
      <c r="S1855" s="6">
        <f t="shared" si="114"/>
        <v>40.638999999999989</v>
      </c>
      <c r="T1855" s="8">
        <f t="shared" si="115"/>
        <v>0.54272893601677363</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4345</v>
      </c>
      <c r="B1856" s="3">
        <v>46273</v>
      </c>
      <c r="C1856" s="4">
        <f>YEAR(SalesDataTable[[#This Row],[Order Date]])</f>
        <v>2026</v>
      </c>
      <c r="D1856" s="11" t="str">
        <f>"Q"&amp;ROUNDUP(MONTH(SalesDataTable[[#This Row],[Order Date]])/3,0)</f>
        <v>Q3</v>
      </c>
      <c r="E1856" s="4">
        <f>MONTH(SalesDataTable[[#This Row],[Order Date]])</f>
        <v>9</v>
      </c>
      <c r="F1856" s="4" t="str">
        <f>TEXT(SalesDataTable[[#This Row],[Order Date]],"MMM")</f>
        <v>Sep</v>
      </c>
      <c r="G1856" s="4" t="s">
        <v>0</v>
      </c>
      <c r="H1856" s="4" t="s">
        <v>36</v>
      </c>
      <c r="I1856" s="4" t="s">
        <v>2</v>
      </c>
      <c r="J1856" s="4" t="s">
        <v>13</v>
      </c>
      <c r="K1856" s="4" t="s">
        <v>23</v>
      </c>
      <c r="L1856" s="4" t="s">
        <v>24</v>
      </c>
      <c r="M1856" s="9">
        <v>2</v>
      </c>
      <c r="N1856" s="6">
        <v>345.33</v>
      </c>
      <c r="O1856" s="7">
        <v>0</v>
      </c>
      <c r="P1856" s="6">
        <v>198.22</v>
      </c>
      <c r="Q1856" s="6">
        <f t="shared" si="112"/>
        <v>690.66</v>
      </c>
      <c r="R1856" s="6">
        <f t="shared" si="113"/>
        <v>396.44</v>
      </c>
      <c r="S1856" s="6">
        <f t="shared" si="114"/>
        <v>294.21999999999997</v>
      </c>
      <c r="T1856" s="8">
        <f t="shared" si="115"/>
        <v>0.42599832044710856</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1069</v>
      </c>
      <c r="B1857" s="3">
        <v>46274</v>
      </c>
      <c r="C1857" s="4">
        <f>YEAR(SalesDataTable[[#This Row],[Order Date]])</f>
        <v>2026</v>
      </c>
      <c r="D1857" s="11" t="str">
        <f>"Q"&amp;ROUNDUP(MONTH(SalesDataTable[[#This Row],[Order Date]])/3,0)</f>
        <v>Q3</v>
      </c>
      <c r="E1857" s="4">
        <f>MONTH(SalesDataTable[[#This Row],[Order Date]])</f>
        <v>9</v>
      </c>
      <c r="F1857" s="4" t="str">
        <f>TEXT(SalesDataTable[[#This Row],[Order Date]],"MMM")</f>
        <v>Sep</v>
      </c>
      <c r="G1857" s="4" t="s">
        <v>20</v>
      </c>
      <c r="H1857" s="4" t="s">
        <v>47</v>
      </c>
      <c r="I1857" s="4" t="s">
        <v>2</v>
      </c>
      <c r="J1857" s="4" t="s">
        <v>3</v>
      </c>
      <c r="K1857" s="4" t="s">
        <v>9</v>
      </c>
      <c r="L1857" s="4" t="s">
        <v>17</v>
      </c>
      <c r="M1857" s="9">
        <v>1</v>
      </c>
      <c r="N1857" s="6">
        <v>145.33000000000001</v>
      </c>
      <c r="O1857" s="7">
        <v>0.1</v>
      </c>
      <c r="P1857" s="6">
        <v>80.97</v>
      </c>
      <c r="Q1857" s="6">
        <f t="shared" si="112"/>
        <v>130.79700000000003</v>
      </c>
      <c r="R1857" s="6">
        <f t="shared" si="113"/>
        <v>80.97</v>
      </c>
      <c r="S1857" s="6">
        <f t="shared" si="114"/>
        <v>49.827000000000027</v>
      </c>
      <c r="T1857" s="8">
        <f t="shared" si="115"/>
        <v>0.3809491043372556</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1489</v>
      </c>
      <c r="B1858" s="3">
        <v>46274</v>
      </c>
      <c r="C1858" s="4">
        <f>YEAR(SalesDataTable[[#This Row],[Order Date]])</f>
        <v>2026</v>
      </c>
      <c r="D1858" s="11" t="str">
        <f>"Q"&amp;ROUNDUP(MONTH(SalesDataTable[[#This Row],[Order Date]])/3,0)</f>
        <v>Q3</v>
      </c>
      <c r="E1858" s="4">
        <f>MONTH(SalesDataTable[[#This Row],[Order Date]])</f>
        <v>9</v>
      </c>
      <c r="F1858" s="4" t="str">
        <f>TEXT(SalesDataTable[[#This Row],[Order Date]],"MMM")</f>
        <v>Sep</v>
      </c>
      <c r="G1858" s="4" t="s">
        <v>0</v>
      </c>
      <c r="H1858" s="4" t="s">
        <v>1</v>
      </c>
      <c r="I1858" s="4" t="s">
        <v>2</v>
      </c>
      <c r="J1858" s="4" t="s">
        <v>3</v>
      </c>
      <c r="K1858" s="4" t="s">
        <v>4</v>
      </c>
      <c r="L1858" s="4" t="s">
        <v>22</v>
      </c>
      <c r="M1858" s="9">
        <v>3</v>
      </c>
      <c r="N1858" s="6">
        <v>50.03</v>
      </c>
      <c r="O1858" s="7">
        <v>0.1</v>
      </c>
      <c r="P1858" s="6">
        <v>22.89</v>
      </c>
      <c r="Q1858" s="6">
        <f t="shared" si="112"/>
        <v>135.08100000000002</v>
      </c>
      <c r="R1858" s="6">
        <f t="shared" si="113"/>
        <v>68.67</v>
      </c>
      <c r="S1858" s="6">
        <f t="shared" si="114"/>
        <v>66.411000000000016</v>
      </c>
      <c r="T1858" s="8">
        <f t="shared" si="115"/>
        <v>0.49163835032313952</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2045</v>
      </c>
      <c r="B1859" s="3">
        <v>46274</v>
      </c>
      <c r="C1859" s="4">
        <f>YEAR(SalesDataTable[[#This Row],[Order Date]])</f>
        <v>2026</v>
      </c>
      <c r="D1859" s="11" t="str">
        <f>"Q"&amp;ROUNDUP(MONTH(SalesDataTable[[#This Row],[Order Date]])/3,0)</f>
        <v>Q3</v>
      </c>
      <c r="E1859" s="4">
        <f>MONTH(SalesDataTable[[#This Row],[Order Date]])</f>
        <v>9</v>
      </c>
      <c r="F1859" s="4" t="str">
        <f>TEXT(SalesDataTable[[#This Row],[Order Date]],"MMM")</f>
        <v>Sep</v>
      </c>
      <c r="G1859" s="4" t="s">
        <v>6</v>
      </c>
      <c r="H1859" s="4" t="s">
        <v>7</v>
      </c>
      <c r="I1859" s="4" t="s">
        <v>28</v>
      </c>
      <c r="J1859" s="4" t="s">
        <v>3</v>
      </c>
      <c r="K1859" s="4" t="s">
        <v>14</v>
      </c>
      <c r="L1859" s="4" t="s">
        <v>15</v>
      </c>
      <c r="M1859" s="9">
        <v>1</v>
      </c>
      <c r="N1859" s="6">
        <v>35.68</v>
      </c>
      <c r="O1859" s="7">
        <v>0.05</v>
      </c>
      <c r="P1859" s="6">
        <v>13.37</v>
      </c>
      <c r="Q1859" s="6">
        <f t="shared" si="112"/>
        <v>33.896000000000001</v>
      </c>
      <c r="R1859" s="6">
        <f t="shared" si="113"/>
        <v>13.37</v>
      </c>
      <c r="S1859" s="6">
        <f t="shared" si="114"/>
        <v>20.526000000000003</v>
      </c>
      <c r="T1859" s="8">
        <f t="shared" si="115"/>
        <v>0.60555817795610112</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2610</v>
      </c>
      <c r="B1860" s="3">
        <v>46274</v>
      </c>
      <c r="C1860" s="4">
        <f>YEAR(SalesDataTable[[#This Row],[Order Date]])</f>
        <v>2026</v>
      </c>
      <c r="D1860" s="11"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23</v>
      </c>
      <c r="L1860" s="4" t="s">
        <v>24</v>
      </c>
      <c r="M1860" s="9">
        <v>1</v>
      </c>
      <c r="N1860" s="6">
        <v>341.87</v>
      </c>
      <c r="O1860" s="7">
        <v>0.1</v>
      </c>
      <c r="P1860" s="6">
        <v>190.66</v>
      </c>
      <c r="Q1860" s="6">
        <f t="shared" ref="Q1860:Q1923" si="116">M1860*N1860*(1-O1860)</f>
        <v>307.68299999999999</v>
      </c>
      <c r="R1860" s="6">
        <f t="shared" ref="R1860:R1923" si="117">M1860*P1860</f>
        <v>190.66</v>
      </c>
      <c r="S1860" s="6">
        <f t="shared" ref="S1860:S1923" si="118">Q1860-R1860</f>
        <v>117.023</v>
      </c>
      <c r="T1860" s="8">
        <f t="shared" ref="T1860:T1923" si="119">IFERROR(S1860/Q1860,0)</f>
        <v>0.38033625517171893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4210</v>
      </c>
      <c r="B1861" s="3">
        <v>46274</v>
      </c>
      <c r="C1861" s="4">
        <f>YEAR(SalesDataTable[[#This Row],[Order Date]])</f>
        <v>2026</v>
      </c>
      <c r="D1861" s="11" t="str">
        <f>"Q"&amp;ROUNDUP(MONTH(SalesDataTable[[#This Row],[Order Date]])/3,0)</f>
        <v>Q3</v>
      </c>
      <c r="E1861" s="4">
        <f>MONTH(SalesDataTable[[#This Row],[Order Date]])</f>
        <v>9</v>
      </c>
      <c r="F1861" s="4" t="str">
        <f>TEXT(SalesDataTable[[#This Row],[Order Date]],"MMM")</f>
        <v>Sep</v>
      </c>
      <c r="G1861" s="4" t="s">
        <v>6</v>
      </c>
      <c r="H1861" s="4" t="s">
        <v>27</v>
      </c>
      <c r="I1861" s="4" t="s">
        <v>2</v>
      </c>
      <c r="J1861" s="4" t="s">
        <v>3</v>
      </c>
      <c r="K1861" s="4" t="s">
        <v>14</v>
      </c>
      <c r="L1861" s="4" t="s">
        <v>48</v>
      </c>
      <c r="M1861" s="9">
        <v>1</v>
      </c>
      <c r="N1861" s="6">
        <v>164.6</v>
      </c>
      <c r="O1861" s="7">
        <v>0</v>
      </c>
      <c r="P1861" s="6">
        <v>87.21</v>
      </c>
      <c r="Q1861" s="6">
        <f t="shared" si="116"/>
        <v>164.6</v>
      </c>
      <c r="R1861" s="6">
        <f t="shared" si="117"/>
        <v>87.21</v>
      </c>
      <c r="S1861" s="6">
        <f t="shared" si="118"/>
        <v>77.39</v>
      </c>
      <c r="T1861" s="8">
        <f t="shared" si="119"/>
        <v>0.47017010935601461</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4584</v>
      </c>
      <c r="B1862" s="3">
        <v>46274</v>
      </c>
      <c r="C1862" s="4">
        <f>YEAR(SalesDataTable[[#This Row],[Order Date]])</f>
        <v>2026</v>
      </c>
      <c r="D1862" s="11" t="str">
        <f>"Q"&amp;ROUNDUP(MONTH(SalesDataTable[[#This Row],[Order Date]])/3,0)</f>
        <v>Q3</v>
      </c>
      <c r="E1862" s="4">
        <f>MONTH(SalesDataTable[[#This Row],[Order Date]])</f>
        <v>9</v>
      </c>
      <c r="F1862" s="4" t="str">
        <f>TEXT(SalesDataTable[[#This Row],[Order Date]],"MMM")</f>
        <v>Sep</v>
      </c>
      <c r="G1862" s="4" t="s">
        <v>20</v>
      </c>
      <c r="H1862" s="4" t="s">
        <v>33</v>
      </c>
      <c r="I1862" s="4" t="s">
        <v>2</v>
      </c>
      <c r="J1862" s="4" t="s">
        <v>3</v>
      </c>
      <c r="K1862" s="4" t="s">
        <v>34</v>
      </c>
      <c r="L1862" s="4" t="s">
        <v>35</v>
      </c>
      <c r="M1862" s="9">
        <v>2</v>
      </c>
      <c r="N1862" s="6">
        <v>41.24</v>
      </c>
      <c r="O1862" s="7">
        <v>0</v>
      </c>
      <c r="P1862" s="6">
        <v>14.46</v>
      </c>
      <c r="Q1862" s="6">
        <f t="shared" si="116"/>
        <v>82.48</v>
      </c>
      <c r="R1862" s="6">
        <f t="shared" si="117"/>
        <v>28.92</v>
      </c>
      <c r="S1862" s="6">
        <f t="shared" si="118"/>
        <v>53.56</v>
      </c>
      <c r="T1862" s="8">
        <f t="shared" si="119"/>
        <v>0.64936954413191073</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44</v>
      </c>
      <c r="B1863" s="3">
        <v>46275</v>
      </c>
      <c r="C1863" s="4">
        <f>YEAR(SalesDataTable[[#This Row],[Order Date]])</f>
        <v>2026</v>
      </c>
      <c r="D1863" s="11" t="str">
        <f>"Q"&amp;ROUNDUP(MONTH(SalesDataTable[[#This Row],[Order Date]])/3,0)</f>
        <v>Q3</v>
      </c>
      <c r="E1863" s="4">
        <f>MONTH(SalesDataTable[[#This Row],[Order Date]])</f>
        <v>9</v>
      </c>
      <c r="F1863" s="4" t="str">
        <f>TEXT(SalesDataTable[[#This Row],[Order Date]],"MMM")</f>
        <v>Sep</v>
      </c>
      <c r="G1863" s="4" t="s">
        <v>11</v>
      </c>
      <c r="H1863" s="4" t="s">
        <v>39</v>
      </c>
      <c r="I1863" s="4" t="s">
        <v>19</v>
      </c>
      <c r="J1863" s="4" t="s">
        <v>13</v>
      </c>
      <c r="K1863" s="4" t="s">
        <v>4</v>
      </c>
      <c r="L1863" s="4" t="s">
        <v>26</v>
      </c>
      <c r="M1863" s="9">
        <v>1</v>
      </c>
      <c r="N1863" s="6">
        <v>40.1</v>
      </c>
      <c r="O1863" s="7">
        <v>0</v>
      </c>
      <c r="P1863" s="6">
        <v>16.920000000000002</v>
      </c>
      <c r="Q1863" s="6">
        <f t="shared" si="116"/>
        <v>40.1</v>
      </c>
      <c r="R1863" s="6">
        <f t="shared" si="117"/>
        <v>16.920000000000002</v>
      </c>
      <c r="S1863" s="6">
        <f t="shared" si="118"/>
        <v>23.18</v>
      </c>
      <c r="T1863" s="8">
        <f t="shared" si="119"/>
        <v>0.57805486284289276</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97</v>
      </c>
      <c r="B1864" s="3">
        <v>46275</v>
      </c>
      <c r="C1864" s="4">
        <f>YEAR(SalesDataTable[[#This Row],[Order Date]])</f>
        <v>2026</v>
      </c>
      <c r="D1864" s="11" t="str">
        <f>"Q"&amp;ROUNDUP(MONTH(SalesDataTable[[#This Row],[Order Date]])/3,0)</f>
        <v>Q3</v>
      </c>
      <c r="E1864" s="4">
        <f>MONTH(SalesDataTable[[#This Row],[Order Date]])</f>
        <v>9</v>
      </c>
      <c r="F1864" s="4" t="str">
        <f>TEXT(SalesDataTable[[#This Row],[Order Date]],"MMM")</f>
        <v>Sep</v>
      </c>
      <c r="G1864" s="4" t="s">
        <v>6</v>
      </c>
      <c r="H1864" s="4" t="s">
        <v>27</v>
      </c>
      <c r="I1864" s="4" t="s">
        <v>2</v>
      </c>
      <c r="J1864" s="4" t="s">
        <v>13</v>
      </c>
      <c r="K1864" s="4" t="s">
        <v>23</v>
      </c>
      <c r="L1864" s="4" t="s">
        <v>40</v>
      </c>
      <c r="M1864" s="9">
        <v>2</v>
      </c>
      <c r="N1864" s="6">
        <v>80.239999999999995</v>
      </c>
      <c r="O1864" s="7">
        <v>0</v>
      </c>
      <c r="P1864" s="6">
        <v>40.5</v>
      </c>
      <c r="Q1864" s="6">
        <f t="shared" si="116"/>
        <v>160.47999999999999</v>
      </c>
      <c r="R1864" s="6">
        <f t="shared" si="117"/>
        <v>81</v>
      </c>
      <c r="S1864" s="6">
        <f t="shared" si="118"/>
        <v>79.47999999999999</v>
      </c>
      <c r="T1864" s="8">
        <f t="shared" si="119"/>
        <v>0.49526420737786636</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1015</v>
      </c>
      <c r="B1865" s="3">
        <v>46275</v>
      </c>
      <c r="C1865" s="4">
        <f>YEAR(SalesDataTable[[#This Row],[Order Date]])</f>
        <v>2026</v>
      </c>
      <c r="D1865" s="11" t="str">
        <f>"Q"&amp;ROUNDUP(MONTH(SalesDataTable[[#This Row],[Order Date]])/3,0)</f>
        <v>Q3</v>
      </c>
      <c r="E1865" s="4">
        <f>MONTH(SalesDataTable[[#This Row],[Order Date]])</f>
        <v>9</v>
      </c>
      <c r="F1865" s="4" t="str">
        <f>TEXT(SalesDataTable[[#This Row],[Order Date]],"MMM")</f>
        <v>Sep</v>
      </c>
      <c r="G1865" s="4" t="s">
        <v>11</v>
      </c>
      <c r="H1865" s="4" t="s">
        <v>18</v>
      </c>
      <c r="I1865" s="4" t="s">
        <v>2</v>
      </c>
      <c r="J1865" s="4" t="s">
        <v>13</v>
      </c>
      <c r="K1865" s="4" t="s">
        <v>9</v>
      </c>
      <c r="L1865" s="4" t="s">
        <v>37</v>
      </c>
      <c r="M1865" s="9">
        <v>4</v>
      </c>
      <c r="N1865" s="6">
        <v>151.01</v>
      </c>
      <c r="O1865" s="7">
        <v>0</v>
      </c>
      <c r="P1865" s="6">
        <v>80.569999999999993</v>
      </c>
      <c r="Q1865" s="6">
        <f t="shared" si="116"/>
        <v>604.04</v>
      </c>
      <c r="R1865" s="6">
        <f t="shared" si="117"/>
        <v>322.27999999999997</v>
      </c>
      <c r="S1865" s="6">
        <f t="shared" si="118"/>
        <v>281.76</v>
      </c>
      <c r="T1865" s="8">
        <f t="shared" si="119"/>
        <v>0.46645917488908023</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1128</v>
      </c>
      <c r="B1866" s="3">
        <v>46275</v>
      </c>
      <c r="C1866" s="4">
        <f>YEAR(SalesDataTable[[#This Row],[Order Date]])</f>
        <v>2026</v>
      </c>
      <c r="D1866" s="11" t="str">
        <f>"Q"&amp;ROUNDUP(MONTH(SalesDataTable[[#This Row],[Order Date]])/3,0)</f>
        <v>Q3</v>
      </c>
      <c r="E1866" s="4">
        <f>MONTH(SalesDataTable[[#This Row],[Order Date]])</f>
        <v>9</v>
      </c>
      <c r="F1866" s="4" t="str">
        <f>TEXT(SalesDataTable[[#This Row],[Order Date]],"MMM")</f>
        <v>Sep</v>
      </c>
      <c r="G1866" s="4" t="s">
        <v>0</v>
      </c>
      <c r="H1866" s="4" t="s">
        <v>50</v>
      </c>
      <c r="I1866" s="4" t="s">
        <v>28</v>
      </c>
      <c r="J1866" s="4" t="s">
        <v>3</v>
      </c>
      <c r="K1866" s="4" t="s">
        <v>4</v>
      </c>
      <c r="L1866" s="4" t="s">
        <v>22</v>
      </c>
      <c r="M1866" s="9">
        <v>1</v>
      </c>
      <c r="N1866" s="6">
        <v>51.32</v>
      </c>
      <c r="O1866" s="7">
        <v>0.1</v>
      </c>
      <c r="P1866" s="6">
        <v>22.67</v>
      </c>
      <c r="Q1866" s="6">
        <f t="shared" si="116"/>
        <v>46.188000000000002</v>
      </c>
      <c r="R1866" s="6">
        <f t="shared" si="117"/>
        <v>22.67</v>
      </c>
      <c r="S1866" s="6">
        <f t="shared" si="118"/>
        <v>23.518000000000001</v>
      </c>
      <c r="T1866" s="8">
        <f t="shared" si="119"/>
        <v>0.50917987356023209</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3548</v>
      </c>
      <c r="B1867" s="3">
        <v>46275</v>
      </c>
      <c r="C1867" s="4">
        <f>YEAR(SalesDataTable[[#This Row],[Order Date]])</f>
        <v>2026</v>
      </c>
      <c r="D1867" s="11" t="str">
        <f>"Q"&amp;ROUNDUP(MONTH(SalesDataTable[[#This Row],[Order Date]])/3,0)</f>
        <v>Q3</v>
      </c>
      <c r="E1867" s="4">
        <f>MONTH(SalesDataTable[[#This Row],[Order Date]])</f>
        <v>9</v>
      </c>
      <c r="F1867" s="4" t="str">
        <f>TEXT(SalesDataTable[[#This Row],[Order Date]],"MMM")</f>
        <v>Sep</v>
      </c>
      <c r="G1867" s="4" t="s">
        <v>20</v>
      </c>
      <c r="H1867" s="4" t="s">
        <v>31</v>
      </c>
      <c r="I1867" s="4" t="s">
        <v>19</v>
      </c>
      <c r="J1867" s="4" t="s">
        <v>3</v>
      </c>
      <c r="K1867" s="4" t="s">
        <v>9</v>
      </c>
      <c r="L1867" s="4" t="s">
        <v>46</v>
      </c>
      <c r="M1867" s="9">
        <v>2</v>
      </c>
      <c r="N1867" s="6">
        <v>72.61</v>
      </c>
      <c r="O1867" s="7">
        <v>0</v>
      </c>
      <c r="P1867" s="6">
        <v>32.68</v>
      </c>
      <c r="Q1867" s="6">
        <f t="shared" si="116"/>
        <v>145.22</v>
      </c>
      <c r="R1867" s="6">
        <f t="shared" si="117"/>
        <v>65.36</v>
      </c>
      <c r="S1867" s="6">
        <f t="shared" si="118"/>
        <v>79.86</v>
      </c>
      <c r="T1867" s="8">
        <f t="shared" si="119"/>
        <v>0.54992425285773305</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242</v>
      </c>
      <c r="B1868" s="3">
        <v>46276</v>
      </c>
      <c r="C1868" s="4">
        <f>YEAR(SalesDataTable[[#This Row],[Order Date]])</f>
        <v>2026</v>
      </c>
      <c r="D1868" s="11" t="str">
        <f>"Q"&amp;ROUNDUP(MONTH(SalesDataTable[[#This Row],[Order Date]])/3,0)</f>
        <v>Q3</v>
      </c>
      <c r="E1868" s="4">
        <f>MONTH(SalesDataTable[[#This Row],[Order Date]])</f>
        <v>9</v>
      </c>
      <c r="F1868" s="4" t="str">
        <f>TEXT(SalesDataTable[[#This Row],[Order Date]],"MMM")</f>
        <v>Sep</v>
      </c>
      <c r="G1868" s="4" t="s">
        <v>20</v>
      </c>
      <c r="H1868" s="4" t="s">
        <v>47</v>
      </c>
      <c r="I1868" s="4" t="s">
        <v>28</v>
      </c>
      <c r="J1868" s="4" t="s">
        <v>16</v>
      </c>
      <c r="K1868" s="4" t="s">
        <v>34</v>
      </c>
      <c r="L1868" s="4" t="s">
        <v>35</v>
      </c>
      <c r="M1868" s="9">
        <v>5</v>
      </c>
      <c r="N1868" s="6">
        <v>40.94</v>
      </c>
      <c r="O1868" s="7">
        <v>0</v>
      </c>
      <c r="P1868" s="6">
        <v>14.78</v>
      </c>
      <c r="Q1868" s="6">
        <f t="shared" si="116"/>
        <v>204.7</v>
      </c>
      <c r="R1868" s="6">
        <f t="shared" si="117"/>
        <v>73.899999999999991</v>
      </c>
      <c r="S1868" s="6">
        <f t="shared" si="118"/>
        <v>130.80000000000001</v>
      </c>
      <c r="T1868" s="8">
        <f t="shared" si="119"/>
        <v>0.6389838788470934</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784</v>
      </c>
      <c r="B1869" s="3">
        <v>46276</v>
      </c>
      <c r="C1869" s="4">
        <f>YEAR(SalesDataTable[[#This Row],[Order Date]])</f>
        <v>2026</v>
      </c>
      <c r="D1869" s="11" t="str">
        <f>"Q"&amp;ROUNDUP(MONTH(SalesDataTable[[#This Row],[Order Date]])/3,0)</f>
        <v>Q3</v>
      </c>
      <c r="E1869" s="4">
        <f>MONTH(SalesDataTable[[#This Row],[Order Date]])</f>
        <v>9</v>
      </c>
      <c r="F1869" s="4" t="str">
        <f>TEXT(SalesDataTable[[#This Row],[Order Date]],"MMM")</f>
        <v>Sep</v>
      </c>
      <c r="G1869" s="4" t="s">
        <v>11</v>
      </c>
      <c r="H1869" s="4" t="s">
        <v>52</v>
      </c>
      <c r="I1869" s="4" t="s">
        <v>28</v>
      </c>
      <c r="J1869" s="4" t="s">
        <v>13</v>
      </c>
      <c r="K1869" s="4" t="s">
        <v>4</v>
      </c>
      <c r="L1869" s="4" t="s">
        <v>5</v>
      </c>
      <c r="M1869" s="9">
        <v>4</v>
      </c>
      <c r="N1869" s="6">
        <v>81.69</v>
      </c>
      <c r="O1869" s="7">
        <v>0</v>
      </c>
      <c r="P1869" s="6">
        <v>42.23</v>
      </c>
      <c r="Q1869" s="6">
        <f t="shared" si="116"/>
        <v>326.76</v>
      </c>
      <c r="R1869" s="6">
        <f t="shared" si="117"/>
        <v>168.92</v>
      </c>
      <c r="S1869" s="6">
        <f t="shared" si="118"/>
        <v>157.84</v>
      </c>
      <c r="T1869" s="8">
        <f t="shared" si="119"/>
        <v>0.48304566042355246</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1535</v>
      </c>
      <c r="B1870" s="3">
        <v>46276</v>
      </c>
      <c r="C1870" s="4">
        <f>YEAR(SalesDataTable[[#This Row],[Order Date]])</f>
        <v>2026</v>
      </c>
      <c r="D1870" s="11" t="str">
        <f>"Q"&amp;ROUNDUP(MONTH(SalesDataTable[[#This Row],[Order Date]])/3,0)</f>
        <v>Q3</v>
      </c>
      <c r="E1870" s="4">
        <f>MONTH(SalesDataTable[[#This Row],[Order Date]])</f>
        <v>9</v>
      </c>
      <c r="F1870" s="4" t="str">
        <f>TEXT(SalesDataTable[[#This Row],[Order Date]],"MMM")</f>
        <v>Sep</v>
      </c>
      <c r="G1870" s="4" t="s">
        <v>0</v>
      </c>
      <c r="H1870" s="4" t="s">
        <v>50</v>
      </c>
      <c r="I1870" s="4" t="s">
        <v>19</v>
      </c>
      <c r="J1870" s="4" t="s">
        <v>13</v>
      </c>
      <c r="K1870" s="4" t="s">
        <v>4</v>
      </c>
      <c r="L1870" s="4" t="s">
        <v>22</v>
      </c>
      <c r="M1870" s="9">
        <v>1</v>
      </c>
      <c r="N1870" s="6">
        <v>51.25</v>
      </c>
      <c r="O1870" s="7">
        <v>0.05</v>
      </c>
      <c r="P1870" s="6">
        <v>21.99</v>
      </c>
      <c r="Q1870" s="6">
        <f t="shared" si="116"/>
        <v>48.6875</v>
      </c>
      <c r="R1870" s="6">
        <f t="shared" si="117"/>
        <v>21.99</v>
      </c>
      <c r="S1870" s="6">
        <f t="shared" si="118"/>
        <v>26.697500000000002</v>
      </c>
      <c r="T1870" s="8">
        <f t="shared" si="119"/>
        <v>0.54834403080872918</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1687</v>
      </c>
      <c r="B1871" s="3">
        <v>46276</v>
      </c>
      <c r="C1871" s="4">
        <f>YEAR(SalesDataTable[[#This Row],[Order Date]])</f>
        <v>2026</v>
      </c>
      <c r="D1871" s="11" t="str">
        <f>"Q"&amp;ROUNDUP(MONTH(SalesDataTable[[#This Row],[Order Date]])/3,0)</f>
        <v>Q3</v>
      </c>
      <c r="E1871" s="4">
        <f>MONTH(SalesDataTable[[#This Row],[Order Date]])</f>
        <v>9</v>
      </c>
      <c r="F1871" s="4" t="str">
        <f>TEXT(SalesDataTable[[#This Row],[Order Date]],"MMM")</f>
        <v>Sep</v>
      </c>
      <c r="G1871" s="4" t="s">
        <v>11</v>
      </c>
      <c r="H1871" s="4" t="s">
        <v>52</v>
      </c>
      <c r="I1871" s="4" t="s">
        <v>2</v>
      </c>
      <c r="J1871" s="4" t="s">
        <v>3</v>
      </c>
      <c r="K1871" s="4" t="s">
        <v>34</v>
      </c>
      <c r="L1871" s="4" t="s">
        <v>45</v>
      </c>
      <c r="M1871" s="9">
        <v>1</v>
      </c>
      <c r="N1871" s="6">
        <v>50.78</v>
      </c>
      <c r="O1871" s="7">
        <v>0.05</v>
      </c>
      <c r="P1871" s="6">
        <v>22.52</v>
      </c>
      <c r="Q1871" s="6">
        <f t="shared" si="116"/>
        <v>48.241</v>
      </c>
      <c r="R1871" s="6">
        <f t="shared" si="117"/>
        <v>22.52</v>
      </c>
      <c r="S1871" s="6">
        <f t="shared" si="118"/>
        <v>25.721</v>
      </c>
      <c r="T1871" s="8">
        <f t="shared" si="119"/>
        <v>0.5331771729441761</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2162</v>
      </c>
      <c r="B1872" s="3">
        <v>46276</v>
      </c>
      <c r="C1872" s="4">
        <f>YEAR(SalesDataTable[[#This Row],[Order Date]])</f>
        <v>2026</v>
      </c>
      <c r="D1872" s="11" t="str">
        <f>"Q"&amp;ROUNDUP(MONTH(SalesDataTable[[#This Row],[Order Date]])/3,0)</f>
        <v>Q3</v>
      </c>
      <c r="E1872" s="4">
        <f>MONTH(SalesDataTable[[#This Row],[Order Date]])</f>
        <v>9</v>
      </c>
      <c r="F1872" s="4" t="str">
        <f>TEXT(SalesDataTable[[#This Row],[Order Date]],"MMM")</f>
        <v>Sep</v>
      </c>
      <c r="G1872" s="4" t="s">
        <v>6</v>
      </c>
      <c r="H1872" s="4" t="s">
        <v>7</v>
      </c>
      <c r="I1872" s="4" t="s">
        <v>2</v>
      </c>
      <c r="J1872" s="4" t="s">
        <v>13</v>
      </c>
      <c r="K1872" s="4" t="s">
        <v>14</v>
      </c>
      <c r="L1872" s="4" t="s">
        <v>44</v>
      </c>
      <c r="M1872" s="9">
        <v>1</v>
      </c>
      <c r="N1872" s="6">
        <v>133.31</v>
      </c>
      <c r="O1872" s="7">
        <v>0.05</v>
      </c>
      <c r="P1872" s="6">
        <v>67.790000000000006</v>
      </c>
      <c r="Q1872" s="6">
        <f t="shared" si="116"/>
        <v>126.64449999999999</v>
      </c>
      <c r="R1872" s="6">
        <f t="shared" si="117"/>
        <v>67.790000000000006</v>
      </c>
      <c r="S1872" s="6">
        <f t="shared" si="118"/>
        <v>58.854499999999987</v>
      </c>
      <c r="T1872" s="8">
        <f t="shared" si="119"/>
        <v>0.46472211584395684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2307</v>
      </c>
      <c r="B1873" s="3">
        <v>46276</v>
      </c>
      <c r="C1873" s="4">
        <f>YEAR(SalesDataTable[[#This Row],[Order Date]])</f>
        <v>2026</v>
      </c>
      <c r="D1873" s="11" t="str">
        <f>"Q"&amp;ROUNDUP(MONTH(SalesDataTable[[#This Row],[Order Date]])/3,0)</f>
        <v>Q3</v>
      </c>
      <c r="E1873" s="4">
        <f>MONTH(SalesDataTable[[#This Row],[Order Date]])</f>
        <v>9</v>
      </c>
      <c r="F1873" s="4" t="str">
        <f>TEXT(SalesDataTable[[#This Row],[Order Date]],"MMM")</f>
        <v>Sep</v>
      </c>
      <c r="G1873" s="4" t="s">
        <v>11</v>
      </c>
      <c r="H1873" s="4" t="s">
        <v>12</v>
      </c>
      <c r="I1873" s="4" t="s">
        <v>2</v>
      </c>
      <c r="J1873" s="4" t="s">
        <v>3</v>
      </c>
      <c r="K1873" s="4" t="s">
        <v>14</v>
      </c>
      <c r="L1873" s="4" t="s">
        <v>48</v>
      </c>
      <c r="M1873" s="9">
        <v>1</v>
      </c>
      <c r="N1873" s="6">
        <v>162.06</v>
      </c>
      <c r="O1873" s="7">
        <v>0</v>
      </c>
      <c r="P1873" s="6">
        <v>86.95</v>
      </c>
      <c r="Q1873" s="6">
        <f t="shared" si="116"/>
        <v>162.06</v>
      </c>
      <c r="R1873" s="6">
        <f t="shared" si="117"/>
        <v>86.95</v>
      </c>
      <c r="S1873" s="6">
        <f t="shared" si="118"/>
        <v>75.11</v>
      </c>
      <c r="T1873" s="8">
        <f t="shared" si="119"/>
        <v>0.4634703196347032</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3976</v>
      </c>
      <c r="B1874" s="3">
        <v>46276</v>
      </c>
      <c r="C1874" s="4">
        <f>YEAR(SalesDataTable[[#This Row],[Order Date]])</f>
        <v>2026</v>
      </c>
      <c r="D1874" s="11" t="str">
        <f>"Q"&amp;ROUNDUP(MONTH(SalesDataTable[[#This Row],[Order Date]])/3,0)</f>
        <v>Q3</v>
      </c>
      <c r="E1874" s="4">
        <f>MONTH(SalesDataTable[[#This Row],[Order Date]])</f>
        <v>9</v>
      </c>
      <c r="F1874" s="4" t="str">
        <f>TEXT(SalesDataTable[[#This Row],[Order Date]],"MMM")</f>
        <v>Sep</v>
      </c>
      <c r="G1874" s="4" t="s">
        <v>11</v>
      </c>
      <c r="H1874" s="4" t="s">
        <v>25</v>
      </c>
      <c r="I1874" s="4" t="s">
        <v>19</v>
      </c>
      <c r="J1874" s="4" t="s">
        <v>3</v>
      </c>
      <c r="K1874" s="4" t="s">
        <v>14</v>
      </c>
      <c r="L1874" s="4" t="s">
        <v>15</v>
      </c>
      <c r="M1874" s="9">
        <v>2</v>
      </c>
      <c r="N1874" s="6">
        <v>37.03</v>
      </c>
      <c r="O1874" s="7">
        <v>0.1</v>
      </c>
      <c r="P1874" s="6">
        <v>13.46</v>
      </c>
      <c r="Q1874" s="6">
        <f t="shared" si="116"/>
        <v>66.654000000000011</v>
      </c>
      <c r="R1874" s="6">
        <f t="shared" si="117"/>
        <v>26.92</v>
      </c>
      <c r="S1874" s="6">
        <f t="shared" si="118"/>
        <v>39.734000000000009</v>
      </c>
      <c r="T1874" s="8">
        <f t="shared" si="119"/>
        <v>0.59612326342004984</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5066</v>
      </c>
      <c r="B1875" s="3">
        <v>46276</v>
      </c>
      <c r="C1875" s="4">
        <f>YEAR(SalesDataTable[[#This Row],[Order Date]])</f>
        <v>2026</v>
      </c>
      <c r="D1875" s="11" t="str">
        <f>"Q"&amp;ROUNDUP(MONTH(SalesDataTable[[#This Row],[Order Date]])/3,0)</f>
        <v>Q3</v>
      </c>
      <c r="E1875" s="4">
        <f>MONTH(SalesDataTable[[#This Row],[Order Date]])</f>
        <v>9</v>
      </c>
      <c r="F1875" s="4" t="str">
        <f>TEXT(SalesDataTable[[#This Row],[Order Date]],"MMM")</f>
        <v>Sep</v>
      </c>
      <c r="G1875" s="4" t="s">
        <v>6</v>
      </c>
      <c r="H1875" s="4" t="s">
        <v>41</v>
      </c>
      <c r="I1875" s="4" t="s">
        <v>2</v>
      </c>
      <c r="J1875" s="4" t="s">
        <v>13</v>
      </c>
      <c r="K1875" s="4" t="s">
        <v>23</v>
      </c>
      <c r="L1875" s="4" t="s">
        <v>24</v>
      </c>
      <c r="M1875" s="9">
        <v>1</v>
      </c>
      <c r="N1875" s="6">
        <v>338.01</v>
      </c>
      <c r="O1875" s="7">
        <v>0</v>
      </c>
      <c r="P1875" s="6">
        <v>190.89</v>
      </c>
      <c r="Q1875" s="6">
        <f t="shared" si="116"/>
        <v>338.01</v>
      </c>
      <c r="R1875" s="6">
        <f t="shared" si="117"/>
        <v>190.89</v>
      </c>
      <c r="S1875" s="6">
        <f t="shared" si="118"/>
        <v>147.12</v>
      </c>
      <c r="T1875" s="8">
        <f t="shared" si="119"/>
        <v>0.43525339486997427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78</v>
      </c>
      <c r="B1876" s="3">
        <v>46277</v>
      </c>
      <c r="C1876" s="4">
        <f>YEAR(SalesDataTable[[#This Row],[Order Date]])</f>
        <v>2026</v>
      </c>
      <c r="D1876" s="11" t="str">
        <f>"Q"&amp;ROUNDUP(MONTH(SalesDataTable[[#This Row],[Order Date]])/3,0)</f>
        <v>Q3</v>
      </c>
      <c r="E1876" s="4">
        <f>MONTH(SalesDataTable[[#This Row],[Order Date]])</f>
        <v>9</v>
      </c>
      <c r="F1876" s="4" t="str">
        <f>TEXT(SalesDataTable[[#This Row],[Order Date]],"MMM")</f>
        <v>Sep</v>
      </c>
      <c r="G1876" s="4" t="s">
        <v>20</v>
      </c>
      <c r="H1876" s="4" t="s">
        <v>47</v>
      </c>
      <c r="I1876" s="4" t="s">
        <v>2</v>
      </c>
      <c r="J1876" s="4" t="s">
        <v>13</v>
      </c>
      <c r="K1876" s="4" t="s">
        <v>34</v>
      </c>
      <c r="L1876" s="4" t="s">
        <v>35</v>
      </c>
      <c r="M1876" s="9">
        <v>5</v>
      </c>
      <c r="N1876" s="6">
        <v>40.78</v>
      </c>
      <c r="O1876" s="7">
        <v>0.05</v>
      </c>
      <c r="P1876" s="6">
        <v>14.94</v>
      </c>
      <c r="Q1876" s="6">
        <f t="shared" si="116"/>
        <v>193.70499999999998</v>
      </c>
      <c r="R1876" s="6">
        <f t="shared" si="117"/>
        <v>74.7</v>
      </c>
      <c r="S1876" s="6">
        <f t="shared" si="118"/>
        <v>119.00499999999998</v>
      </c>
      <c r="T1876" s="8">
        <f t="shared" si="119"/>
        <v>0.61436204537828132</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354</v>
      </c>
      <c r="B1877" s="3">
        <v>46277</v>
      </c>
      <c r="C1877" s="4">
        <f>YEAR(SalesDataTable[[#This Row],[Order Date]])</f>
        <v>2026</v>
      </c>
      <c r="D1877" s="11" t="str">
        <f>"Q"&amp;ROUNDUP(MONTH(SalesDataTable[[#This Row],[Order Date]])/3,0)</f>
        <v>Q3</v>
      </c>
      <c r="E1877" s="4">
        <f>MONTH(SalesDataTable[[#This Row],[Order Date]])</f>
        <v>9</v>
      </c>
      <c r="F1877" s="4" t="str">
        <f>TEXT(SalesDataTable[[#This Row],[Order Date]],"MMM")</f>
        <v>Sep</v>
      </c>
      <c r="G1877" s="4" t="s">
        <v>11</v>
      </c>
      <c r="H1877" s="4" t="s">
        <v>52</v>
      </c>
      <c r="I1877" s="4" t="s">
        <v>2</v>
      </c>
      <c r="J1877" s="4" t="s">
        <v>3</v>
      </c>
      <c r="K1877" s="4" t="s">
        <v>4</v>
      </c>
      <c r="L1877" s="4" t="s">
        <v>22</v>
      </c>
      <c r="M1877" s="9">
        <v>4</v>
      </c>
      <c r="N1877" s="6">
        <v>51.47</v>
      </c>
      <c r="O1877" s="7">
        <v>0</v>
      </c>
      <c r="P1877" s="6">
        <v>21.9</v>
      </c>
      <c r="Q1877" s="6">
        <f t="shared" si="116"/>
        <v>205.88</v>
      </c>
      <c r="R1877" s="6">
        <f t="shared" si="117"/>
        <v>87.6</v>
      </c>
      <c r="S1877" s="6">
        <f t="shared" si="118"/>
        <v>118.28</v>
      </c>
      <c r="T1877" s="8">
        <f t="shared" si="119"/>
        <v>0.57450942296483387</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1738</v>
      </c>
      <c r="B1878" s="3">
        <v>46277</v>
      </c>
      <c r="C1878" s="4">
        <f>YEAR(SalesDataTable[[#This Row],[Order Date]])</f>
        <v>2026</v>
      </c>
      <c r="D1878" s="11" t="str">
        <f>"Q"&amp;ROUNDUP(MONTH(SalesDataTable[[#This Row],[Order Date]])/3,0)</f>
        <v>Q3</v>
      </c>
      <c r="E1878" s="4">
        <f>MONTH(SalesDataTable[[#This Row],[Order Date]])</f>
        <v>9</v>
      </c>
      <c r="F1878" s="4" t="str">
        <f>TEXT(SalesDataTable[[#This Row],[Order Date]],"MMM")</f>
        <v>Sep</v>
      </c>
      <c r="G1878" s="4" t="s">
        <v>0</v>
      </c>
      <c r="H1878" s="4" t="s">
        <v>50</v>
      </c>
      <c r="I1878" s="4" t="s">
        <v>8</v>
      </c>
      <c r="J1878" s="4" t="s">
        <v>16</v>
      </c>
      <c r="K1878" s="4" t="s">
        <v>9</v>
      </c>
      <c r="L1878" s="4" t="s">
        <v>17</v>
      </c>
      <c r="M1878" s="9">
        <v>10</v>
      </c>
      <c r="N1878" s="6">
        <v>144.4</v>
      </c>
      <c r="O1878" s="7">
        <v>0.1</v>
      </c>
      <c r="P1878" s="6">
        <v>81.069999999999993</v>
      </c>
      <c r="Q1878" s="6">
        <f t="shared" si="116"/>
        <v>1299.6000000000001</v>
      </c>
      <c r="R1878" s="6">
        <f t="shared" si="117"/>
        <v>810.69999999999993</v>
      </c>
      <c r="S1878" s="6">
        <f t="shared" si="118"/>
        <v>488.9000000000002</v>
      </c>
      <c r="T1878" s="8">
        <f t="shared" si="119"/>
        <v>0.37619267466912909</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1900</v>
      </c>
      <c r="B1879" s="3">
        <v>46277</v>
      </c>
      <c r="C1879" s="4">
        <f>YEAR(SalesDataTable[[#This Row],[Order Date]])</f>
        <v>2026</v>
      </c>
      <c r="D1879" s="11" t="str">
        <f>"Q"&amp;ROUNDUP(MONTH(SalesDataTable[[#This Row],[Order Date]])/3,0)</f>
        <v>Q3</v>
      </c>
      <c r="E1879" s="4">
        <f>MONTH(SalesDataTable[[#This Row],[Order Date]])</f>
        <v>9</v>
      </c>
      <c r="F1879" s="4" t="str">
        <f>TEXT(SalesDataTable[[#This Row],[Order Date]],"MMM")</f>
        <v>Sep</v>
      </c>
      <c r="G1879" s="4" t="s">
        <v>6</v>
      </c>
      <c r="H1879" s="4" t="s">
        <v>27</v>
      </c>
      <c r="I1879" s="4" t="s">
        <v>19</v>
      </c>
      <c r="J1879" s="4" t="s">
        <v>13</v>
      </c>
      <c r="K1879" s="4" t="s">
        <v>34</v>
      </c>
      <c r="L1879" s="4" t="s">
        <v>45</v>
      </c>
      <c r="M1879" s="9">
        <v>1</v>
      </c>
      <c r="N1879" s="6">
        <v>51.34</v>
      </c>
      <c r="O1879" s="7">
        <v>0.1</v>
      </c>
      <c r="P1879" s="6">
        <v>22.63</v>
      </c>
      <c r="Q1879" s="6">
        <f t="shared" si="116"/>
        <v>46.206000000000003</v>
      </c>
      <c r="R1879" s="6">
        <f t="shared" si="117"/>
        <v>22.63</v>
      </c>
      <c r="S1879" s="6">
        <f t="shared" si="118"/>
        <v>23.576000000000004</v>
      </c>
      <c r="T1879" s="8">
        <f t="shared" si="119"/>
        <v>0.51023676578799293</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3375</v>
      </c>
      <c r="B1880" s="3">
        <v>46277</v>
      </c>
      <c r="C1880" s="4">
        <f>YEAR(SalesDataTable[[#This Row],[Order Date]])</f>
        <v>2026</v>
      </c>
      <c r="D1880" s="11" t="str">
        <f>"Q"&amp;ROUNDUP(MONTH(SalesDataTable[[#This Row],[Order Date]])/3,0)</f>
        <v>Q3</v>
      </c>
      <c r="E1880" s="4">
        <f>MONTH(SalesDataTable[[#This Row],[Order Date]])</f>
        <v>9</v>
      </c>
      <c r="F1880" s="4" t="str">
        <f>TEXT(SalesDataTable[[#This Row],[Order Date]],"MMM")</f>
        <v>Sep</v>
      </c>
      <c r="G1880" s="4" t="s">
        <v>6</v>
      </c>
      <c r="H1880" s="4" t="s">
        <v>7</v>
      </c>
      <c r="I1880" s="4" t="s">
        <v>8</v>
      </c>
      <c r="J1880" s="4" t="s">
        <v>3</v>
      </c>
      <c r="K1880" s="4" t="s">
        <v>14</v>
      </c>
      <c r="L1880" s="4" t="s">
        <v>32</v>
      </c>
      <c r="M1880" s="9">
        <v>6</v>
      </c>
      <c r="N1880" s="6">
        <v>47.72</v>
      </c>
      <c r="O1880" s="7">
        <v>0.1</v>
      </c>
      <c r="P1880" s="6">
        <v>18.41</v>
      </c>
      <c r="Q1880" s="6">
        <f t="shared" si="116"/>
        <v>257.68799999999999</v>
      </c>
      <c r="R1880" s="6">
        <f t="shared" si="117"/>
        <v>110.46000000000001</v>
      </c>
      <c r="S1880" s="6">
        <f t="shared" si="118"/>
        <v>147.22799999999998</v>
      </c>
      <c r="T1880" s="8">
        <f t="shared" si="119"/>
        <v>0.57134208810654741</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3567</v>
      </c>
      <c r="B1881" s="3">
        <v>46277</v>
      </c>
      <c r="C1881" s="4">
        <f>YEAR(SalesDataTable[[#This Row],[Order Date]])</f>
        <v>2026</v>
      </c>
      <c r="D1881" s="11" t="str">
        <f>"Q"&amp;ROUNDUP(MONTH(SalesDataTable[[#This Row],[Order Date]])/3,0)</f>
        <v>Q3</v>
      </c>
      <c r="E1881" s="4">
        <f>MONTH(SalesDataTable[[#This Row],[Order Date]])</f>
        <v>9</v>
      </c>
      <c r="F1881" s="4" t="str">
        <f>TEXT(SalesDataTable[[#This Row],[Order Date]],"MMM")</f>
        <v>Sep</v>
      </c>
      <c r="G1881" s="4" t="s">
        <v>6</v>
      </c>
      <c r="H1881" s="4" t="s">
        <v>41</v>
      </c>
      <c r="I1881" s="4" t="s">
        <v>2</v>
      </c>
      <c r="J1881" s="4" t="s">
        <v>16</v>
      </c>
      <c r="K1881" s="4" t="s">
        <v>23</v>
      </c>
      <c r="L1881" s="4" t="s">
        <v>40</v>
      </c>
      <c r="M1881" s="9">
        <v>1</v>
      </c>
      <c r="N1881" s="6">
        <v>81.489999999999995</v>
      </c>
      <c r="O1881" s="7">
        <v>0.1</v>
      </c>
      <c r="P1881" s="6">
        <v>38.83</v>
      </c>
      <c r="Q1881" s="6">
        <f t="shared" si="116"/>
        <v>73.340999999999994</v>
      </c>
      <c r="R1881" s="6">
        <f t="shared" si="117"/>
        <v>38.83</v>
      </c>
      <c r="S1881" s="6">
        <f t="shared" si="118"/>
        <v>34.510999999999996</v>
      </c>
      <c r="T1881" s="8">
        <f t="shared" si="119"/>
        <v>0.47055535103148305</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4106</v>
      </c>
      <c r="B1882" s="3">
        <v>46277</v>
      </c>
      <c r="C1882" s="4">
        <f>YEAR(SalesDataTable[[#This Row],[Order Date]])</f>
        <v>2026</v>
      </c>
      <c r="D1882" s="11" t="str">
        <f>"Q"&amp;ROUNDUP(MONTH(SalesDataTable[[#This Row],[Order Date]])/3,0)</f>
        <v>Q3</v>
      </c>
      <c r="E1882" s="4">
        <f>MONTH(SalesDataTable[[#This Row],[Order Date]])</f>
        <v>9</v>
      </c>
      <c r="F1882" s="4" t="str">
        <f>TEXT(SalesDataTable[[#This Row],[Order Date]],"MMM")</f>
        <v>Sep</v>
      </c>
      <c r="G1882" s="4" t="s">
        <v>6</v>
      </c>
      <c r="H1882" s="4" t="s">
        <v>27</v>
      </c>
      <c r="I1882" s="4" t="s">
        <v>19</v>
      </c>
      <c r="J1882" s="4" t="s">
        <v>3</v>
      </c>
      <c r="K1882" s="4" t="s">
        <v>4</v>
      </c>
      <c r="L1882" s="4" t="s">
        <v>26</v>
      </c>
      <c r="M1882" s="9">
        <v>2</v>
      </c>
      <c r="N1882" s="6">
        <v>39.700000000000003</v>
      </c>
      <c r="O1882" s="7">
        <v>0</v>
      </c>
      <c r="P1882" s="6">
        <v>16.32</v>
      </c>
      <c r="Q1882" s="6">
        <f t="shared" si="116"/>
        <v>79.400000000000006</v>
      </c>
      <c r="R1882" s="6">
        <f t="shared" si="117"/>
        <v>32.64</v>
      </c>
      <c r="S1882" s="6">
        <f t="shared" si="118"/>
        <v>46.760000000000005</v>
      </c>
      <c r="T1882" s="8">
        <f t="shared" si="119"/>
        <v>0.58891687657430736</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4293</v>
      </c>
      <c r="B1883" s="3">
        <v>46277</v>
      </c>
      <c r="C1883" s="4">
        <f>YEAR(SalesDataTable[[#This Row],[Order Date]])</f>
        <v>2026</v>
      </c>
      <c r="D1883" s="11" t="str">
        <f>"Q"&amp;ROUNDUP(MONTH(SalesDataTable[[#This Row],[Order Date]])/3,0)</f>
        <v>Q3</v>
      </c>
      <c r="E1883" s="4">
        <f>MONTH(SalesDataTable[[#This Row],[Order Date]])</f>
        <v>9</v>
      </c>
      <c r="F1883" s="4" t="str">
        <f>TEXT(SalesDataTable[[#This Row],[Order Date]],"MMM")</f>
        <v>Sep</v>
      </c>
      <c r="G1883" s="4" t="s">
        <v>6</v>
      </c>
      <c r="H1883" s="4" t="s">
        <v>43</v>
      </c>
      <c r="I1883" s="4" t="s">
        <v>8</v>
      </c>
      <c r="J1883" s="4" t="s">
        <v>13</v>
      </c>
      <c r="K1883" s="4" t="s">
        <v>23</v>
      </c>
      <c r="L1883" s="4" t="s">
        <v>24</v>
      </c>
      <c r="M1883" s="9">
        <v>4</v>
      </c>
      <c r="N1883" s="6">
        <v>344.67</v>
      </c>
      <c r="O1883" s="7">
        <v>0.1</v>
      </c>
      <c r="P1883" s="6">
        <v>195.35</v>
      </c>
      <c r="Q1883" s="6">
        <f t="shared" si="116"/>
        <v>1240.8120000000001</v>
      </c>
      <c r="R1883" s="6">
        <f t="shared" si="117"/>
        <v>781.4</v>
      </c>
      <c r="S1883" s="6">
        <f t="shared" si="118"/>
        <v>459.41200000000015</v>
      </c>
      <c r="T1883" s="8">
        <f t="shared" si="119"/>
        <v>0.37025109363868186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4859</v>
      </c>
      <c r="B1884" s="3">
        <v>46277</v>
      </c>
      <c r="C1884" s="4">
        <f>YEAR(SalesDataTable[[#This Row],[Order Date]])</f>
        <v>2026</v>
      </c>
      <c r="D1884" s="11" t="str">
        <f>"Q"&amp;ROUNDUP(MONTH(SalesDataTable[[#This Row],[Order Date]])/3,0)</f>
        <v>Q3</v>
      </c>
      <c r="E1884" s="4">
        <f>MONTH(SalesDataTable[[#This Row],[Order Date]])</f>
        <v>9</v>
      </c>
      <c r="F1884" s="4" t="str">
        <f>TEXT(SalesDataTable[[#This Row],[Order Date]],"MMM")</f>
        <v>Sep</v>
      </c>
      <c r="G1884" s="4" t="s">
        <v>0</v>
      </c>
      <c r="H1884" s="4" t="s">
        <v>1</v>
      </c>
      <c r="I1884" s="4" t="s">
        <v>2</v>
      </c>
      <c r="J1884" s="4" t="s">
        <v>3</v>
      </c>
      <c r="K1884" s="4" t="s">
        <v>4</v>
      </c>
      <c r="L1884" s="4" t="s">
        <v>5</v>
      </c>
      <c r="M1884" s="9">
        <v>1</v>
      </c>
      <c r="N1884" s="6">
        <v>80.39</v>
      </c>
      <c r="O1884" s="7">
        <v>0</v>
      </c>
      <c r="P1884" s="6">
        <v>42.85</v>
      </c>
      <c r="Q1884" s="6">
        <f t="shared" si="116"/>
        <v>80.39</v>
      </c>
      <c r="R1884" s="6">
        <f t="shared" si="117"/>
        <v>42.85</v>
      </c>
      <c r="S1884" s="6">
        <f t="shared" si="118"/>
        <v>37.54</v>
      </c>
      <c r="T1884" s="8">
        <f t="shared" si="119"/>
        <v>0.46697350416718497</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770</v>
      </c>
      <c r="B1885" s="3">
        <v>46278</v>
      </c>
      <c r="C1885" s="4">
        <f>YEAR(SalesDataTable[[#This Row],[Order Date]])</f>
        <v>2026</v>
      </c>
      <c r="D1885" s="11" t="str">
        <f>"Q"&amp;ROUNDUP(MONTH(SalesDataTable[[#This Row],[Order Date]])/3,0)</f>
        <v>Q3</v>
      </c>
      <c r="E1885" s="4">
        <f>MONTH(SalesDataTable[[#This Row],[Order Date]])</f>
        <v>9</v>
      </c>
      <c r="F1885" s="4" t="str">
        <f>TEXT(SalesDataTable[[#This Row],[Order Date]],"MMM")</f>
        <v>Sep</v>
      </c>
      <c r="G1885" s="4" t="s">
        <v>11</v>
      </c>
      <c r="H1885" s="4" t="s">
        <v>18</v>
      </c>
      <c r="I1885" s="4" t="s">
        <v>19</v>
      </c>
      <c r="J1885" s="4" t="s">
        <v>3</v>
      </c>
      <c r="K1885" s="4" t="s">
        <v>9</v>
      </c>
      <c r="L1885" s="4" t="s">
        <v>17</v>
      </c>
      <c r="M1885" s="9">
        <v>1</v>
      </c>
      <c r="N1885" s="6">
        <v>143.66999999999999</v>
      </c>
      <c r="O1885" s="7">
        <v>0.1</v>
      </c>
      <c r="P1885" s="6">
        <v>79.89</v>
      </c>
      <c r="Q1885" s="6">
        <f t="shared" si="116"/>
        <v>129.303</v>
      </c>
      <c r="R1885" s="6">
        <f t="shared" si="117"/>
        <v>79.89</v>
      </c>
      <c r="S1885" s="6">
        <f t="shared" si="118"/>
        <v>49.412999999999997</v>
      </c>
      <c r="T1885" s="8">
        <f t="shared" si="119"/>
        <v>0.38214890605786406</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1375</v>
      </c>
      <c r="B1886" s="3">
        <v>46278</v>
      </c>
      <c r="C1886" s="4">
        <f>YEAR(SalesDataTable[[#This Row],[Order Date]])</f>
        <v>2026</v>
      </c>
      <c r="D1886" s="11" t="str">
        <f>"Q"&amp;ROUNDUP(MONTH(SalesDataTable[[#This Row],[Order Date]])/3,0)</f>
        <v>Q3</v>
      </c>
      <c r="E1886" s="4">
        <f>MONTH(SalesDataTable[[#This Row],[Order Date]])</f>
        <v>9</v>
      </c>
      <c r="F1886" s="4" t="str">
        <f>TEXT(SalesDataTable[[#This Row],[Order Date]],"MMM")</f>
        <v>Sep</v>
      </c>
      <c r="G1886" s="4" t="s">
        <v>6</v>
      </c>
      <c r="H1886" s="4" t="s">
        <v>43</v>
      </c>
      <c r="I1886" s="4" t="s">
        <v>19</v>
      </c>
      <c r="J1886" s="4" t="s">
        <v>3</v>
      </c>
      <c r="K1886" s="4" t="s">
        <v>14</v>
      </c>
      <c r="L1886" s="4" t="s">
        <v>15</v>
      </c>
      <c r="M1886" s="9">
        <v>1</v>
      </c>
      <c r="N1886" s="6">
        <v>35.86</v>
      </c>
      <c r="O1886" s="7">
        <v>0</v>
      </c>
      <c r="P1886" s="6">
        <v>13.33</v>
      </c>
      <c r="Q1886" s="6">
        <f t="shared" si="116"/>
        <v>35.86</v>
      </c>
      <c r="R1886" s="6">
        <f t="shared" si="117"/>
        <v>13.33</v>
      </c>
      <c r="S1886" s="6">
        <f t="shared" si="118"/>
        <v>22.53</v>
      </c>
      <c r="T1886" s="8">
        <f t="shared" si="119"/>
        <v>0.62827663134411604</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2063</v>
      </c>
      <c r="B1887" s="3">
        <v>46278</v>
      </c>
      <c r="C1887" s="4">
        <f>YEAR(SalesDataTable[[#This Row],[Order Date]])</f>
        <v>2026</v>
      </c>
      <c r="D1887" s="11" t="str">
        <f>"Q"&amp;ROUNDUP(MONTH(SalesDataTable[[#This Row],[Order Date]])/3,0)</f>
        <v>Q3</v>
      </c>
      <c r="E1887" s="4">
        <f>MONTH(SalesDataTable[[#This Row],[Order Date]])</f>
        <v>9</v>
      </c>
      <c r="F1887" s="4" t="str">
        <f>TEXT(SalesDataTable[[#This Row],[Order Date]],"MMM")</f>
        <v>Sep</v>
      </c>
      <c r="G1887" s="4" t="s">
        <v>6</v>
      </c>
      <c r="H1887" s="4" t="s">
        <v>49</v>
      </c>
      <c r="I1887" s="4" t="s">
        <v>19</v>
      </c>
      <c r="J1887" s="4" t="s">
        <v>3</v>
      </c>
      <c r="K1887" s="4" t="s">
        <v>14</v>
      </c>
      <c r="L1887" s="4" t="s">
        <v>44</v>
      </c>
      <c r="M1887" s="9">
        <v>3</v>
      </c>
      <c r="N1887" s="6">
        <v>130.28</v>
      </c>
      <c r="O1887" s="7">
        <v>0.1</v>
      </c>
      <c r="P1887" s="6">
        <v>65.33</v>
      </c>
      <c r="Q1887" s="6">
        <f t="shared" si="116"/>
        <v>351.75600000000003</v>
      </c>
      <c r="R1887" s="6">
        <f t="shared" si="117"/>
        <v>195.99</v>
      </c>
      <c r="S1887" s="6">
        <f t="shared" si="118"/>
        <v>155.76600000000002</v>
      </c>
      <c r="T1887" s="8">
        <f t="shared" si="119"/>
        <v>0.44282400300208102</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2563</v>
      </c>
      <c r="B1888" s="3">
        <v>46278</v>
      </c>
      <c r="C1888" s="4">
        <f>YEAR(SalesDataTable[[#This Row],[Order Date]])</f>
        <v>2026</v>
      </c>
      <c r="D1888" s="11" t="str">
        <f>"Q"&amp;ROUNDUP(MONTH(SalesDataTable[[#This Row],[Order Date]])/3,0)</f>
        <v>Q3</v>
      </c>
      <c r="E1888" s="4">
        <f>MONTH(SalesDataTable[[#This Row],[Order Date]])</f>
        <v>9</v>
      </c>
      <c r="F1888" s="4" t="str">
        <f>TEXT(SalesDataTable[[#This Row],[Order Date]],"MMM")</f>
        <v>Sep</v>
      </c>
      <c r="G1888" s="4" t="s">
        <v>6</v>
      </c>
      <c r="H1888" s="4" t="s">
        <v>27</v>
      </c>
      <c r="I1888" s="4" t="s">
        <v>28</v>
      </c>
      <c r="J1888" s="4" t="s">
        <v>3</v>
      </c>
      <c r="K1888" s="4" t="s">
        <v>9</v>
      </c>
      <c r="L1888" s="4" t="s">
        <v>37</v>
      </c>
      <c r="M1888" s="9">
        <v>1</v>
      </c>
      <c r="N1888" s="6">
        <v>157.88999999999999</v>
      </c>
      <c r="O1888" s="7">
        <v>0.1</v>
      </c>
      <c r="P1888" s="6">
        <v>78.209999999999994</v>
      </c>
      <c r="Q1888" s="6">
        <f t="shared" si="116"/>
        <v>142.101</v>
      </c>
      <c r="R1888" s="6">
        <f t="shared" si="117"/>
        <v>78.209999999999994</v>
      </c>
      <c r="S1888" s="6">
        <f t="shared" si="118"/>
        <v>63.891000000000005</v>
      </c>
      <c r="T1888" s="8">
        <f t="shared" si="119"/>
        <v>0.44961682183798851</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2786</v>
      </c>
      <c r="B1889" s="3">
        <v>46278</v>
      </c>
      <c r="C1889" s="4">
        <f>YEAR(SalesDataTable[[#This Row],[Order Date]])</f>
        <v>2026</v>
      </c>
      <c r="D1889" s="11" t="str">
        <f>"Q"&amp;ROUNDUP(MONTH(SalesDataTable[[#This Row],[Order Date]])/3,0)</f>
        <v>Q3</v>
      </c>
      <c r="E1889" s="4">
        <f>MONTH(SalesDataTable[[#This Row],[Order Date]])</f>
        <v>9</v>
      </c>
      <c r="F1889" s="4" t="str">
        <f>TEXT(SalesDataTable[[#This Row],[Order Date]],"MMM")</f>
        <v>Sep</v>
      </c>
      <c r="G1889" s="4" t="s">
        <v>20</v>
      </c>
      <c r="H1889" s="4" t="s">
        <v>33</v>
      </c>
      <c r="I1889" s="4" t="s">
        <v>2</v>
      </c>
      <c r="J1889" s="4" t="s">
        <v>13</v>
      </c>
      <c r="K1889" s="4" t="s">
        <v>34</v>
      </c>
      <c r="L1889" s="4" t="s">
        <v>35</v>
      </c>
      <c r="M1889" s="9">
        <v>2</v>
      </c>
      <c r="N1889" s="6">
        <v>40.83</v>
      </c>
      <c r="O1889" s="7">
        <v>0</v>
      </c>
      <c r="P1889" s="6">
        <v>14.56</v>
      </c>
      <c r="Q1889" s="6">
        <f t="shared" si="116"/>
        <v>81.66</v>
      </c>
      <c r="R1889" s="6">
        <f t="shared" si="117"/>
        <v>29.12</v>
      </c>
      <c r="S1889" s="6">
        <f t="shared" si="118"/>
        <v>52.539999999999992</v>
      </c>
      <c r="T1889" s="8">
        <f t="shared" si="119"/>
        <v>0.64339946118050451</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3269</v>
      </c>
      <c r="B1890" s="3">
        <v>46278</v>
      </c>
      <c r="C1890" s="4">
        <f>YEAR(SalesDataTable[[#This Row],[Order Date]])</f>
        <v>2026</v>
      </c>
      <c r="D1890" s="11" t="str">
        <f>"Q"&amp;ROUNDUP(MONTH(SalesDataTable[[#This Row],[Order Date]])/3,0)</f>
        <v>Q3</v>
      </c>
      <c r="E1890" s="4">
        <f>MONTH(SalesDataTable[[#This Row],[Order Date]])</f>
        <v>9</v>
      </c>
      <c r="F1890" s="4" t="str">
        <f>TEXT(SalesDataTable[[#This Row],[Order Date]],"MMM")</f>
        <v>Sep</v>
      </c>
      <c r="G1890" s="4" t="s">
        <v>11</v>
      </c>
      <c r="H1890" s="4" t="s">
        <v>52</v>
      </c>
      <c r="I1890" s="4" t="s">
        <v>19</v>
      </c>
      <c r="J1890" s="4" t="s">
        <v>13</v>
      </c>
      <c r="K1890" s="4" t="s">
        <v>34</v>
      </c>
      <c r="L1890" s="4" t="s">
        <v>42</v>
      </c>
      <c r="M1890" s="9">
        <v>2</v>
      </c>
      <c r="N1890" s="6">
        <v>37.119999999999997</v>
      </c>
      <c r="O1890" s="7">
        <v>0</v>
      </c>
      <c r="P1890" s="6">
        <v>14.26</v>
      </c>
      <c r="Q1890" s="6">
        <f t="shared" si="116"/>
        <v>74.239999999999995</v>
      </c>
      <c r="R1890" s="6">
        <f t="shared" si="117"/>
        <v>28.52</v>
      </c>
      <c r="S1890" s="6">
        <f t="shared" si="118"/>
        <v>45.72</v>
      </c>
      <c r="T1890" s="8">
        <f t="shared" si="119"/>
        <v>0.61584051724137934</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3346</v>
      </c>
      <c r="B1891" s="3">
        <v>46278</v>
      </c>
      <c r="C1891" s="4">
        <f>YEAR(SalesDataTable[[#This Row],[Order Date]])</f>
        <v>2026</v>
      </c>
      <c r="D1891" s="11" t="str">
        <f>"Q"&amp;ROUNDUP(MONTH(SalesDataTable[[#This Row],[Order Date]])/3,0)</f>
        <v>Q3</v>
      </c>
      <c r="E1891" s="4">
        <f>MONTH(SalesDataTable[[#This Row],[Order Date]])</f>
        <v>9</v>
      </c>
      <c r="F1891" s="4" t="str">
        <f>TEXT(SalesDataTable[[#This Row],[Order Date]],"MMM")</f>
        <v>Sep</v>
      </c>
      <c r="G1891" s="4" t="s">
        <v>20</v>
      </c>
      <c r="H1891" s="4" t="s">
        <v>33</v>
      </c>
      <c r="I1891" s="4" t="s">
        <v>2</v>
      </c>
      <c r="J1891" s="4" t="s">
        <v>3</v>
      </c>
      <c r="K1891" s="4" t="s">
        <v>23</v>
      </c>
      <c r="L1891" s="4" t="s">
        <v>51</v>
      </c>
      <c r="M1891" s="9">
        <v>2</v>
      </c>
      <c r="N1891" s="6">
        <v>124.04</v>
      </c>
      <c r="O1891" s="7">
        <v>0.05</v>
      </c>
      <c r="P1891" s="6">
        <v>59.29</v>
      </c>
      <c r="Q1891" s="6">
        <f t="shared" si="116"/>
        <v>235.67599999999999</v>
      </c>
      <c r="R1891" s="6">
        <f t="shared" si="117"/>
        <v>118.58</v>
      </c>
      <c r="S1891" s="6">
        <f t="shared" si="118"/>
        <v>117.09599999999999</v>
      </c>
      <c r="T1891" s="8">
        <f t="shared" si="119"/>
        <v>0.49685160983723414</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4097</v>
      </c>
      <c r="B1892" s="3">
        <v>46278</v>
      </c>
      <c r="C1892" s="4">
        <f>YEAR(SalesDataTable[[#This Row],[Order Date]])</f>
        <v>2026</v>
      </c>
      <c r="D1892" s="11" t="str">
        <f>"Q"&amp;ROUNDUP(MONTH(SalesDataTable[[#This Row],[Order Date]])/3,0)</f>
        <v>Q3</v>
      </c>
      <c r="E1892" s="4">
        <f>MONTH(SalesDataTable[[#This Row],[Order Date]])</f>
        <v>9</v>
      </c>
      <c r="F1892" s="4" t="str">
        <f>TEXT(SalesDataTable[[#This Row],[Order Date]],"MMM")</f>
        <v>Sep</v>
      </c>
      <c r="G1892" s="4" t="s">
        <v>6</v>
      </c>
      <c r="H1892" s="4" t="s">
        <v>43</v>
      </c>
      <c r="I1892" s="4" t="s">
        <v>2</v>
      </c>
      <c r="J1892" s="4" t="s">
        <v>3</v>
      </c>
      <c r="K1892" s="4" t="s">
        <v>9</v>
      </c>
      <c r="L1892" s="4" t="s">
        <v>17</v>
      </c>
      <c r="M1892" s="9">
        <v>1</v>
      </c>
      <c r="N1892" s="6">
        <v>142.36000000000001</v>
      </c>
      <c r="O1892" s="7">
        <v>0</v>
      </c>
      <c r="P1892" s="6">
        <v>78.3</v>
      </c>
      <c r="Q1892" s="6">
        <f t="shared" si="116"/>
        <v>142.36000000000001</v>
      </c>
      <c r="R1892" s="6">
        <f t="shared" si="117"/>
        <v>78.3</v>
      </c>
      <c r="S1892" s="6">
        <f t="shared" si="118"/>
        <v>64.060000000000016</v>
      </c>
      <c r="T1892" s="8">
        <f t="shared" si="119"/>
        <v>0.44998595110986239</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4208</v>
      </c>
      <c r="B1893" s="3">
        <v>46278</v>
      </c>
      <c r="C1893" s="4">
        <f>YEAR(SalesDataTable[[#This Row],[Order Date]])</f>
        <v>2026</v>
      </c>
      <c r="D1893" s="11" t="str">
        <f>"Q"&amp;ROUNDUP(MONTH(SalesDataTable[[#This Row],[Order Date]])/3,0)</f>
        <v>Q3</v>
      </c>
      <c r="E1893" s="4">
        <f>MONTH(SalesDataTable[[#This Row],[Order Date]])</f>
        <v>9</v>
      </c>
      <c r="F1893" s="4" t="str">
        <f>TEXT(SalesDataTable[[#This Row],[Order Date]],"MMM")</f>
        <v>Sep</v>
      </c>
      <c r="G1893" s="4" t="s">
        <v>6</v>
      </c>
      <c r="H1893" s="4" t="s">
        <v>43</v>
      </c>
      <c r="I1893" s="4" t="s">
        <v>8</v>
      </c>
      <c r="J1893" s="4" t="s">
        <v>16</v>
      </c>
      <c r="K1893" s="4" t="s">
        <v>4</v>
      </c>
      <c r="L1893" s="4" t="s">
        <v>30</v>
      </c>
      <c r="M1893" s="9">
        <v>6</v>
      </c>
      <c r="N1893" s="6">
        <v>104.11</v>
      </c>
      <c r="O1893" s="7">
        <v>0.1</v>
      </c>
      <c r="P1893" s="6">
        <v>49</v>
      </c>
      <c r="Q1893" s="6">
        <f t="shared" si="116"/>
        <v>562.19399999999996</v>
      </c>
      <c r="R1893" s="6">
        <f t="shared" si="117"/>
        <v>294</v>
      </c>
      <c r="S1893" s="6">
        <f t="shared" si="118"/>
        <v>268.19399999999996</v>
      </c>
      <c r="T1893" s="8">
        <f t="shared" si="119"/>
        <v>0.47704884790659446</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4606</v>
      </c>
      <c r="B1894" s="3">
        <v>46278</v>
      </c>
      <c r="C1894" s="4">
        <f>YEAR(SalesDataTable[[#This Row],[Order Date]])</f>
        <v>2026</v>
      </c>
      <c r="D1894" s="11" t="str">
        <f>"Q"&amp;ROUNDUP(MONTH(SalesDataTable[[#This Row],[Order Date]])/3,0)</f>
        <v>Q3</v>
      </c>
      <c r="E1894" s="4">
        <f>MONTH(SalesDataTable[[#This Row],[Order Date]])</f>
        <v>9</v>
      </c>
      <c r="F1894" s="4" t="str">
        <f>TEXT(SalesDataTable[[#This Row],[Order Date]],"MMM")</f>
        <v>Sep</v>
      </c>
      <c r="G1894" s="4" t="s">
        <v>20</v>
      </c>
      <c r="H1894" s="4" t="s">
        <v>33</v>
      </c>
      <c r="I1894" s="4" t="s">
        <v>2</v>
      </c>
      <c r="J1894" s="4" t="s">
        <v>16</v>
      </c>
      <c r="K1894" s="4" t="s">
        <v>23</v>
      </c>
      <c r="L1894" s="4" t="s">
        <v>24</v>
      </c>
      <c r="M1894" s="9">
        <v>1</v>
      </c>
      <c r="N1894" s="6">
        <v>335.02</v>
      </c>
      <c r="O1894" s="7">
        <v>0.05</v>
      </c>
      <c r="P1894" s="6">
        <v>198.44</v>
      </c>
      <c r="Q1894" s="6">
        <f t="shared" si="116"/>
        <v>318.26899999999995</v>
      </c>
      <c r="R1894" s="6">
        <f t="shared" si="117"/>
        <v>198.44</v>
      </c>
      <c r="S1894" s="6">
        <f t="shared" si="118"/>
        <v>119.82899999999995</v>
      </c>
      <c r="T1894" s="8">
        <f t="shared" si="119"/>
        <v>0.3765022669502841</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222</v>
      </c>
      <c r="B1895" s="3">
        <v>46279</v>
      </c>
      <c r="C1895" s="4">
        <f>YEAR(SalesDataTable[[#This Row],[Order Date]])</f>
        <v>2026</v>
      </c>
      <c r="D1895" s="11" t="str">
        <f>"Q"&amp;ROUNDUP(MONTH(SalesDataTable[[#This Row],[Order Date]])/3,0)</f>
        <v>Q3</v>
      </c>
      <c r="E1895" s="4">
        <f>MONTH(SalesDataTable[[#This Row],[Order Date]])</f>
        <v>9</v>
      </c>
      <c r="F1895" s="4" t="str">
        <f>TEXT(SalesDataTable[[#This Row],[Order Date]],"MMM")</f>
        <v>Sep</v>
      </c>
      <c r="G1895" s="4" t="s">
        <v>6</v>
      </c>
      <c r="H1895" s="4" t="s">
        <v>43</v>
      </c>
      <c r="I1895" s="4" t="s">
        <v>2</v>
      </c>
      <c r="J1895" s="4" t="s">
        <v>3</v>
      </c>
      <c r="K1895" s="4" t="s">
        <v>4</v>
      </c>
      <c r="L1895" s="4" t="s">
        <v>22</v>
      </c>
      <c r="M1895" s="9">
        <v>2</v>
      </c>
      <c r="N1895" s="6">
        <v>49.69</v>
      </c>
      <c r="O1895" s="7">
        <v>0.05</v>
      </c>
      <c r="P1895" s="6">
        <v>22.55</v>
      </c>
      <c r="Q1895" s="6">
        <f t="shared" si="116"/>
        <v>94.410999999999987</v>
      </c>
      <c r="R1895" s="6">
        <f t="shared" si="117"/>
        <v>45.1</v>
      </c>
      <c r="S1895" s="6">
        <f t="shared" si="118"/>
        <v>49.310999999999986</v>
      </c>
      <c r="T1895" s="8">
        <f t="shared" si="119"/>
        <v>0.52230142674052804</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241</v>
      </c>
      <c r="B1896" s="3">
        <v>46279</v>
      </c>
      <c r="C1896" s="4">
        <f>YEAR(SalesDataTable[[#This Row],[Order Date]])</f>
        <v>2026</v>
      </c>
      <c r="D1896" s="11" t="str">
        <f>"Q"&amp;ROUNDUP(MONTH(SalesDataTable[[#This Row],[Order Date]])/3,0)</f>
        <v>Q3</v>
      </c>
      <c r="E1896" s="4">
        <f>MONTH(SalesDataTable[[#This Row],[Order Date]])</f>
        <v>9</v>
      </c>
      <c r="F1896" s="4" t="str">
        <f>TEXT(SalesDataTable[[#This Row],[Order Date]],"MMM")</f>
        <v>Sep</v>
      </c>
      <c r="G1896" s="4" t="s">
        <v>11</v>
      </c>
      <c r="H1896" s="4" t="s">
        <v>25</v>
      </c>
      <c r="I1896" s="4" t="s">
        <v>2</v>
      </c>
      <c r="J1896" s="4" t="s">
        <v>3</v>
      </c>
      <c r="K1896" s="4" t="s">
        <v>4</v>
      </c>
      <c r="L1896" s="4" t="s">
        <v>22</v>
      </c>
      <c r="M1896" s="9">
        <v>4</v>
      </c>
      <c r="N1896" s="6">
        <v>50.5</v>
      </c>
      <c r="O1896" s="7">
        <v>0</v>
      </c>
      <c r="P1896" s="6">
        <v>23.02</v>
      </c>
      <c r="Q1896" s="6">
        <f t="shared" si="116"/>
        <v>202</v>
      </c>
      <c r="R1896" s="6">
        <f t="shared" si="117"/>
        <v>92.08</v>
      </c>
      <c r="S1896" s="6">
        <f t="shared" si="118"/>
        <v>109.92</v>
      </c>
      <c r="T1896" s="8">
        <f t="shared" si="119"/>
        <v>0.5441584158415842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753</v>
      </c>
      <c r="B1897" s="3">
        <v>46279</v>
      </c>
      <c r="C1897" s="4">
        <f>YEAR(SalesDataTable[[#This Row],[Order Date]])</f>
        <v>2026</v>
      </c>
      <c r="D1897" s="11" t="str">
        <f>"Q"&amp;ROUNDUP(MONTH(SalesDataTable[[#This Row],[Order Date]])/3,0)</f>
        <v>Q3</v>
      </c>
      <c r="E1897" s="4">
        <f>MONTH(SalesDataTable[[#This Row],[Order Date]])</f>
        <v>9</v>
      </c>
      <c r="F1897" s="4" t="str">
        <f>TEXT(SalesDataTable[[#This Row],[Order Date]],"MMM")</f>
        <v>Sep</v>
      </c>
      <c r="G1897" s="4" t="s">
        <v>20</v>
      </c>
      <c r="H1897" s="4" t="s">
        <v>21</v>
      </c>
      <c r="I1897" s="4" t="s">
        <v>19</v>
      </c>
      <c r="J1897" s="4" t="s">
        <v>3</v>
      </c>
      <c r="K1897" s="4" t="s">
        <v>14</v>
      </c>
      <c r="L1897" s="4" t="s">
        <v>32</v>
      </c>
      <c r="M1897" s="9">
        <v>1</v>
      </c>
      <c r="N1897" s="6">
        <v>47.55</v>
      </c>
      <c r="O1897" s="7">
        <v>0.05</v>
      </c>
      <c r="P1897" s="6">
        <v>18.350000000000001</v>
      </c>
      <c r="Q1897" s="6">
        <f t="shared" si="116"/>
        <v>45.172499999999992</v>
      </c>
      <c r="R1897" s="6">
        <f t="shared" si="117"/>
        <v>18.350000000000001</v>
      </c>
      <c r="S1897" s="6">
        <f t="shared" si="118"/>
        <v>26.822499999999991</v>
      </c>
      <c r="T1897" s="8">
        <f t="shared" si="119"/>
        <v>0.5937794011843488</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2530</v>
      </c>
      <c r="B1898" s="3">
        <v>46279</v>
      </c>
      <c r="C1898" s="4">
        <f>YEAR(SalesDataTable[[#This Row],[Order Date]])</f>
        <v>2026</v>
      </c>
      <c r="D1898" s="11" t="str">
        <f>"Q"&amp;ROUNDUP(MONTH(SalesDataTable[[#This Row],[Order Date]])/3,0)</f>
        <v>Q3</v>
      </c>
      <c r="E1898" s="4">
        <f>MONTH(SalesDataTable[[#This Row],[Order Date]])</f>
        <v>9</v>
      </c>
      <c r="F1898" s="4" t="str">
        <f>TEXT(SalesDataTable[[#This Row],[Order Date]],"MMM")</f>
        <v>Sep</v>
      </c>
      <c r="G1898" s="4" t="s">
        <v>20</v>
      </c>
      <c r="H1898" s="4" t="s">
        <v>31</v>
      </c>
      <c r="I1898" s="4" t="s">
        <v>2</v>
      </c>
      <c r="J1898" s="4" t="s">
        <v>13</v>
      </c>
      <c r="K1898" s="4" t="s">
        <v>14</v>
      </c>
      <c r="L1898" s="4" t="s">
        <v>32</v>
      </c>
      <c r="M1898" s="9">
        <v>6</v>
      </c>
      <c r="N1898" s="6">
        <v>46.16</v>
      </c>
      <c r="O1898" s="7">
        <v>0.1</v>
      </c>
      <c r="P1898" s="6">
        <v>18.39</v>
      </c>
      <c r="Q1898" s="6">
        <f t="shared" si="116"/>
        <v>249.26399999999998</v>
      </c>
      <c r="R1898" s="6">
        <f t="shared" si="117"/>
        <v>110.34</v>
      </c>
      <c r="S1898" s="6">
        <f t="shared" si="118"/>
        <v>138.92399999999998</v>
      </c>
      <c r="T1898" s="8">
        <f t="shared" si="119"/>
        <v>0.55733679953783932</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572</v>
      </c>
      <c r="B1899" s="3">
        <v>46280</v>
      </c>
      <c r="C1899" s="4">
        <f>YEAR(SalesDataTable[[#This Row],[Order Date]])</f>
        <v>2026</v>
      </c>
      <c r="D1899" s="11" t="str">
        <f>"Q"&amp;ROUNDUP(MONTH(SalesDataTable[[#This Row],[Order Date]])/3,0)</f>
        <v>Q3</v>
      </c>
      <c r="E1899" s="4">
        <f>MONTH(SalesDataTable[[#This Row],[Order Date]])</f>
        <v>9</v>
      </c>
      <c r="F1899" s="4" t="str">
        <f>TEXT(SalesDataTable[[#This Row],[Order Date]],"MMM")</f>
        <v>Sep</v>
      </c>
      <c r="G1899" s="4" t="s">
        <v>0</v>
      </c>
      <c r="H1899" s="4" t="s">
        <v>50</v>
      </c>
      <c r="I1899" s="4" t="s">
        <v>19</v>
      </c>
      <c r="J1899" s="4" t="s">
        <v>3</v>
      </c>
      <c r="K1899" s="4" t="s">
        <v>14</v>
      </c>
      <c r="L1899" s="4" t="s">
        <v>44</v>
      </c>
      <c r="M1899" s="9">
        <v>2</v>
      </c>
      <c r="N1899" s="6">
        <v>135.79</v>
      </c>
      <c r="O1899" s="7">
        <v>0.05</v>
      </c>
      <c r="P1899" s="6">
        <v>66.53</v>
      </c>
      <c r="Q1899" s="6">
        <f t="shared" si="116"/>
        <v>258.00099999999998</v>
      </c>
      <c r="R1899" s="6">
        <f t="shared" si="117"/>
        <v>133.06</v>
      </c>
      <c r="S1899" s="6">
        <f t="shared" si="118"/>
        <v>124.94099999999997</v>
      </c>
      <c r="T1899" s="8">
        <f t="shared" si="119"/>
        <v>0.48426556486215167</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874</v>
      </c>
      <c r="B1900" s="3">
        <v>46280</v>
      </c>
      <c r="C1900" s="4">
        <f>YEAR(SalesDataTable[[#This Row],[Order Date]])</f>
        <v>2026</v>
      </c>
      <c r="D1900" s="11" t="str">
        <f>"Q"&amp;ROUNDUP(MONTH(SalesDataTable[[#This Row],[Order Date]])/3,0)</f>
        <v>Q3</v>
      </c>
      <c r="E1900" s="4">
        <f>MONTH(SalesDataTable[[#This Row],[Order Date]])</f>
        <v>9</v>
      </c>
      <c r="F1900" s="4" t="str">
        <f>TEXT(SalesDataTable[[#This Row],[Order Date]],"MMM")</f>
        <v>Sep</v>
      </c>
      <c r="G1900" s="4" t="s">
        <v>0</v>
      </c>
      <c r="H1900" s="4" t="s">
        <v>50</v>
      </c>
      <c r="I1900" s="4" t="s">
        <v>2</v>
      </c>
      <c r="J1900" s="4" t="s">
        <v>3</v>
      </c>
      <c r="K1900" s="4" t="s">
        <v>9</v>
      </c>
      <c r="L1900" s="4" t="s">
        <v>17</v>
      </c>
      <c r="M1900" s="9">
        <v>2</v>
      </c>
      <c r="N1900" s="6">
        <v>141.91999999999999</v>
      </c>
      <c r="O1900" s="7">
        <v>0</v>
      </c>
      <c r="P1900" s="6">
        <v>79.900000000000006</v>
      </c>
      <c r="Q1900" s="6">
        <f t="shared" si="116"/>
        <v>283.83999999999997</v>
      </c>
      <c r="R1900" s="6">
        <f t="shared" si="117"/>
        <v>159.80000000000001</v>
      </c>
      <c r="S1900" s="6">
        <f t="shared" si="118"/>
        <v>124.03999999999996</v>
      </c>
      <c r="T1900" s="8">
        <f t="shared" si="119"/>
        <v>0.43700676437429531</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937</v>
      </c>
      <c r="B1901" s="3">
        <v>46280</v>
      </c>
      <c r="C1901" s="4">
        <f>YEAR(SalesDataTable[[#This Row],[Order Date]])</f>
        <v>2026</v>
      </c>
      <c r="D1901" s="11" t="str">
        <f>"Q"&amp;ROUNDUP(MONTH(SalesDataTable[[#This Row],[Order Date]])/3,0)</f>
        <v>Q3</v>
      </c>
      <c r="E1901" s="4">
        <f>MONTH(SalesDataTable[[#This Row],[Order Date]])</f>
        <v>9</v>
      </c>
      <c r="F1901" s="4" t="str">
        <f>TEXT(SalesDataTable[[#This Row],[Order Date]],"MMM")</f>
        <v>Sep</v>
      </c>
      <c r="G1901" s="4" t="s">
        <v>20</v>
      </c>
      <c r="H1901" s="4" t="s">
        <v>21</v>
      </c>
      <c r="I1901" s="4" t="s">
        <v>28</v>
      </c>
      <c r="J1901" s="4" t="s">
        <v>16</v>
      </c>
      <c r="K1901" s="4" t="s">
        <v>9</v>
      </c>
      <c r="L1901" s="4" t="s">
        <v>17</v>
      </c>
      <c r="M1901" s="9">
        <v>1</v>
      </c>
      <c r="N1901" s="6">
        <v>146.41</v>
      </c>
      <c r="O1901" s="7">
        <v>0.15</v>
      </c>
      <c r="P1901" s="6">
        <v>80.87</v>
      </c>
      <c r="Q1901" s="6">
        <f t="shared" si="116"/>
        <v>124.4485</v>
      </c>
      <c r="R1901" s="6">
        <f t="shared" si="117"/>
        <v>80.87</v>
      </c>
      <c r="S1901" s="6">
        <f t="shared" si="118"/>
        <v>43.578499999999991</v>
      </c>
      <c r="T1901" s="8">
        <f t="shared" si="119"/>
        <v>0.35017296311325563</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1229</v>
      </c>
      <c r="B1902" s="3">
        <v>46280</v>
      </c>
      <c r="C1902" s="4">
        <f>YEAR(SalesDataTable[[#This Row],[Order Date]])</f>
        <v>2026</v>
      </c>
      <c r="D1902" s="11" t="str">
        <f>"Q"&amp;ROUNDUP(MONTH(SalesDataTable[[#This Row],[Order Date]])/3,0)</f>
        <v>Q3</v>
      </c>
      <c r="E1902" s="4">
        <f>MONTH(SalesDataTable[[#This Row],[Order Date]])</f>
        <v>9</v>
      </c>
      <c r="F1902" s="4" t="str">
        <f>TEXT(SalesDataTable[[#This Row],[Order Date]],"MMM")</f>
        <v>Sep</v>
      </c>
      <c r="G1902" s="4" t="s">
        <v>6</v>
      </c>
      <c r="H1902" s="4" t="s">
        <v>7</v>
      </c>
      <c r="I1902" s="4" t="s">
        <v>28</v>
      </c>
      <c r="J1902" s="4" t="s">
        <v>13</v>
      </c>
      <c r="K1902" s="4" t="s">
        <v>4</v>
      </c>
      <c r="L1902" s="4" t="s">
        <v>26</v>
      </c>
      <c r="M1902" s="9">
        <v>5</v>
      </c>
      <c r="N1902" s="6">
        <v>40.17</v>
      </c>
      <c r="O1902" s="7">
        <v>0</v>
      </c>
      <c r="P1902" s="6">
        <v>16.27</v>
      </c>
      <c r="Q1902" s="6">
        <f t="shared" si="116"/>
        <v>200.85000000000002</v>
      </c>
      <c r="R1902" s="6">
        <f t="shared" si="117"/>
        <v>81.349999999999994</v>
      </c>
      <c r="S1902" s="6">
        <f t="shared" si="118"/>
        <v>119.50000000000003</v>
      </c>
      <c r="T1902" s="8">
        <f t="shared" si="119"/>
        <v>0.59497137167040082</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2186</v>
      </c>
      <c r="B1903" s="3">
        <v>46280</v>
      </c>
      <c r="C1903" s="4">
        <f>YEAR(SalesDataTable[[#This Row],[Order Date]])</f>
        <v>2026</v>
      </c>
      <c r="D1903" s="11" t="str">
        <f>"Q"&amp;ROUNDUP(MONTH(SalesDataTable[[#This Row],[Order Date]])/3,0)</f>
        <v>Q3</v>
      </c>
      <c r="E1903" s="4">
        <f>MONTH(SalesDataTable[[#This Row],[Order Date]])</f>
        <v>9</v>
      </c>
      <c r="F1903" s="4" t="str">
        <f>TEXT(SalesDataTable[[#This Row],[Order Date]],"MMM")</f>
        <v>Sep</v>
      </c>
      <c r="G1903" s="4" t="s">
        <v>11</v>
      </c>
      <c r="H1903" s="4" t="s">
        <v>12</v>
      </c>
      <c r="I1903" s="4" t="s">
        <v>2</v>
      </c>
      <c r="J1903" s="4" t="s">
        <v>3</v>
      </c>
      <c r="K1903" s="4" t="s">
        <v>9</v>
      </c>
      <c r="L1903" s="4" t="s">
        <v>10</v>
      </c>
      <c r="M1903" s="9">
        <v>2</v>
      </c>
      <c r="N1903" s="6">
        <v>91.6</v>
      </c>
      <c r="O1903" s="7">
        <v>0</v>
      </c>
      <c r="P1903" s="6">
        <v>46.54</v>
      </c>
      <c r="Q1903" s="6">
        <f t="shared" si="116"/>
        <v>183.2</v>
      </c>
      <c r="R1903" s="6">
        <f t="shared" si="117"/>
        <v>93.08</v>
      </c>
      <c r="S1903" s="6">
        <f t="shared" si="118"/>
        <v>90.11999999999999</v>
      </c>
      <c r="T1903" s="8">
        <f t="shared" si="119"/>
        <v>0.49192139737991264</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2922</v>
      </c>
      <c r="B1904" s="3">
        <v>46280</v>
      </c>
      <c r="C1904" s="4">
        <f>YEAR(SalesDataTable[[#This Row],[Order Date]])</f>
        <v>2026</v>
      </c>
      <c r="D1904" s="11" t="str">
        <f>"Q"&amp;ROUNDUP(MONTH(SalesDataTable[[#This Row],[Order Date]])/3,0)</f>
        <v>Q3</v>
      </c>
      <c r="E1904" s="4">
        <f>MONTH(SalesDataTable[[#This Row],[Order Date]])</f>
        <v>9</v>
      </c>
      <c r="F1904" s="4" t="str">
        <f>TEXT(SalesDataTable[[#This Row],[Order Date]],"MMM")</f>
        <v>Sep</v>
      </c>
      <c r="G1904" s="4" t="s">
        <v>11</v>
      </c>
      <c r="H1904" s="4" t="s">
        <v>12</v>
      </c>
      <c r="I1904" s="4" t="s">
        <v>2</v>
      </c>
      <c r="J1904" s="4" t="s">
        <v>13</v>
      </c>
      <c r="K1904" s="4" t="s">
        <v>34</v>
      </c>
      <c r="L1904" s="4" t="s">
        <v>38</v>
      </c>
      <c r="M1904" s="9">
        <v>4</v>
      </c>
      <c r="N1904" s="6">
        <v>121.47</v>
      </c>
      <c r="O1904" s="7">
        <v>0.05</v>
      </c>
      <c r="P1904" s="6">
        <v>67.650000000000006</v>
      </c>
      <c r="Q1904" s="6">
        <f t="shared" si="116"/>
        <v>461.58599999999996</v>
      </c>
      <c r="R1904" s="6">
        <f t="shared" si="117"/>
        <v>270.60000000000002</v>
      </c>
      <c r="S1904" s="6">
        <f t="shared" si="118"/>
        <v>190.98599999999993</v>
      </c>
      <c r="T1904" s="8">
        <f t="shared" si="119"/>
        <v>0.41376038268058379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3140</v>
      </c>
      <c r="B1905" s="3">
        <v>46280</v>
      </c>
      <c r="C1905" s="4">
        <f>YEAR(SalesDataTable[[#This Row],[Order Date]])</f>
        <v>2026</v>
      </c>
      <c r="D1905" s="11" t="str">
        <f>"Q"&amp;ROUNDUP(MONTH(SalesDataTable[[#This Row],[Order Date]])/3,0)</f>
        <v>Q3</v>
      </c>
      <c r="E1905" s="4">
        <f>MONTH(SalesDataTable[[#This Row],[Order Date]])</f>
        <v>9</v>
      </c>
      <c r="F1905" s="4" t="str">
        <f>TEXT(SalesDataTable[[#This Row],[Order Date]],"MMM")</f>
        <v>Sep</v>
      </c>
      <c r="G1905" s="4" t="s">
        <v>6</v>
      </c>
      <c r="H1905" s="4" t="s">
        <v>43</v>
      </c>
      <c r="I1905" s="4" t="s">
        <v>28</v>
      </c>
      <c r="J1905" s="4" t="s">
        <v>13</v>
      </c>
      <c r="K1905" s="4" t="s">
        <v>23</v>
      </c>
      <c r="L1905" s="4" t="s">
        <v>51</v>
      </c>
      <c r="M1905" s="9">
        <v>2</v>
      </c>
      <c r="N1905" s="6">
        <v>122.69</v>
      </c>
      <c r="O1905" s="7">
        <v>0</v>
      </c>
      <c r="P1905" s="6">
        <v>61.4</v>
      </c>
      <c r="Q1905" s="6">
        <f t="shared" si="116"/>
        <v>245.38</v>
      </c>
      <c r="R1905" s="6">
        <f t="shared" si="117"/>
        <v>122.8</v>
      </c>
      <c r="S1905" s="6">
        <f t="shared" si="118"/>
        <v>122.58</v>
      </c>
      <c r="T1905" s="8">
        <f t="shared" si="119"/>
        <v>0.49955171570625151</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3369</v>
      </c>
      <c r="B1906" s="3">
        <v>46280</v>
      </c>
      <c r="C1906" s="4">
        <f>YEAR(SalesDataTable[[#This Row],[Order Date]])</f>
        <v>2026</v>
      </c>
      <c r="D1906" s="11" t="str">
        <f>"Q"&amp;ROUNDUP(MONTH(SalesDataTable[[#This Row],[Order Date]])/3,0)</f>
        <v>Q3</v>
      </c>
      <c r="E1906" s="4">
        <f>MONTH(SalesDataTable[[#This Row],[Order Date]])</f>
        <v>9</v>
      </c>
      <c r="F1906" s="4" t="str">
        <f>TEXT(SalesDataTable[[#This Row],[Order Date]],"MMM")</f>
        <v>Sep</v>
      </c>
      <c r="G1906" s="4" t="s">
        <v>6</v>
      </c>
      <c r="H1906" s="4" t="s">
        <v>43</v>
      </c>
      <c r="I1906" s="4" t="s">
        <v>28</v>
      </c>
      <c r="J1906" s="4" t="s">
        <v>13</v>
      </c>
      <c r="K1906" s="4" t="s">
        <v>14</v>
      </c>
      <c r="L1906" s="4" t="s">
        <v>32</v>
      </c>
      <c r="M1906" s="9">
        <v>1</v>
      </c>
      <c r="N1906" s="6">
        <v>45.59</v>
      </c>
      <c r="O1906" s="7">
        <v>0</v>
      </c>
      <c r="P1906" s="6">
        <v>18.28</v>
      </c>
      <c r="Q1906" s="6">
        <f t="shared" si="116"/>
        <v>45.59</v>
      </c>
      <c r="R1906" s="6">
        <f t="shared" si="117"/>
        <v>18.28</v>
      </c>
      <c r="S1906" s="6">
        <f t="shared" si="118"/>
        <v>27.310000000000002</v>
      </c>
      <c r="T1906" s="8">
        <f t="shared" si="119"/>
        <v>0.59903487606931349</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4865</v>
      </c>
      <c r="B1907" s="3">
        <v>46280</v>
      </c>
      <c r="C1907" s="4">
        <f>YEAR(SalesDataTable[[#This Row],[Order Date]])</f>
        <v>2026</v>
      </c>
      <c r="D1907" s="11" t="str">
        <f>"Q"&amp;ROUNDUP(MONTH(SalesDataTable[[#This Row],[Order Date]])/3,0)</f>
        <v>Q3</v>
      </c>
      <c r="E1907" s="4">
        <f>MONTH(SalesDataTable[[#This Row],[Order Date]])</f>
        <v>9</v>
      </c>
      <c r="F1907" s="4" t="str">
        <f>TEXT(SalesDataTable[[#This Row],[Order Date]],"MMM")</f>
        <v>Sep</v>
      </c>
      <c r="G1907" s="4" t="s">
        <v>20</v>
      </c>
      <c r="H1907" s="4" t="s">
        <v>21</v>
      </c>
      <c r="I1907" s="4" t="s">
        <v>2</v>
      </c>
      <c r="J1907" s="4" t="s">
        <v>3</v>
      </c>
      <c r="K1907" s="4" t="s">
        <v>4</v>
      </c>
      <c r="L1907" s="4" t="s">
        <v>5</v>
      </c>
      <c r="M1907" s="9">
        <v>1</v>
      </c>
      <c r="N1907" s="6">
        <v>83.8</v>
      </c>
      <c r="O1907" s="7">
        <v>0</v>
      </c>
      <c r="P1907" s="6">
        <v>42.23</v>
      </c>
      <c r="Q1907" s="6">
        <f t="shared" si="116"/>
        <v>83.8</v>
      </c>
      <c r="R1907" s="6">
        <f t="shared" si="117"/>
        <v>42.23</v>
      </c>
      <c r="S1907" s="6">
        <f t="shared" si="118"/>
        <v>41.57</v>
      </c>
      <c r="T1907" s="8">
        <f t="shared" si="119"/>
        <v>0.49606205250596663</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103</v>
      </c>
      <c r="B1908" s="3">
        <v>46281</v>
      </c>
      <c r="C1908" s="4">
        <f>YEAR(SalesDataTable[[#This Row],[Order Date]])</f>
        <v>2026</v>
      </c>
      <c r="D1908" s="11" t="str">
        <f>"Q"&amp;ROUNDUP(MONTH(SalesDataTable[[#This Row],[Order Date]])/3,0)</f>
        <v>Q3</v>
      </c>
      <c r="E1908" s="4">
        <f>MONTH(SalesDataTable[[#This Row],[Order Date]])</f>
        <v>9</v>
      </c>
      <c r="F1908" s="4" t="str">
        <f>TEXT(SalesDataTable[[#This Row],[Order Date]],"MMM")</f>
        <v>Sep</v>
      </c>
      <c r="G1908" s="4" t="s">
        <v>11</v>
      </c>
      <c r="H1908" s="4" t="s">
        <v>18</v>
      </c>
      <c r="I1908" s="4" t="s">
        <v>2</v>
      </c>
      <c r="J1908" s="4" t="s">
        <v>13</v>
      </c>
      <c r="K1908" s="4" t="s">
        <v>14</v>
      </c>
      <c r="L1908" s="4" t="s">
        <v>44</v>
      </c>
      <c r="M1908" s="9">
        <v>1</v>
      </c>
      <c r="N1908" s="6">
        <v>132.58000000000001</v>
      </c>
      <c r="O1908" s="7">
        <v>0.15</v>
      </c>
      <c r="P1908" s="6">
        <v>67.62</v>
      </c>
      <c r="Q1908" s="6">
        <f t="shared" si="116"/>
        <v>112.69300000000001</v>
      </c>
      <c r="R1908" s="6">
        <f t="shared" si="117"/>
        <v>67.62</v>
      </c>
      <c r="S1908" s="6">
        <f t="shared" si="118"/>
        <v>45.073000000000008</v>
      </c>
      <c r="T1908" s="8">
        <f t="shared" si="119"/>
        <v>0.39996273060438536</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4500</v>
      </c>
      <c r="B1909" s="3">
        <v>46281</v>
      </c>
      <c r="C1909" s="4">
        <f>YEAR(SalesDataTable[[#This Row],[Order Date]])</f>
        <v>2026</v>
      </c>
      <c r="D1909" s="11" t="str">
        <f>"Q"&amp;ROUNDUP(MONTH(SalesDataTable[[#This Row],[Order Date]])/3,0)</f>
        <v>Q3</v>
      </c>
      <c r="E1909" s="4">
        <f>MONTH(SalesDataTable[[#This Row],[Order Date]])</f>
        <v>9</v>
      </c>
      <c r="F1909" s="4" t="str">
        <f>TEXT(SalesDataTable[[#This Row],[Order Date]],"MMM")</f>
        <v>Sep</v>
      </c>
      <c r="G1909" s="4" t="s">
        <v>20</v>
      </c>
      <c r="H1909" s="4" t="s">
        <v>33</v>
      </c>
      <c r="I1909" s="4" t="s">
        <v>2</v>
      </c>
      <c r="J1909" s="4" t="s">
        <v>13</v>
      </c>
      <c r="K1909" s="4" t="s">
        <v>23</v>
      </c>
      <c r="L1909" s="4" t="s">
        <v>51</v>
      </c>
      <c r="M1909" s="9">
        <v>2</v>
      </c>
      <c r="N1909" s="6">
        <v>122.12</v>
      </c>
      <c r="O1909" s="7">
        <v>0.05</v>
      </c>
      <c r="P1909" s="6">
        <v>61.76</v>
      </c>
      <c r="Q1909" s="6">
        <f t="shared" si="116"/>
        <v>232.02799999999999</v>
      </c>
      <c r="R1909" s="6">
        <f t="shared" si="117"/>
        <v>123.52</v>
      </c>
      <c r="S1909" s="6">
        <f t="shared" si="118"/>
        <v>108.508</v>
      </c>
      <c r="T1909" s="8">
        <f t="shared" si="119"/>
        <v>0.46765045597945076</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5093</v>
      </c>
      <c r="B1910" s="3">
        <v>46281</v>
      </c>
      <c r="C1910" s="4">
        <f>YEAR(SalesDataTable[[#This Row],[Order Date]])</f>
        <v>2026</v>
      </c>
      <c r="D1910" s="11" t="str">
        <f>"Q"&amp;ROUNDUP(MONTH(SalesDataTable[[#This Row],[Order Date]])/3,0)</f>
        <v>Q3</v>
      </c>
      <c r="E1910" s="4">
        <f>MONTH(SalesDataTable[[#This Row],[Order Date]])</f>
        <v>9</v>
      </c>
      <c r="F1910" s="4" t="str">
        <f>TEXT(SalesDataTable[[#This Row],[Order Date]],"MMM")</f>
        <v>Sep</v>
      </c>
      <c r="G1910" s="4" t="s">
        <v>0</v>
      </c>
      <c r="H1910" s="4" t="s">
        <v>1</v>
      </c>
      <c r="I1910" s="4" t="s">
        <v>8</v>
      </c>
      <c r="J1910" s="4" t="s">
        <v>16</v>
      </c>
      <c r="K1910" s="4" t="s">
        <v>9</v>
      </c>
      <c r="L1910" s="4" t="s">
        <v>17</v>
      </c>
      <c r="M1910" s="9">
        <v>3</v>
      </c>
      <c r="N1910" s="6">
        <v>140.47</v>
      </c>
      <c r="O1910" s="7">
        <v>0.15</v>
      </c>
      <c r="P1910" s="6">
        <v>81.739999999999995</v>
      </c>
      <c r="Q1910" s="6">
        <f t="shared" si="116"/>
        <v>358.19849999999997</v>
      </c>
      <c r="R1910" s="6">
        <f t="shared" si="117"/>
        <v>245.21999999999997</v>
      </c>
      <c r="S1910" s="6">
        <f t="shared" si="118"/>
        <v>112.9785</v>
      </c>
      <c r="T1910" s="8">
        <f t="shared" si="119"/>
        <v>0.31540751845694498</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5147</v>
      </c>
      <c r="B1911" s="3">
        <v>46281</v>
      </c>
      <c r="C1911" s="4">
        <f>YEAR(SalesDataTable[[#This Row],[Order Date]])</f>
        <v>2026</v>
      </c>
      <c r="D1911" s="11" t="str">
        <f>"Q"&amp;ROUNDUP(MONTH(SalesDataTable[[#This Row],[Order Date]])/3,0)</f>
        <v>Q3</v>
      </c>
      <c r="E1911" s="4">
        <f>MONTH(SalesDataTable[[#This Row],[Order Date]])</f>
        <v>9</v>
      </c>
      <c r="F1911" s="4" t="str">
        <f>TEXT(SalesDataTable[[#This Row],[Order Date]],"MMM")</f>
        <v>Sep</v>
      </c>
      <c r="G1911" s="4" t="s">
        <v>20</v>
      </c>
      <c r="H1911" s="4" t="s">
        <v>47</v>
      </c>
      <c r="I1911" s="4" t="s">
        <v>2</v>
      </c>
      <c r="J1911" s="4" t="s">
        <v>13</v>
      </c>
      <c r="K1911" s="4" t="s">
        <v>9</v>
      </c>
      <c r="L1911" s="4" t="s">
        <v>17</v>
      </c>
      <c r="M1911" s="9">
        <v>2</v>
      </c>
      <c r="N1911" s="6">
        <v>145.35</v>
      </c>
      <c r="O1911" s="7">
        <v>0.05</v>
      </c>
      <c r="P1911" s="6">
        <v>78.39</v>
      </c>
      <c r="Q1911" s="6">
        <f t="shared" si="116"/>
        <v>276.16499999999996</v>
      </c>
      <c r="R1911" s="6">
        <f t="shared" si="117"/>
        <v>156.78</v>
      </c>
      <c r="S1911" s="6">
        <f t="shared" si="118"/>
        <v>119.38499999999996</v>
      </c>
      <c r="T1911" s="8">
        <f t="shared" si="119"/>
        <v>0.4322959100537721</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365</v>
      </c>
      <c r="B1912" s="3">
        <v>46282</v>
      </c>
      <c r="C1912" s="4">
        <f>YEAR(SalesDataTable[[#This Row],[Order Date]])</f>
        <v>2026</v>
      </c>
      <c r="D1912" s="11" t="str">
        <f>"Q"&amp;ROUNDUP(MONTH(SalesDataTable[[#This Row],[Order Date]])/3,0)</f>
        <v>Q3</v>
      </c>
      <c r="E1912" s="4">
        <f>MONTH(SalesDataTable[[#This Row],[Order Date]])</f>
        <v>9</v>
      </c>
      <c r="F1912" s="4" t="str">
        <f>TEXT(SalesDataTable[[#This Row],[Order Date]],"MMM")</f>
        <v>Sep</v>
      </c>
      <c r="G1912" s="4" t="s">
        <v>20</v>
      </c>
      <c r="H1912" s="4" t="s">
        <v>33</v>
      </c>
      <c r="I1912" s="4" t="s">
        <v>28</v>
      </c>
      <c r="J1912" s="4" t="s">
        <v>3</v>
      </c>
      <c r="K1912" s="4" t="s">
        <v>23</v>
      </c>
      <c r="L1912" s="4" t="s">
        <v>51</v>
      </c>
      <c r="M1912" s="9">
        <v>2</v>
      </c>
      <c r="N1912" s="6">
        <v>121.25</v>
      </c>
      <c r="O1912" s="7">
        <v>0</v>
      </c>
      <c r="P1912" s="6">
        <v>61.5</v>
      </c>
      <c r="Q1912" s="6">
        <f t="shared" si="116"/>
        <v>242.5</v>
      </c>
      <c r="R1912" s="6">
        <f t="shared" si="117"/>
        <v>123</v>
      </c>
      <c r="S1912" s="6">
        <f t="shared" si="118"/>
        <v>119.5</v>
      </c>
      <c r="T1912" s="8">
        <f t="shared" si="119"/>
        <v>0.4927835051546392</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494</v>
      </c>
      <c r="B1913" s="3">
        <v>46282</v>
      </c>
      <c r="C1913" s="4">
        <f>YEAR(SalesDataTable[[#This Row],[Order Date]])</f>
        <v>2026</v>
      </c>
      <c r="D1913" s="11" t="str">
        <f>"Q"&amp;ROUNDUP(MONTH(SalesDataTable[[#This Row],[Order Date]])/3,0)</f>
        <v>Q3</v>
      </c>
      <c r="E1913" s="4">
        <f>MONTH(SalesDataTable[[#This Row],[Order Date]])</f>
        <v>9</v>
      </c>
      <c r="F1913" s="4" t="str">
        <f>TEXT(SalesDataTable[[#This Row],[Order Date]],"MMM")</f>
        <v>Sep</v>
      </c>
      <c r="G1913" s="4" t="s">
        <v>20</v>
      </c>
      <c r="H1913" s="4" t="s">
        <v>21</v>
      </c>
      <c r="I1913" s="4" t="s">
        <v>2</v>
      </c>
      <c r="J1913" s="4" t="s">
        <v>13</v>
      </c>
      <c r="K1913" s="4" t="s">
        <v>14</v>
      </c>
      <c r="L1913" s="4" t="s">
        <v>15</v>
      </c>
      <c r="M1913" s="9">
        <v>1</v>
      </c>
      <c r="N1913" s="6">
        <v>35.94</v>
      </c>
      <c r="O1913" s="7">
        <v>0.1</v>
      </c>
      <c r="P1913" s="6">
        <v>13.19</v>
      </c>
      <c r="Q1913" s="6">
        <f t="shared" si="116"/>
        <v>32.345999999999997</v>
      </c>
      <c r="R1913" s="6">
        <f t="shared" si="117"/>
        <v>13.19</v>
      </c>
      <c r="S1913" s="6">
        <f t="shared" si="118"/>
        <v>19.155999999999999</v>
      </c>
      <c r="T1913" s="8">
        <f t="shared" si="119"/>
        <v>0.59222160390774747</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665</v>
      </c>
      <c r="B1914" s="3">
        <v>46282</v>
      </c>
      <c r="C1914" s="4">
        <f>YEAR(SalesDataTable[[#This Row],[Order Date]])</f>
        <v>2026</v>
      </c>
      <c r="D1914" s="11" t="str">
        <f>"Q"&amp;ROUNDUP(MONTH(SalesDataTable[[#This Row],[Order Date]])/3,0)</f>
        <v>Q3</v>
      </c>
      <c r="E1914" s="4">
        <f>MONTH(SalesDataTable[[#This Row],[Order Date]])</f>
        <v>9</v>
      </c>
      <c r="F1914" s="4" t="str">
        <f>TEXT(SalesDataTable[[#This Row],[Order Date]],"MMM")</f>
        <v>Sep</v>
      </c>
      <c r="G1914" s="4" t="s">
        <v>6</v>
      </c>
      <c r="H1914" s="4" t="s">
        <v>49</v>
      </c>
      <c r="I1914" s="4" t="s">
        <v>2</v>
      </c>
      <c r="J1914" s="4" t="s">
        <v>13</v>
      </c>
      <c r="K1914" s="4" t="s">
        <v>4</v>
      </c>
      <c r="L1914" s="4" t="s">
        <v>30</v>
      </c>
      <c r="M1914" s="9">
        <v>1</v>
      </c>
      <c r="N1914" s="6">
        <v>101.18</v>
      </c>
      <c r="O1914" s="7">
        <v>0.1</v>
      </c>
      <c r="P1914" s="6">
        <v>49.38</v>
      </c>
      <c r="Q1914" s="6">
        <f t="shared" si="116"/>
        <v>91.062000000000012</v>
      </c>
      <c r="R1914" s="6">
        <f t="shared" si="117"/>
        <v>49.38</v>
      </c>
      <c r="S1914" s="6">
        <f t="shared" si="118"/>
        <v>41.682000000000009</v>
      </c>
      <c r="T1914" s="8">
        <f t="shared" si="119"/>
        <v>0.45773209461685449</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2067</v>
      </c>
      <c r="B1915" s="3">
        <v>46282</v>
      </c>
      <c r="C1915" s="4">
        <f>YEAR(SalesDataTable[[#This Row],[Order Date]])</f>
        <v>2026</v>
      </c>
      <c r="D1915" s="11" t="str">
        <f>"Q"&amp;ROUNDUP(MONTH(SalesDataTable[[#This Row],[Order Date]])/3,0)</f>
        <v>Q3</v>
      </c>
      <c r="E1915" s="4">
        <f>MONTH(SalesDataTable[[#This Row],[Order Date]])</f>
        <v>9</v>
      </c>
      <c r="F1915" s="4" t="str">
        <f>TEXT(SalesDataTable[[#This Row],[Order Date]],"MMM")</f>
        <v>Sep</v>
      </c>
      <c r="G1915" s="4" t="s">
        <v>20</v>
      </c>
      <c r="H1915" s="4" t="s">
        <v>31</v>
      </c>
      <c r="I1915" s="4" t="s">
        <v>19</v>
      </c>
      <c r="J1915" s="4" t="s">
        <v>13</v>
      </c>
      <c r="K1915" s="4" t="s">
        <v>4</v>
      </c>
      <c r="L1915" s="4" t="s">
        <v>5</v>
      </c>
      <c r="M1915" s="9">
        <v>2</v>
      </c>
      <c r="N1915" s="6">
        <v>82.47</v>
      </c>
      <c r="O1915" s="7">
        <v>0</v>
      </c>
      <c r="P1915" s="6">
        <v>42.49</v>
      </c>
      <c r="Q1915" s="6">
        <f t="shared" si="116"/>
        <v>164.94</v>
      </c>
      <c r="R1915" s="6">
        <f t="shared" si="117"/>
        <v>84.98</v>
      </c>
      <c r="S1915" s="6">
        <f t="shared" si="118"/>
        <v>79.959999999999994</v>
      </c>
      <c r="T1915" s="8">
        <f t="shared" si="119"/>
        <v>0.48478234509518608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2648</v>
      </c>
      <c r="B1916" s="3">
        <v>46282</v>
      </c>
      <c r="C1916" s="4">
        <f>YEAR(SalesDataTable[[#This Row],[Order Date]])</f>
        <v>2026</v>
      </c>
      <c r="D1916" s="11" t="str">
        <f>"Q"&amp;ROUNDUP(MONTH(SalesDataTable[[#This Row],[Order Date]])/3,0)</f>
        <v>Q3</v>
      </c>
      <c r="E1916" s="4">
        <f>MONTH(SalesDataTable[[#This Row],[Order Date]])</f>
        <v>9</v>
      </c>
      <c r="F1916" s="4" t="str">
        <f>TEXT(SalesDataTable[[#This Row],[Order Date]],"MMM")</f>
        <v>Sep</v>
      </c>
      <c r="G1916" s="4" t="s">
        <v>11</v>
      </c>
      <c r="H1916" s="4" t="s">
        <v>52</v>
      </c>
      <c r="I1916" s="4" t="s">
        <v>28</v>
      </c>
      <c r="J1916" s="4" t="s">
        <v>13</v>
      </c>
      <c r="K1916" s="4" t="s">
        <v>34</v>
      </c>
      <c r="L1916" s="4" t="s">
        <v>45</v>
      </c>
      <c r="M1916" s="9">
        <v>1</v>
      </c>
      <c r="N1916" s="6">
        <v>50.47</v>
      </c>
      <c r="O1916" s="7">
        <v>0.05</v>
      </c>
      <c r="P1916" s="6">
        <v>22.27</v>
      </c>
      <c r="Q1916" s="6">
        <f t="shared" si="116"/>
        <v>47.946499999999993</v>
      </c>
      <c r="R1916" s="6">
        <f t="shared" si="117"/>
        <v>22.27</v>
      </c>
      <c r="S1916" s="6">
        <f t="shared" si="118"/>
        <v>25.676499999999994</v>
      </c>
      <c r="T1916" s="8">
        <f t="shared" si="119"/>
        <v>0.53552396942425406</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3074</v>
      </c>
      <c r="B1917" s="3">
        <v>46282</v>
      </c>
      <c r="C1917" s="4">
        <f>YEAR(SalesDataTable[[#This Row],[Order Date]])</f>
        <v>2026</v>
      </c>
      <c r="D1917" s="11" t="str">
        <f>"Q"&amp;ROUNDUP(MONTH(SalesDataTable[[#This Row],[Order Date]])/3,0)</f>
        <v>Q3</v>
      </c>
      <c r="E1917" s="4">
        <f>MONTH(SalesDataTable[[#This Row],[Order Date]])</f>
        <v>9</v>
      </c>
      <c r="F1917" s="4" t="str">
        <f>TEXT(SalesDataTable[[#This Row],[Order Date]],"MMM")</f>
        <v>Sep</v>
      </c>
      <c r="G1917" s="4" t="s">
        <v>20</v>
      </c>
      <c r="H1917" s="4" t="s">
        <v>33</v>
      </c>
      <c r="I1917" s="4" t="s">
        <v>8</v>
      </c>
      <c r="J1917" s="4" t="s">
        <v>16</v>
      </c>
      <c r="K1917" s="4" t="s">
        <v>23</v>
      </c>
      <c r="L1917" s="4" t="s">
        <v>40</v>
      </c>
      <c r="M1917" s="9">
        <v>5</v>
      </c>
      <c r="N1917" s="6">
        <v>82.63</v>
      </c>
      <c r="O1917" s="7">
        <v>0.15</v>
      </c>
      <c r="P1917" s="6">
        <v>38.630000000000003</v>
      </c>
      <c r="Q1917" s="6">
        <f t="shared" si="116"/>
        <v>351.17749999999995</v>
      </c>
      <c r="R1917" s="6">
        <f t="shared" si="117"/>
        <v>193.15</v>
      </c>
      <c r="S1917" s="6">
        <f t="shared" si="118"/>
        <v>158.02749999999995</v>
      </c>
      <c r="T1917" s="8">
        <f t="shared" si="119"/>
        <v>0.44999323703824978</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259</v>
      </c>
      <c r="B1918" s="3">
        <v>46283</v>
      </c>
      <c r="C1918" s="4">
        <f>YEAR(SalesDataTable[[#This Row],[Order Date]])</f>
        <v>2026</v>
      </c>
      <c r="D1918" s="11" t="str">
        <f>"Q"&amp;ROUNDUP(MONTH(SalesDataTable[[#This Row],[Order Date]])/3,0)</f>
        <v>Q3</v>
      </c>
      <c r="E1918" s="4">
        <f>MONTH(SalesDataTable[[#This Row],[Order Date]])</f>
        <v>9</v>
      </c>
      <c r="F1918" s="4" t="str">
        <f>TEXT(SalesDataTable[[#This Row],[Order Date]],"MMM")</f>
        <v>Sep</v>
      </c>
      <c r="G1918" s="4" t="s">
        <v>20</v>
      </c>
      <c r="H1918" s="4" t="s">
        <v>33</v>
      </c>
      <c r="I1918" s="4" t="s">
        <v>19</v>
      </c>
      <c r="J1918" s="4" t="s">
        <v>16</v>
      </c>
      <c r="K1918" s="4" t="s">
        <v>14</v>
      </c>
      <c r="L1918" s="4" t="s">
        <v>48</v>
      </c>
      <c r="M1918" s="9">
        <v>4</v>
      </c>
      <c r="N1918" s="6">
        <v>168.48</v>
      </c>
      <c r="O1918" s="7">
        <v>0.1</v>
      </c>
      <c r="P1918" s="6">
        <v>89.85</v>
      </c>
      <c r="Q1918" s="6">
        <f t="shared" si="116"/>
        <v>606.52800000000002</v>
      </c>
      <c r="R1918" s="6">
        <f t="shared" si="117"/>
        <v>359.4</v>
      </c>
      <c r="S1918" s="6">
        <f t="shared" si="118"/>
        <v>247.12800000000004</v>
      </c>
      <c r="T1918" s="8">
        <f t="shared" si="119"/>
        <v>0.4074469768914214</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997</v>
      </c>
      <c r="B1919" s="3">
        <v>46283</v>
      </c>
      <c r="C1919" s="4">
        <f>YEAR(SalesDataTable[[#This Row],[Order Date]])</f>
        <v>2026</v>
      </c>
      <c r="D1919" s="11" t="str">
        <f>"Q"&amp;ROUNDUP(MONTH(SalesDataTable[[#This Row],[Order Date]])/3,0)</f>
        <v>Q3</v>
      </c>
      <c r="E1919" s="4">
        <f>MONTH(SalesDataTable[[#This Row],[Order Date]])</f>
        <v>9</v>
      </c>
      <c r="F1919" s="4" t="str">
        <f>TEXT(SalesDataTable[[#This Row],[Order Date]],"MMM")</f>
        <v>Sep</v>
      </c>
      <c r="G1919" s="4" t="s">
        <v>6</v>
      </c>
      <c r="H1919" s="4" t="s">
        <v>41</v>
      </c>
      <c r="I1919" s="4" t="s">
        <v>28</v>
      </c>
      <c r="J1919" s="4" t="s">
        <v>3</v>
      </c>
      <c r="K1919" s="4" t="s">
        <v>23</v>
      </c>
      <c r="L1919" s="4" t="s">
        <v>51</v>
      </c>
      <c r="M1919" s="9">
        <v>2</v>
      </c>
      <c r="N1919" s="6">
        <v>121.82</v>
      </c>
      <c r="O1919" s="7">
        <v>0</v>
      </c>
      <c r="P1919" s="6">
        <v>61.92</v>
      </c>
      <c r="Q1919" s="6">
        <f t="shared" si="116"/>
        <v>243.64</v>
      </c>
      <c r="R1919" s="6">
        <f t="shared" si="117"/>
        <v>123.84</v>
      </c>
      <c r="S1919" s="6">
        <f t="shared" si="118"/>
        <v>119.79999999999998</v>
      </c>
      <c r="T1919" s="8">
        <f t="shared" si="119"/>
        <v>0.49170907896897059</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2102</v>
      </c>
      <c r="B1920" s="3">
        <v>46283</v>
      </c>
      <c r="C1920" s="4">
        <f>YEAR(SalesDataTable[[#This Row],[Order Date]])</f>
        <v>2026</v>
      </c>
      <c r="D1920" s="11" t="str">
        <f>"Q"&amp;ROUNDUP(MONTH(SalesDataTable[[#This Row],[Order Date]])/3,0)</f>
        <v>Q3</v>
      </c>
      <c r="E1920" s="4">
        <f>MONTH(SalesDataTable[[#This Row],[Order Date]])</f>
        <v>9</v>
      </c>
      <c r="F1920" s="4" t="str">
        <f>TEXT(SalesDataTable[[#This Row],[Order Date]],"MMM")</f>
        <v>Sep</v>
      </c>
      <c r="G1920" s="4" t="s">
        <v>0</v>
      </c>
      <c r="H1920" s="4" t="s">
        <v>50</v>
      </c>
      <c r="I1920" s="4" t="s">
        <v>19</v>
      </c>
      <c r="J1920" s="4" t="s">
        <v>3</v>
      </c>
      <c r="K1920" s="4" t="s">
        <v>4</v>
      </c>
      <c r="L1920" s="4" t="s">
        <v>22</v>
      </c>
      <c r="M1920" s="9">
        <v>1</v>
      </c>
      <c r="N1920" s="6">
        <v>50.02</v>
      </c>
      <c r="O1920" s="7">
        <v>0.1</v>
      </c>
      <c r="P1920" s="6">
        <v>22.47</v>
      </c>
      <c r="Q1920" s="6">
        <f t="shared" si="116"/>
        <v>45.018000000000001</v>
      </c>
      <c r="R1920" s="6">
        <f t="shared" si="117"/>
        <v>22.47</v>
      </c>
      <c r="S1920" s="6">
        <f t="shared" si="118"/>
        <v>22.548000000000002</v>
      </c>
      <c r="T1920" s="8">
        <f t="shared" si="119"/>
        <v>0.50086632013861121</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2452</v>
      </c>
      <c r="B1921" s="3">
        <v>46283</v>
      </c>
      <c r="C1921" s="4">
        <f>YEAR(SalesDataTable[[#This Row],[Order Date]])</f>
        <v>2026</v>
      </c>
      <c r="D1921" s="11" t="str">
        <f>"Q"&amp;ROUNDUP(MONTH(SalesDataTable[[#This Row],[Order Date]])/3,0)</f>
        <v>Q3</v>
      </c>
      <c r="E1921" s="4">
        <f>MONTH(SalesDataTable[[#This Row],[Order Date]])</f>
        <v>9</v>
      </c>
      <c r="F1921" s="4" t="str">
        <f>TEXT(SalesDataTable[[#This Row],[Order Date]],"MMM")</f>
        <v>Sep</v>
      </c>
      <c r="G1921" s="4" t="s">
        <v>11</v>
      </c>
      <c r="H1921" s="4" t="s">
        <v>25</v>
      </c>
      <c r="I1921" s="4" t="s">
        <v>2</v>
      </c>
      <c r="J1921" s="4" t="s">
        <v>13</v>
      </c>
      <c r="K1921" s="4" t="s">
        <v>34</v>
      </c>
      <c r="L1921" s="4" t="s">
        <v>45</v>
      </c>
      <c r="M1921" s="9">
        <v>1</v>
      </c>
      <c r="N1921" s="6">
        <v>50.17</v>
      </c>
      <c r="O1921" s="7">
        <v>0.1</v>
      </c>
      <c r="P1921" s="6">
        <v>21.99</v>
      </c>
      <c r="Q1921" s="6">
        <f t="shared" si="116"/>
        <v>45.153000000000006</v>
      </c>
      <c r="R1921" s="6">
        <f t="shared" si="117"/>
        <v>21.99</v>
      </c>
      <c r="S1921" s="6">
        <f t="shared" si="118"/>
        <v>23.163000000000007</v>
      </c>
      <c r="T1921" s="8">
        <f t="shared" si="119"/>
        <v>0.51298917015480705</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2761</v>
      </c>
      <c r="B1922" s="3">
        <v>46283</v>
      </c>
      <c r="C1922" s="4">
        <f>YEAR(SalesDataTable[[#This Row],[Order Date]])</f>
        <v>2026</v>
      </c>
      <c r="D1922" s="11" t="str">
        <f>"Q"&amp;ROUNDUP(MONTH(SalesDataTable[[#This Row],[Order Date]])/3,0)</f>
        <v>Q3</v>
      </c>
      <c r="E1922" s="4">
        <f>MONTH(SalesDataTable[[#This Row],[Order Date]])</f>
        <v>9</v>
      </c>
      <c r="F1922" s="4" t="str">
        <f>TEXT(SalesDataTable[[#This Row],[Order Date]],"MMM")</f>
        <v>Sep</v>
      </c>
      <c r="G1922" s="4" t="s">
        <v>0</v>
      </c>
      <c r="H1922" s="4" t="s">
        <v>50</v>
      </c>
      <c r="I1922" s="4" t="s">
        <v>8</v>
      </c>
      <c r="J1922" s="4" t="s">
        <v>16</v>
      </c>
      <c r="K1922" s="4" t="s">
        <v>23</v>
      </c>
      <c r="L1922" s="4" t="s">
        <v>51</v>
      </c>
      <c r="M1922" s="9">
        <v>5</v>
      </c>
      <c r="N1922" s="6">
        <v>124.51</v>
      </c>
      <c r="O1922" s="7">
        <v>0.1</v>
      </c>
      <c r="P1922" s="6">
        <v>60.29</v>
      </c>
      <c r="Q1922" s="6">
        <f t="shared" si="116"/>
        <v>560.29500000000007</v>
      </c>
      <c r="R1922" s="6">
        <f t="shared" si="117"/>
        <v>301.45</v>
      </c>
      <c r="S1922" s="6">
        <f t="shared" si="118"/>
        <v>258.84500000000008</v>
      </c>
      <c r="T1922" s="8">
        <f t="shared" si="119"/>
        <v>0.46197984990049895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3993</v>
      </c>
      <c r="B1923" s="3">
        <v>46283</v>
      </c>
      <c r="C1923" s="4">
        <f>YEAR(SalesDataTable[[#This Row],[Order Date]])</f>
        <v>2026</v>
      </c>
      <c r="D1923" s="11" t="str">
        <f>"Q"&amp;ROUNDUP(MONTH(SalesDataTable[[#This Row],[Order Date]])/3,0)</f>
        <v>Q3</v>
      </c>
      <c r="E1923" s="4">
        <f>MONTH(SalesDataTable[[#This Row],[Order Date]])</f>
        <v>9</v>
      </c>
      <c r="F1923" s="4" t="str">
        <f>TEXT(SalesDataTable[[#This Row],[Order Date]],"MMM")</f>
        <v>Sep</v>
      </c>
      <c r="G1923" s="4" t="s">
        <v>6</v>
      </c>
      <c r="H1923" s="4" t="s">
        <v>43</v>
      </c>
      <c r="I1923" s="4" t="s">
        <v>28</v>
      </c>
      <c r="J1923" s="4" t="s">
        <v>3</v>
      </c>
      <c r="K1923" s="4" t="s">
        <v>9</v>
      </c>
      <c r="L1923" s="4" t="s">
        <v>37</v>
      </c>
      <c r="M1923" s="9">
        <v>1</v>
      </c>
      <c r="N1923" s="6">
        <v>153.68</v>
      </c>
      <c r="O1923" s="7">
        <v>0.05</v>
      </c>
      <c r="P1923" s="6">
        <v>77.42</v>
      </c>
      <c r="Q1923" s="6">
        <f t="shared" si="116"/>
        <v>145.99600000000001</v>
      </c>
      <c r="R1923" s="6">
        <f t="shared" si="117"/>
        <v>77.42</v>
      </c>
      <c r="S1923" s="6">
        <f t="shared" si="118"/>
        <v>68.576000000000008</v>
      </c>
      <c r="T1923" s="8">
        <f t="shared" si="119"/>
        <v>0.46971149894517661</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4343</v>
      </c>
      <c r="B1924" s="3">
        <v>46283</v>
      </c>
      <c r="C1924" s="4">
        <f>YEAR(SalesDataTable[[#This Row],[Order Date]])</f>
        <v>2026</v>
      </c>
      <c r="D1924" s="11" t="str">
        <f>"Q"&amp;ROUNDUP(MONTH(SalesDataTable[[#This Row],[Order Date]])/3,0)</f>
        <v>Q3</v>
      </c>
      <c r="E1924" s="4">
        <f>MONTH(SalesDataTable[[#This Row],[Order Date]])</f>
        <v>9</v>
      </c>
      <c r="F1924" s="4" t="str">
        <f>TEXT(SalesDataTable[[#This Row],[Order Date]],"MMM")</f>
        <v>Sep</v>
      </c>
      <c r="G1924" s="4" t="s">
        <v>6</v>
      </c>
      <c r="H1924" s="4" t="s">
        <v>43</v>
      </c>
      <c r="I1924" s="4" t="s">
        <v>28</v>
      </c>
      <c r="J1924" s="4" t="s">
        <v>13</v>
      </c>
      <c r="K1924" s="4" t="s">
        <v>23</v>
      </c>
      <c r="L1924" s="4" t="s">
        <v>51</v>
      </c>
      <c r="M1924" s="9">
        <v>2</v>
      </c>
      <c r="N1924" s="6">
        <v>121.37</v>
      </c>
      <c r="O1924" s="7">
        <v>0.05</v>
      </c>
      <c r="P1924" s="6">
        <v>60.13</v>
      </c>
      <c r="Q1924" s="6">
        <f t="shared" ref="Q1924:Q1987" si="120">M1924*N1924*(1-O1924)</f>
        <v>230.60300000000001</v>
      </c>
      <c r="R1924" s="6">
        <f t="shared" ref="R1924:R1987" si="121">M1924*P1924</f>
        <v>120.26</v>
      </c>
      <c r="S1924" s="6">
        <f t="shared" ref="S1924:S1987" si="122">Q1924-R1924</f>
        <v>110.343</v>
      </c>
      <c r="T1924" s="8">
        <f t="shared" ref="T1924:T1987" si="123">IFERROR(S1924/Q1924,0)</f>
        <v>0.47849767782726155</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4429</v>
      </c>
      <c r="B1925" s="3">
        <v>46283</v>
      </c>
      <c r="C1925" s="4">
        <f>YEAR(SalesDataTable[[#This Row],[Order Date]])</f>
        <v>2026</v>
      </c>
      <c r="D1925" s="11" t="str">
        <f>"Q"&amp;ROUNDUP(MONTH(SalesDataTable[[#This Row],[Order Date]])/3,0)</f>
        <v>Q3</v>
      </c>
      <c r="E1925" s="4">
        <f>MONTH(SalesDataTable[[#This Row],[Order Date]])</f>
        <v>9</v>
      </c>
      <c r="F1925" s="4" t="str">
        <f>TEXT(SalesDataTable[[#This Row],[Order Date]],"MMM")</f>
        <v>Sep</v>
      </c>
      <c r="G1925" s="4" t="s">
        <v>0</v>
      </c>
      <c r="H1925" s="4" t="s">
        <v>50</v>
      </c>
      <c r="I1925" s="4" t="s">
        <v>2</v>
      </c>
      <c r="J1925" s="4" t="s">
        <v>16</v>
      </c>
      <c r="K1925" s="4" t="s">
        <v>9</v>
      </c>
      <c r="L1925" s="4" t="s">
        <v>17</v>
      </c>
      <c r="M1925" s="9">
        <v>2</v>
      </c>
      <c r="N1925" s="6">
        <v>145.1</v>
      </c>
      <c r="O1925" s="7">
        <v>0.1</v>
      </c>
      <c r="P1925" s="6">
        <v>77.62</v>
      </c>
      <c r="Q1925" s="6">
        <f t="shared" si="120"/>
        <v>261.18</v>
      </c>
      <c r="R1925" s="6">
        <f t="shared" si="121"/>
        <v>155.24</v>
      </c>
      <c r="S1925" s="6">
        <f t="shared" si="122"/>
        <v>105.94</v>
      </c>
      <c r="T1925" s="8">
        <f t="shared" si="123"/>
        <v>0.40562064476606169</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4824</v>
      </c>
      <c r="B1926" s="3">
        <v>46283</v>
      </c>
      <c r="C1926" s="4">
        <f>YEAR(SalesDataTable[[#This Row],[Order Date]])</f>
        <v>2026</v>
      </c>
      <c r="D1926" s="11" t="str">
        <f>"Q"&amp;ROUNDUP(MONTH(SalesDataTable[[#This Row],[Order Date]])/3,0)</f>
        <v>Q3</v>
      </c>
      <c r="E1926" s="4">
        <f>MONTH(SalesDataTable[[#This Row],[Order Date]])</f>
        <v>9</v>
      </c>
      <c r="F1926" s="4" t="str">
        <f>TEXT(SalesDataTable[[#This Row],[Order Date]],"MMM")</f>
        <v>Sep</v>
      </c>
      <c r="G1926" s="4" t="s">
        <v>20</v>
      </c>
      <c r="H1926" s="4" t="s">
        <v>33</v>
      </c>
      <c r="I1926" s="4" t="s">
        <v>2</v>
      </c>
      <c r="J1926" s="4" t="s">
        <v>3</v>
      </c>
      <c r="K1926" s="4" t="s">
        <v>34</v>
      </c>
      <c r="L1926" s="4" t="s">
        <v>42</v>
      </c>
      <c r="M1926" s="9">
        <v>1</v>
      </c>
      <c r="N1926" s="6">
        <v>36.729999999999997</v>
      </c>
      <c r="O1926" s="7">
        <v>0.05</v>
      </c>
      <c r="P1926" s="6">
        <v>14.11</v>
      </c>
      <c r="Q1926" s="6">
        <f t="shared" si="120"/>
        <v>34.893499999999996</v>
      </c>
      <c r="R1926" s="6">
        <f t="shared" si="121"/>
        <v>14.11</v>
      </c>
      <c r="S1926" s="6">
        <f t="shared" si="122"/>
        <v>20.783499999999997</v>
      </c>
      <c r="T1926" s="8">
        <f t="shared" si="123"/>
        <v>0.59562669265049362</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4881</v>
      </c>
      <c r="B1927" s="3">
        <v>46283</v>
      </c>
      <c r="C1927" s="4">
        <f>YEAR(SalesDataTable[[#This Row],[Order Date]])</f>
        <v>2026</v>
      </c>
      <c r="D1927" s="11" t="str">
        <f>"Q"&amp;ROUNDUP(MONTH(SalesDataTable[[#This Row],[Order Date]])/3,0)</f>
        <v>Q3</v>
      </c>
      <c r="E1927" s="4">
        <f>MONTH(SalesDataTable[[#This Row],[Order Date]])</f>
        <v>9</v>
      </c>
      <c r="F1927" s="4" t="str">
        <f>TEXT(SalesDataTable[[#This Row],[Order Date]],"MMM")</f>
        <v>Sep</v>
      </c>
      <c r="G1927" s="4" t="s">
        <v>11</v>
      </c>
      <c r="H1927" s="4" t="s">
        <v>12</v>
      </c>
      <c r="I1927" s="4" t="s">
        <v>2</v>
      </c>
      <c r="J1927" s="4" t="s">
        <v>16</v>
      </c>
      <c r="K1927" s="4" t="s">
        <v>14</v>
      </c>
      <c r="L1927" s="4" t="s">
        <v>44</v>
      </c>
      <c r="M1927" s="9">
        <v>4</v>
      </c>
      <c r="N1927" s="6">
        <v>134.15</v>
      </c>
      <c r="O1927" s="7">
        <v>0.05</v>
      </c>
      <c r="P1927" s="6">
        <v>65.58</v>
      </c>
      <c r="Q1927" s="6">
        <f t="shared" si="120"/>
        <v>509.77</v>
      </c>
      <c r="R1927" s="6">
        <f t="shared" si="121"/>
        <v>262.32</v>
      </c>
      <c r="S1927" s="6">
        <f t="shared" si="122"/>
        <v>247.45</v>
      </c>
      <c r="T1927" s="8">
        <f t="shared" si="123"/>
        <v>0.48541499107440611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5138</v>
      </c>
      <c r="B1928" s="3">
        <v>46283</v>
      </c>
      <c r="C1928" s="4">
        <f>YEAR(SalesDataTable[[#This Row],[Order Date]])</f>
        <v>2026</v>
      </c>
      <c r="D1928" s="11" t="str">
        <f>"Q"&amp;ROUNDUP(MONTH(SalesDataTable[[#This Row],[Order Date]])/3,0)</f>
        <v>Q3</v>
      </c>
      <c r="E1928" s="4">
        <f>MONTH(SalesDataTable[[#This Row],[Order Date]])</f>
        <v>9</v>
      </c>
      <c r="F1928" s="4" t="str">
        <f>TEXT(SalesDataTable[[#This Row],[Order Date]],"MMM")</f>
        <v>Sep</v>
      </c>
      <c r="G1928" s="4" t="s">
        <v>0</v>
      </c>
      <c r="H1928" s="4" t="s">
        <v>1</v>
      </c>
      <c r="I1928" s="4" t="s">
        <v>8</v>
      </c>
      <c r="J1928" s="4" t="s">
        <v>16</v>
      </c>
      <c r="K1928" s="4" t="s">
        <v>9</v>
      </c>
      <c r="L1928" s="4" t="s">
        <v>10</v>
      </c>
      <c r="M1928" s="9">
        <v>8</v>
      </c>
      <c r="N1928" s="6">
        <v>94.21</v>
      </c>
      <c r="O1928" s="7">
        <v>0.1</v>
      </c>
      <c r="P1928" s="6">
        <v>45.05</v>
      </c>
      <c r="Q1928" s="6">
        <f t="shared" si="120"/>
        <v>678.31200000000001</v>
      </c>
      <c r="R1928" s="6">
        <f t="shared" si="121"/>
        <v>360.4</v>
      </c>
      <c r="S1928" s="6">
        <f t="shared" si="122"/>
        <v>317.91200000000003</v>
      </c>
      <c r="T1928" s="8">
        <f t="shared" si="123"/>
        <v>0.46868107891353833</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1214</v>
      </c>
      <c r="B1929" s="3">
        <v>46284</v>
      </c>
      <c r="C1929" s="4">
        <f>YEAR(SalesDataTable[[#This Row],[Order Date]])</f>
        <v>2026</v>
      </c>
      <c r="D1929" s="11" t="str">
        <f>"Q"&amp;ROUNDUP(MONTH(SalesDataTable[[#This Row],[Order Date]])/3,0)</f>
        <v>Q3</v>
      </c>
      <c r="E1929" s="4">
        <f>MONTH(SalesDataTable[[#This Row],[Order Date]])</f>
        <v>9</v>
      </c>
      <c r="F1929" s="4" t="str">
        <f>TEXT(SalesDataTable[[#This Row],[Order Date]],"MMM")</f>
        <v>Sep</v>
      </c>
      <c r="G1929" s="4" t="s">
        <v>0</v>
      </c>
      <c r="H1929" s="4" t="s">
        <v>50</v>
      </c>
      <c r="I1929" s="4" t="s">
        <v>19</v>
      </c>
      <c r="J1929" s="4" t="s">
        <v>3</v>
      </c>
      <c r="K1929" s="4" t="s">
        <v>23</v>
      </c>
      <c r="L1929" s="4" t="s">
        <v>29</v>
      </c>
      <c r="M1929" s="9">
        <v>1</v>
      </c>
      <c r="N1929" s="6">
        <v>198.29</v>
      </c>
      <c r="O1929" s="7">
        <v>0.05</v>
      </c>
      <c r="P1929" s="6">
        <v>106.24</v>
      </c>
      <c r="Q1929" s="6">
        <f t="shared" si="120"/>
        <v>188.37549999999999</v>
      </c>
      <c r="R1929" s="6">
        <f t="shared" si="121"/>
        <v>106.24</v>
      </c>
      <c r="S1929" s="6">
        <f t="shared" si="122"/>
        <v>82.135499999999993</v>
      </c>
      <c r="T1929" s="8">
        <f t="shared" si="123"/>
        <v>0.436020076920831</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1346</v>
      </c>
      <c r="B1930" s="3">
        <v>46284</v>
      </c>
      <c r="C1930" s="4">
        <f>YEAR(SalesDataTable[[#This Row],[Order Date]])</f>
        <v>2026</v>
      </c>
      <c r="D1930" s="11" t="str">
        <f>"Q"&amp;ROUNDUP(MONTH(SalesDataTable[[#This Row],[Order Date]])/3,0)</f>
        <v>Q3</v>
      </c>
      <c r="E1930" s="4">
        <f>MONTH(SalesDataTable[[#This Row],[Order Date]])</f>
        <v>9</v>
      </c>
      <c r="F1930" s="4" t="str">
        <f>TEXT(SalesDataTable[[#This Row],[Order Date]],"MMM")</f>
        <v>Sep</v>
      </c>
      <c r="G1930" s="4" t="s">
        <v>6</v>
      </c>
      <c r="H1930" s="4" t="s">
        <v>49</v>
      </c>
      <c r="I1930" s="4" t="s">
        <v>28</v>
      </c>
      <c r="J1930" s="4" t="s">
        <v>3</v>
      </c>
      <c r="K1930" s="4" t="s">
        <v>14</v>
      </c>
      <c r="L1930" s="4" t="s">
        <v>48</v>
      </c>
      <c r="M1930" s="9">
        <v>3</v>
      </c>
      <c r="N1930" s="6">
        <v>166.21</v>
      </c>
      <c r="O1930" s="7">
        <v>0.05</v>
      </c>
      <c r="P1930" s="6">
        <v>85.03</v>
      </c>
      <c r="Q1930" s="6">
        <f t="shared" si="120"/>
        <v>473.69849999999997</v>
      </c>
      <c r="R1930" s="6">
        <f t="shared" si="121"/>
        <v>255.09</v>
      </c>
      <c r="S1930" s="6">
        <f t="shared" si="122"/>
        <v>218.60849999999996</v>
      </c>
      <c r="T1930" s="8">
        <f t="shared" si="123"/>
        <v>0.4614929116304991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1361</v>
      </c>
      <c r="B1931" s="3">
        <v>46284</v>
      </c>
      <c r="C1931" s="4">
        <f>YEAR(SalesDataTable[[#This Row],[Order Date]])</f>
        <v>2026</v>
      </c>
      <c r="D1931" s="11" t="str">
        <f>"Q"&amp;ROUNDUP(MONTH(SalesDataTable[[#This Row],[Order Date]])/3,0)</f>
        <v>Q3</v>
      </c>
      <c r="E1931" s="4">
        <f>MONTH(SalesDataTable[[#This Row],[Order Date]])</f>
        <v>9</v>
      </c>
      <c r="F1931" s="4" t="str">
        <f>TEXT(SalesDataTable[[#This Row],[Order Date]],"MMM")</f>
        <v>Sep</v>
      </c>
      <c r="G1931" s="4" t="s">
        <v>6</v>
      </c>
      <c r="H1931" s="4" t="s">
        <v>27</v>
      </c>
      <c r="I1931" s="4" t="s">
        <v>28</v>
      </c>
      <c r="J1931" s="4" t="s">
        <v>13</v>
      </c>
      <c r="K1931" s="4" t="s">
        <v>4</v>
      </c>
      <c r="L1931" s="4" t="s">
        <v>26</v>
      </c>
      <c r="M1931" s="9">
        <v>1</v>
      </c>
      <c r="N1931" s="6">
        <v>40.700000000000003</v>
      </c>
      <c r="O1931" s="7">
        <v>0.05</v>
      </c>
      <c r="P1931" s="6">
        <v>16.43</v>
      </c>
      <c r="Q1931" s="6">
        <f t="shared" si="120"/>
        <v>38.664999999999999</v>
      </c>
      <c r="R1931" s="6">
        <f t="shared" si="121"/>
        <v>16.43</v>
      </c>
      <c r="S1931" s="6">
        <f t="shared" si="122"/>
        <v>22.234999999999999</v>
      </c>
      <c r="T1931" s="8">
        <f t="shared" si="123"/>
        <v>0.57506789085736454</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2728</v>
      </c>
      <c r="B1932" s="3">
        <v>46284</v>
      </c>
      <c r="C1932" s="4">
        <f>YEAR(SalesDataTable[[#This Row],[Order Date]])</f>
        <v>2026</v>
      </c>
      <c r="D1932" s="11" t="str">
        <f>"Q"&amp;ROUNDUP(MONTH(SalesDataTable[[#This Row],[Order Date]])/3,0)</f>
        <v>Q3</v>
      </c>
      <c r="E1932" s="4">
        <f>MONTH(SalesDataTable[[#This Row],[Order Date]])</f>
        <v>9</v>
      </c>
      <c r="F1932" s="4" t="str">
        <f>TEXT(SalesDataTable[[#This Row],[Order Date]],"MMM")</f>
        <v>Sep</v>
      </c>
      <c r="G1932" s="4" t="s">
        <v>0</v>
      </c>
      <c r="H1932" s="4" t="s">
        <v>50</v>
      </c>
      <c r="I1932" s="4" t="s">
        <v>2</v>
      </c>
      <c r="J1932" s="4" t="s">
        <v>13</v>
      </c>
      <c r="K1932" s="4" t="s">
        <v>9</v>
      </c>
      <c r="L1932" s="4" t="s">
        <v>37</v>
      </c>
      <c r="M1932" s="9">
        <v>3</v>
      </c>
      <c r="N1932" s="6">
        <v>153.5</v>
      </c>
      <c r="O1932" s="7">
        <v>0</v>
      </c>
      <c r="P1932" s="6">
        <v>80.819999999999993</v>
      </c>
      <c r="Q1932" s="6">
        <f t="shared" si="120"/>
        <v>460.5</v>
      </c>
      <c r="R1932" s="6">
        <f t="shared" si="121"/>
        <v>242.45999999999998</v>
      </c>
      <c r="S1932" s="6">
        <f t="shared" si="122"/>
        <v>218.04000000000002</v>
      </c>
      <c r="T1932" s="8">
        <f t="shared" si="123"/>
        <v>0.47348534201954401</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2788</v>
      </c>
      <c r="B1933" s="3">
        <v>46284</v>
      </c>
      <c r="C1933" s="4">
        <f>YEAR(SalesDataTable[[#This Row],[Order Date]])</f>
        <v>2026</v>
      </c>
      <c r="D1933" s="11" t="str">
        <f>"Q"&amp;ROUNDUP(MONTH(SalesDataTable[[#This Row],[Order Date]])/3,0)</f>
        <v>Q3</v>
      </c>
      <c r="E1933" s="4">
        <f>MONTH(SalesDataTable[[#This Row],[Order Date]])</f>
        <v>9</v>
      </c>
      <c r="F1933" s="4" t="str">
        <f>TEXT(SalesDataTable[[#This Row],[Order Date]],"MMM")</f>
        <v>Sep</v>
      </c>
      <c r="G1933" s="4" t="s">
        <v>6</v>
      </c>
      <c r="H1933" s="4" t="s">
        <v>43</v>
      </c>
      <c r="I1933" s="4" t="s">
        <v>28</v>
      </c>
      <c r="J1933" s="4" t="s">
        <v>13</v>
      </c>
      <c r="K1933" s="4" t="s">
        <v>9</v>
      </c>
      <c r="L1933" s="4" t="s">
        <v>46</v>
      </c>
      <c r="M1933" s="9">
        <v>1</v>
      </c>
      <c r="N1933" s="6">
        <v>70.430000000000007</v>
      </c>
      <c r="O1933" s="7">
        <v>0</v>
      </c>
      <c r="P1933" s="6">
        <v>31.51</v>
      </c>
      <c r="Q1933" s="6">
        <f t="shared" si="120"/>
        <v>70.430000000000007</v>
      </c>
      <c r="R1933" s="6">
        <f t="shared" si="121"/>
        <v>31.51</v>
      </c>
      <c r="S1933" s="6">
        <f t="shared" si="122"/>
        <v>38.92</v>
      </c>
      <c r="T1933" s="8">
        <f t="shared" si="123"/>
        <v>0.55260542382507449</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2932</v>
      </c>
      <c r="B1934" s="3">
        <v>46284</v>
      </c>
      <c r="C1934" s="4">
        <f>YEAR(SalesDataTable[[#This Row],[Order Date]])</f>
        <v>2026</v>
      </c>
      <c r="D1934" s="11" t="str">
        <f>"Q"&amp;ROUNDUP(MONTH(SalesDataTable[[#This Row],[Order Date]])/3,0)</f>
        <v>Q3</v>
      </c>
      <c r="E1934" s="4">
        <f>MONTH(SalesDataTable[[#This Row],[Order Date]])</f>
        <v>9</v>
      </c>
      <c r="F1934" s="4" t="str">
        <f>TEXT(SalesDataTable[[#This Row],[Order Date]],"MMM")</f>
        <v>Sep</v>
      </c>
      <c r="G1934" s="4" t="s">
        <v>0</v>
      </c>
      <c r="H1934" s="4" t="s">
        <v>50</v>
      </c>
      <c r="I1934" s="4" t="s">
        <v>19</v>
      </c>
      <c r="J1934" s="4" t="s">
        <v>16</v>
      </c>
      <c r="K1934" s="4" t="s">
        <v>4</v>
      </c>
      <c r="L1934" s="4" t="s">
        <v>22</v>
      </c>
      <c r="M1934" s="9">
        <v>4</v>
      </c>
      <c r="N1934" s="6">
        <v>49.93</v>
      </c>
      <c r="O1934" s="7">
        <v>0</v>
      </c>
      <c r="P1934" s="6">
        <v>22.99</v>
      </c>
      <c r="Q1934" s="6">
        <f t="shared" si="120"/>
        <v>199.72</v>
      </c>
      <c r="R1934" s="6">
        <f t="shared" si="121"/>
        <v>91.96</v>
      </c>
      <c r="S1934" s="6">
        <f t="shared" si="122"/>
        <v>107.76</v>
      </c>
      <c r="T1934" s="8">
        <f t="shared" si="123"/>
        <v>0.53955537752853999</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3399</v>
      </c>
      <c r="B1935" s="3">
        <v>46284</v>
      </c>
      <c r="C1935" s="4">
        <f>YEAR(SalesDataTable[[#This Row],[Order Date]])</f>
        <v>2026</v>
      </c>
      <c r="D1935" s="11" t="str">
        <f>"Q"&amp;ROUNDUP(MONTH(SalesDataTable[[#This Row],[Order Date]])/3,0)</f>
        <v>Q3</v>
      </c>
      <c r="E1935" s="4">
        <f>MONTH(SalesDataTable[[#This Row],[Order Date]])</f>
        <v>9</v>
      </c>
      <c r="F1935" s="4" t="str">
        <f>TEXT(SalesDataTable[[#This Row],[Order Date]],"MMM")</f>
        <v>Sep</v>
      </c>
      <c r="G1935" s="4" t="s">
        <v>6</v>
      </c>
      <c r="H1935" s="4" t="s">
        <v>43</v>
      </c>
      <c r="I1935" s="4" t="s">
        <v>19</v>
      </c>
      <c r="J1935" s="4" t="s">
        <v>3</v>
      </c>
      <c r="K1935" s="4" t="s">
        <v>4</v>
      </c>
      <c r="L1935" s="4" t="s">
        <v>22</v>
      </c>
      <c r="M1935" s="9">
        <v>1</v>
      </c>
      <c r="N1935" s="6">
        <v>50.18</v>
      </c>
      <c r="O1935" s="7">
        <v>0</v>
      </c>
      <c r="P1935" s="6">
        <v>22.92</v>
      </c>
      <c r="Q1935" s="6">
        <f t="shared" si="120"/>
        <v>50.18</v>
      </c>
      <c r="R1935" s="6">
        <f t="shared" si="121"/>
        <v>22.92</v>
      </c>
      <c r="S1935" s="6">
        <f t="shared" si="122"/>
        <v>27.259999999999998</v>
      </c>
      <c r="T1935" s="8">
        <f t="shared" si="123"/>
        <v>0.54324432044639293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3588</v>
      </c>
      <c r="B1936" s="3">
        <v>46284</v>
      </c>
      <c r="C1936" s="4">
        <f>YEAR(SalesDataTable[[#This Row],[Order Date]])</f>
        <v>2026</v>
      </c>
      <c r="D1936" s="11" t="str">
        <f>"Q"&amp;ROUNDUP(MONTH(SalesDataTable[[#This Row],[Order Date]])/3,0)</f>
        <v>Q3</v>
      </c>
      <c r="E1936" s="4">
        <f>MONTH(SalesDataTable[[#This Row],[Order Date]])</f>
        <v>9</v>
      </c>
      <c r="F1936" s="4" t="str">
        <f>TEXT(SalesDataTable[[#This Row],[Order Date]],"MMM")</f>
        <v>Sep</v>
      </c>
      <c r="G1936" s="4" t="s">
        <v>20</v>
      </c>
      <c r="H1936" s="4" t="s">
        <v>47</v>
      </c>
      <c r="I1936" s="4" t="s">
        <v>19</v>
      </c>
      <c r="J1936" s="4" t="s">
        <v>13</v>
      </c>
      <c r="K1936" s="4" t="s">
        <v>14</v>
      </c>
      <c r="L1936" s="4" t="s">
        <v>48</v>
      </c>
      <c r="M1936" s="9">
        <v>2</v>
      </c>
      <c r="N1936" s="6">
        <v>164.01</v>
      </c>
      <c r="O1936" s="7">
        <v>0.15</v>
      </c>
      <c r="P1936" s="6">
        <v>87.14</v>
      </c>
      <c r="Q1936" s="6">
        <f t="shared" si="120"/>
        <v>278.81699999999995</v>
      </c>
      <c r="R1936" s="6">
        <f t="shared" si="121"/>
        <v>174.28</v>
      </c>
      <c r="S1936" s="6">
        <f t="shared" si="122"/>
        <v>104.53699999999995</v>
      </c>
      <c r="T1936" s="8">
        <f t="shared" si="123"/>
        <v>0.37493050997607741</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3603</v>
      </c>
      <c r="B1937" s="3">
        <v>46284</v>
      </c>
      <c r="C1937" s="4">
        <f>YEAR(SalesDataTable[[#This Row],[Order Date]])</f>
        <v>2026</v>
      </c>
      <c r="D1937" s="11" t="str">
        <f>"Q"&amp;ROUNDUP(MONTH(SalesDataTable[[#This Row],[Order Date]])/3,0)</f>
        <v>Q3</v>
      </c>
      <c r="E1937" s="4">
        <f>MONTH(SalesDataTable[[#This Row],[Order Date]])</f>
        <v>9</v>
      </c>
      <c r="F1937" s="4" t="str">
        <f>TEXT(SalesDataTable[[#This Row],[Order Date]],"MMM")</f>
        <v>Sep</v>
      </c>
      <c r="G1937" s="4" t="s">
        <v>6</v>
      </c>
      <c r="H1937" s="4" t="s">
        <v>49</v>
      </c>
      <c r="I1937" s="4" t="s">
        <v>28</v>
      </c>
      <c r="J1937" s="4" t="s">
        <v>3</v>
      </c>
      <c r="K1937" s="4" t="s">
        <v>4</v>
      </c>
      <c r="L1937" s="4" t="s">
        <v>5</v>
      </c>
      <c r="M1937" s="9">
        <v>2</v>
      </c>
      <c r="N1937" s="6">
        <v>83.77</v>
      </c>
      <c r="O1937" s="7">
        <v>0</v>
      </c>
      <c r="P1937" s="6">
        <v>43.32</v>
      </c>
      <c r="Q1937" s="6">
        <f t="shared" si="120"/>
        <v>167.54</v>
      </c>
      <c r="R1937" s="6">
        <f t="shared" si="121"/>
        <v>86.64</v>
      </c>
      <c r="S1937" s="6">
        <f t="shared" si="122"/>
        <v>80.899999999999991</v>
      </c>
      <c r="T1937" s="8">
        <f t="shared" si="123"/>
        <v>0.4828697624447893</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3845</v>
      </c>
      <c r="B1938" s="3">
        <v>46284</v>
      </c>
      <c r="C1938" s="4">
        <f>YEAR(SalesDataTable[[#This Row],[Order Date]])</f>
        <v>2026</v>
      </c>
      <c r="D1938" s="11" t="str">
        <f>"Q"&amp;ROUNDUP(MONTH(SalesDataTable[[#This Row],[Order Date]])/3,0)</f>
        <v>Q3</v>
      </c>
      <c r="E1938" s="4">
        <f>MONTH(SalesDataTable[[#This Row],[Order Date]])</f>
        <v>9</v>
      </c>
      <c r="F1938" s="4" t="str">
        <f>TEXT(SalesDataTable[[#This Row],[Order Date]],"MMM")</f>
        <v>Sep</v>
      </c>
      <c r="G1938" s="4" t="s">
        <v>20</v>
      </c>
      <c r="H1938" s="4" t="s">
        <v>33</v>
      </c>
      <c r="I1938" s="4" t="s">
        <v>2</v>
      </c>
      <c r="J1938" s="4" t="s">
        <v>13</v>
      </c>
      <c r="K1938" s="4" t="s">
        <v>23</v>
      </c>
      <c r="L1938" s="4" t="s">
        <v>40</v>
      </c>
      <c r="M1938" s="9">
        <v>1</v>
      </c>
      <c r="N1938" s="6">
        <v>81.84</v>
      </c>
      <c r="O1938" s="7">
        <v>0</v>
      </c>
      <c r="P1938" s="6">
        <v>38.5</v>
      </c>
      <c r="Q1938" s="6">
        <f t="shared" si="120"/>
        <v>81.84</v>
      </c>
      <c r="R1938" s="6">
        <f t="shared" si="121"/>
        <v>38.5</v>
      </c>
      <c r="S1938" s="6">
        <f t="shared" si="122"/>
        <v>43.34</v>
      </c>
      <c r="T1938" s="8">
        <f t="shared" si="123"/>
        <v>0.52956989247311825</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4191</v>
      </c>
      <c r="B1939" s="3">
        <v>46284</v>
      </c>
      <c r="C1939" s="4">
        <f>YEAR(SalesDataTable[[#This Row],[Order Date]])</f>
        <v>2026</v>
      </c>
      <c r="D1939" s="11" t="str">
        <f>"Q"&amp;ROUNDUP(MONTH(SalesDataTable[[#This Row],[Order Date]])/3,0)</f>
        <v>Q3</v>
      </c>
      <c r="E1939" s="4">
        <f>MONTH(SalesDataTable[[#This Row],[Order Date]])</f>
        <v>9</v>
      </c>
      <c r="F1939" s="4" t="str">
        <f>TEXT(SalesDataTable[[#This Row],[Order Date]],"MMM")</f>
        <v>Sep</v>
      </c>
      <c r="G1939" s="4" t="s">
        <v>11</v>
      </c>
      <c r="H1939" s="4" t="s">
        <v>25</v>
      </c>
      <c r="I1939" s="4" t="s">
        <v>28</v>
      </c>
      <c r="J1939" s="4" t="s">
        <v>3</v>
      </c>
      <c r="K1939" s="4" t="s">
        <v>34</v>
      </c>
      <c r="L1939" s="4" t="s">
        <v>35</v>
      </c>
      <c r="M1939" s="9">
        <v>1</v>
      </c>
      <c r="N1939" s="6">
        <v>40.32</v>
      </c>
      <c r="O1939" s="7">
        <v>0.15</v>
      </c>
      <c r="P1939" s="6">
        <v>14.39</v>
      </c>
      <c r="Q1939" s="6">
        <f t="shared" si="120"/>
        <v>34.271999999999998</v>
      </c>
      <c r="R1939" s="6">
        <f t="shared" si="121"/>
        <v>14.39</v>
      </c>
      <c r="S1939" s="6">
        <f t="shared" si="122"/>
        <v>19.881999999999998</v>
      </c>
      <c r="T1939" s="8">
        <f t="shared" si="123"/>
        <v>0.58012371615312786</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4269</v>
      </c>
      <c r="B1940" s="3">
        <v>46284</v>
      </c>
      <c r="C1940" s="4">
        <f>YEAR(SalesDataTable[[#This Row],[Order Date]])</f>
        <v>2026</v>
      </c>
      <c r="D1940" s="11" t="str">
        <f>"Q"&amp;ROUNDUP(MONTH(SalesDataTable[[#This Row],[Order Date]])/3,0)</f>
        <v>Q3</v>
      </c>
      <c r="E1940" s="4">
        <f>MONTH(SalesDataTable[[#This Row],[Order Date]])</f>
        <v>9</v>
      </c>
      <c r="F1940" s="4" t="str">
        <f>TEXT(SalesDataTable[[#This Row],[Order Date]],"MMM")</f>
        <v>Sep</v>
      </c>
      <c r="G1940" s="4" t="s">
        <v>11</v>
      </c>
      <c r="H1940" s="4" t="s">
        <v>52</v>
      </c>
      <c r="I1940" s="4" t="s">
        <v>8</v>
      </c>
      <c r="J1940" s="4" t="s">
        <v>16</v>
      </c>
      <c r="K1940" s="4" t="s">
        <v>9</v>
      </c>
      <c r="L1940" s="4" t="s">
        <v>37</v>
      </c>
      <c r="M1940" s="9">
        <v>4</v>
      </c>
      <c r="N1940" s="6">
        <v>155.84</v>
      </c>
      <c r="O1940" s="7">
        <v>0.05</v>
      </c>
      <c r="P1940" s="6">
        <v>80.790000000000006</v>
      </c>
      <c r="Q1940" s="6">
        <f t="shared" si="120"/>
        <v>592.19200000000001</v>
      </c>
      <c r="R1940" s="6">
        <f t="shared" si="121"/>
        <v>323.16000000000003</v>
      </c>
      <c r="S1940" s="6">
        <f t="shared" si="122"/>
        <v>269.03199999999998</v>
      </c>
      <c r="T1940" s="8">
        <f t="shared" si="123"/>
        <v>0.45429860585755966</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5</v>
      </c>
      <c r="B1941" s="3">
        <v>46285</v>
      </c>
      <c r="C1941" s="4">
        <f>YEAR(SalesDataTable[[#This Row],[Order Date]])</f>
        <v>2026</v>
      </c>
      <c r="D1941" s="11" t="str">
        <f>"Q"&amp;ROUNDUP(MONTH(SalesDataTable[[#This Row],[Order Date]])/3,0)</f>
        <v>Q3</v>
      </c>
      <c r="E1941" s="4">
        <f>MONTH(SalesDataTable[[#This Row],[Order Date]])</f>
        <v>9</v>
      </c>
      <c r="F1941" s="4" t="str">
        <f>TEXT(SalesDataTable[[#This Row],[Order Date]],"MMM")</f>
        <v>Sep</v>
      </c>
      <c r="G1941" s="4" t="s">
        <v>6</v>
      </c>
      <c r="H1941" s="4" t="s">
        <v>27</v>
      </c>
      <c r="I1941" s="4" t="s">
        <v>2</v>
      </c>
      <c r="J1941" s="4" t="s">
        <v>16</v>
      </c>
      <c r="K1941" s="4" t="s">
        <v>34</v>
      </c>
      <c r="L1941" s="4" t="s">
        <v>45</v>
      </c>
      <c r="M1941" s="9">
        <v>1</v>
      </c>
      <c r="N1941" s="6">
        <v>51.83</v>
      </c>
      <c r="O1941" s="7">
        <v>0</v>
      </c>
      <c r="P1941" s="6">
        <v>21.9</v>
      </c>
      <c r="Q1941" s="6">
        <f t="shared" si="120"/>
        <v>51.83</v>
      </c>
      <c r="R1941" s="6">
        <f t="shared" si="121"/>
        <v>21.9</v>
      </c>
      <c r="S1941" s="6">
        <f t="shared" si="122"/>
        <v>29.93</v>
      </c>
      <c r="T1941" s="8">
        <f t="shared" si="123"/>
        <v>0.57746478873239437</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210</v>
      </c>
      <c r="B1942" s="3">
        <v>46285</v>
      </c>
      <c r="C1942" s="4">
        <f>YEAR(SalesDataTable[[#This Row],[Order Date]])</f>
        <v>2026</v>
      </c>
      <c r="D1942" s="11" t="str">
        <f>"Q"&amp;ROUNDUP(MONTH(SalesDataTable[[#This Row],[Order Date]])/3,0)</f>
        <v>Q3</v>
      </c>
      <c r="E1942" s="4">
        <f>MONTH(SalesDataTable[[#This Row],[Order Date]])</f>
        <v>9</v>
      </c>
      <c r="F1942" s="4" t="str">
        <f>TEXT(SalesDataTable[[#This Row],[Order Date]],"MMM")</f>
        <v>Sep</v>
      </c>
      <c r="G1942" s="4" t="s">
        <v>11</v>
      </c>
      <c r="H1942" s="4" t="s">
        <v>18</v>
      </c>
      <c r="I1942" s="4" t="s">
        <v>19</v>
      </c>
      <c r="J1942" s="4" t="s">
        <v>3</v>
      </c>
      <c r="K1942" s="4" t="s">
        <v>23</v>
      </c>
      <c r="L1942" s="4" t="s">
        <v>29</v>
      </c>
      <c r="M1942" s="9">
        <v>1</v>
      </c>
      <c r="N1942" s="6">
        <v>190.77</v>
      </c>
      <c r="O1942" s="7">
        <v>0.05</v>
      </c>
      <c r="P1942" s="6">
        <v>104.69</v>
      </c>
      <c r="Q1942" s="6">
        <f t="shared" si="120"/>
        <v>181.23150000000001</v>
      </c>
      <c r="R1942" s="6">
        <f t="shared" si="121"/>
        <v>104.69</v>
      </c>
      <c r="S1942" s="6">
        <f t="shared" si="122"/>
        <v>76.541500000000013</v>
      </c>
      <c r="T1942" s="8">
        <f t="shared" si="123"/>
        <v>0.42234103894742364</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462</v>
      </c>
      <c r="B1943" s="3">
        <v>46285</v>
      </c>
      <c r="C1943" s="4">
        <f>YEAR(SalesDataTable[[#This Row],[Order Date]])</f>
        <v>2026</v>
      </c>
      <c r="D1943" s="11" t="str">
        <f>"Q"&amp;ROUNDUP(MONTH(SalesDataTable[[#This Row],[Order Date]])/3,0)</f>
        <v>Q3</v>
      </c>
      <c r="E1943" s="4">
        <f>MONTH(SalesDataTable[[#This Row],[Order Date]])</f>
        <v>9</v>
      </c>
      <c r="F1943" s="4" t="str">
        <f>TEXT(SalesDataTable[[#This Row],[Order Date]],"MMM")</f>
        <v>Sep</v>
      </c>
      <c r="G1943" s="4" t="s">
        <v>6</v>
      </c>
      <c r="H1943" s="4" t="s">
        <v>43</v>
      </c>
      <c r="I1943" s="4" t="s">
        <v>19</v>
      </c>
      <c r="J1943" s="4" t="s">
        <v>13</v>
      </c>
      <c r="K1943" s="4" t="s">
        <v>4</v>
      </c>
      <c r="L1943" s="4" t="s">
        <v>26</v>
      </c>
      <c r="M1943" s="9">
        <v>2</v>
      </c>
      <c r="N1943" s="6">
        <v>40.049999999999997</v>
      </c>
      <c r="O1943" s="7">
        <v>0.05</v>
      </c>
      <c r="P1943" s="6">
        <v>16.97</v>
      </c>
      <c r="Q1943" s="6">
        <f t="shared" si="120"/>
        <v>76.094999999999985</v>
      </c>
      <c r="R1943" s="6">
        <f t="shared" si="121"/>
        <v>33.94</v>
      </c>
      <c r="S1943" s="6">
        <f t="shared" si="122"/>
        <v>42.154999999999987</v>
      </c>
      <c r="T1943" s="8">
        <f t="shared" si="123"/>
        <v>0.55397857940731976</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725</v>
      </c>
      <c r="B1944" s="3">
        <v>46285</v>
      </c>
      <c r="C1944" s="4">
        <f>YEAR(SalesDataTable[[#This Row],[Order Date]])</f>
        <v>2026</v>
      </c>
      <c r="D1944" s="11" t="str">
        <f>"Q"&amp;ROUNDUP(MONTH(SalesDataTable[[#This Row],[Order Date]])/3,0)</f>
        <v>Q3</v>
      </c>
      <c r="E1944" s="4">
        <f>MONTH(SalesDataTable[[#This Row],[Order Date]])</f>
        <v>9</v>
      </c>
      <c r="F1944" s="4" t="str">
        <f>TEXT(SalesDataTable[[#This Row],[Order Date]],"MMM")</f>
        <v>Sep</v>
      </c>
      <c r="G1944" s="4" t="s">
        <v>6</v>
      </c>
      <c r="H1944" s="4" t="s">
        <v>43</v>
      </c>
      <c r="I1944" s="4" t="s">
        <v>2</v>
      </c>
      <c r="J1944" s="4" t="s">
        <v>13</v>
      </c>
      <c r="K1944" s="4" t="s">
        <v>4</v>
      </c>
      <c r="L1944" s="4" t="s">
        <v>5</v>
      </c>
      <c r="M1944" s="9">
        <v>1</v>
      </c>
      <c r="N1944" s="6">
        <v>82.08</v>
      </c>
      <c r="O1944" s="7">
        <v>0.05</v>
      </c>
      <c r="P1944" s="6">
        <v>43.18</v>
      </c>
      <c r="Q1944" s="6">
        <f t="shared" si="120"/>
        <v>77.975999999999999</v>
      </c>
      <c r="R1944" s="6">
        <f t="shared" si="121"/>
        <v>43.18</v>
      </c>
      <c r="S1944" s="6">
        <f t="shared" si="122"/>
        <v>34.795999999999999</v>
      </c>
      <c r="T1944" s="8">
        <f t="shared" si="123"/>
        <v>0.44623986867754178</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918</v>
      </c>
      <c r="B1945" s="3">
        <v>46285</v>
      </c>
      <c r="C1945" s="4">
        <f>YEAR(SalesDataTable[[#This Row],[Order Date]])</f>
        <v>2026</v>
      </c>
      <c r="D1945" s="11" t="str">
        <f>"Q"&amp;ROUNDUP(MONTH(SalesDataTable[[#This Row],[Order Date]])/3,0)</f>
        <v>Q3</v>
      </c>
      <c r="E1945" s="4">
        <f>MONTH(SalesDataTable[[#This Row],[Order Date]])</f>
        <v>9</v>
      </c>
      <c r="F1945" s="4" t="str">
        <f>TEXT(SalesDataTable[[#This Row],[Order Date]],"MMM")</f>
        <v>Sep</v>
      </c>
      <c r="G1945" s="4" t="s">
        <v>0</v>
      </c>
      <c r="H1945" s="4" t="s">
        <v>50</v>
      </c>
      <c r="I1945" s="4" t="s">
        <v>2</v>
      </c>
      <c r="J1945" s="4" t="s">
        <v>3</v>
      </c>
      <c r="K1945" s="4" t="s">
        <v>4</v>
      </c>
      <c r="L1945" s="4" t="s">
        <v>22</v>
      </c>
      <c r="M1945" s="9">
        <v>1</v>
      </c>
      <c r="N1945" s="6">
        <v>50.3</v>
      </c>
      <c r="O1945" s="7">
        <v>0.05</v>
      </c>
      <c r="P1945" s="6">
        <v>22.14</v>
      </c>
      <c r="Q1945" s="6">
        <f t="shared" si="120"/>
        <v>47.784999999999997</v>
      </c>
      <c r="R1945" s="6">
        <f t="shared" si="121"/>
        <v>22.14</v>
      </c>
      <c r="S1945" s="6">
        <f t="shared" si="122"/>
        <v>25.644999999999996</v>
      </c>
      <c r="T1945" s="8">
        <f t="shared" si="123"/>
        <v>0.53667468870984614</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1442</v>
      </c>
      <c r="B1946" s="3">
        <v>46285</v>
      </c>
      <c r="C1946" s="4">
        <f>YEAR(SalesDataTable[[#This Row],[Order Date]])</f>
        <v>2026</v>
      </c>
      <c r="D1946" s="11" t="str">
        <f>"Q"&amp;ROUNDUP(MONTH(SalesDataTable[[#This Row],[Order Date]])/3,0)</f>
        <v>Q3</v>
      </c>
      <c r="E1946" s="4">
        <f>MONTH(SalesDataTable[[#This Row],[Order Date]])</f>
        <v>9</v>
      </c>
      <c r="F1946" s="4" t="str">
        <f>TEXT(SalesDataTable[[#This Row],[Order Date]],"MMM")</f>
        <v>Sep</v>
      </c>
      <c r="G1946" s="4" t="s">
        <v>11</v>
      </c>
      <c r="H1946" s="4" t="s">
        <v>52</v>
      </c>
      <c r="I1946" s="4" t="s">
        <v>2</v>
      </c>
      <c r="J1946" s="4" t="s">
        <v>13</v>
      </c>
      <c r="K1946" s="4" t="s">
        <v>14</v>
      </c>
      <c r="L1946" s="4" t="s">
        <v>32</v>
      </c>
      <c r="M1946" s="9">
        <v>1</v>
      </c>
      <c r="N1946" s="6">
        <v>47.68</v>
      </c>
      <c r="O1946" s="7">
        <v>0.1</v>
      </c>
      <c r="P1946" s="6">
        <v>18.03</v>
      </c>
      <c r="Q1946" s="6">
        <f t="shared" si="120"/>
        <v>42.911999999999999</v>
      </c>
      <c r="R1946" s="6">
        <f t="shared" si="121"/>
        <v>18.03</v>
      </c>
      <c r="S1946" s="6">
        <f t="shared" si="122"/>
        <v>24.881999999999998</v>
      </c>
      <c r="T1946" s="8">
        <f t="shared" si="123"/>
        <v>0.57983780760626391</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4290</v>
      </c>
      <c r="B1947" s="3">
        <v>46285</v>
      </c>
      <c r="C1947" s="4">
        <f>YEAR(SalesDataTable[[#This Row],[Order Date]])</f>
        <v>2026</v>
      </c>
      <c r="D1947" s="11" t="str">
        <f>"Q"&amp;ROUNDUP(MONTH(SalesDataTable[[#This Row],[Order Date]])/3,0)</f>
        <v>Q3</v>
      </c>
      <c r="E1947" s="4">
        <f>MONTH(SalesDataTable[[#This Row],[Order Date]])</f>
        <v>9</v>
      </c>
      <c r="F1947" s="4" t="str">
        <f>TEXT(SalesDataTable[[#This Row],[Order Date]],"MMM")</f>
        <v>Sep</v>
      </c>
      <c r="G1947" s="4" t="s">
        <v>11</v>
      </c>
      <c r="H1947" s="4" t="s">
        <v>12</v>
      </c>
      <c r="I1947" s="4" t="s">
        <v>19</v>
      </c>
      <c r="J1947" s="4" t="s">
        <v>3</v>
      </c>
      <c r="K1947" s="4" t="s">
        <v>4</v>
      </c>
      <c r="L1947" s="4" t="s">
        <v>22</v>
      </c>
      <c r="M1947" s="9">
        <v>2</v>
      </c>
      <c r="N1947" s="6">
        <v>51.48</v>
      </c>
      <c r="O1947" s="7">
        <v>0.05</v>
      </c>
      <c r="P1947" s="6">
        <v>22.38</v>
      </c>
      <c r="Q1947" s="6">
        <f t="shared" si="120"/>
        <v>97.811999999999983</v>
      </c>
      <c r="R1947" s="6">
        <f t="shared" si="121"/>
        <v>44.76</v>
      </c>
      <c r="S1947" s="6">
        <f t="shared" si="122"/>
        <v>53.051999999999985</v>
      </c>
      <c r="T1947" s="8">
        <f t="shared" si="123"/>
        <v>0.54238743712427917</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4666</v>
      </c>
      <c r="B1948" s="3">
        <v>46285</v>
      </c>
      <c r="C1948" s="4">
        <f>YEAR(SalesDataTable[[#This Row],[Order Date]])</f>
        <v>2026</v>
      </c>
      <c r="D1948" s="11" t="str">
        <f>"Q"&amp;ROUNDUP(MONTH(SalesDataTable[[#This Row],[Order Date]])/3,0)</f>
        <v>Q3</v>
      </c>
      <c r="E1948" s="4">
        <f>MONTH(SalesDataTable[[#This Row],[Order Date]])</f>
        <v>9</v>
      </c>
      <c r="F1948" s="4" t="str">
        <f>TEXT(SalesDataTable[[#This Row],[Order Date]],"MMM")</f>
        <v>Sep</v>
      </c>
      <c r="G1948" s="4" t="s">
        <v>11</v>
      </c>
      <c r="H1948" s="4" t="s">
        <v>18</v>
      </c>
      <c r="I1948" s="4" t="s">
        <v>2</v>
      </c>
      <c r="J1948" s="4" t="s">
        <v>16</v>
      </c>
      <c r="K1948" s="4" t="s">
        <v>34</v>
      </c>
      <c r="L1948" s="4" t="s">
        <v>38</v>
      </c>
      <c r="M1948" s="9">
        <v>2</v>
      </c>
      <c r="N1948" s="6">
        <v>123.73</v>
      </c>
      <c r="O1948" s="7">
        <v>0</v>
      </c>
      <c r="P1948" s="6">
        <v>68.459999999999994</v>
      </c>
      <c r="Q1948" s="6">
        <f t="shared" si="120"/>
        <v>247.46</v>
      </c>
      <c r="R1948" s="6">
        <f t="shared" si="121"/>
        <v>136.91999999999999</v>
      </c>
      <c r="S1948" s="6">
        <f t="shared" si="122"/>
        <v>110.54000000000002</v>
      </c>
      <c r="T1948" s="8">
        <f t="shared" si="123"/>
        <v>0.44669845631617239</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234</v>
      </c>
      <c r="B1949" s="3">
        <v>46286</v>
      </c>
      <c r="C1949" s="4">
        <f>YEAR(SalesDataTable[[#This Row],[Order Date]])</f>
        <v>2026</v>
      </c>
      <c r="D1949" s="11" t="str">
        <f>"Q"&amp;ROUNDUP(MONTH(SalesDataTable[[#This Row],[Order Date]])/3,0)</f>
        <v>Q3</v>
      </c>
      <c r="E1949" s="4">
        <f>MONTH(SalesDataTable[[#This Row],[Order Date]])</f>
        <v>9</v>
      </c>
      <c r="F1949" s="4" t="str">
        <f>TEXT(SalesDataTable[[#This Row],[Order Date]],"MMM")</f>
        <v>Sep</v>
      </c>
      <c r="G1949" s="4" t="s">
        <v>11</v>
      </c>
      <c r="H1949" s="4" t="s">
        <v>25</v>
      </c>
      <c r="I1949" s="4" t="s">
        <v>2</v>
      </c>
      <c r="J1949" s="4" t="s">
        <v>16</v>
      </c>
      <c r="K1949" s="4" t="s">
        <v>9</v>
      </c>
      <c r="L1949" s="4" t="s">
        <v>17</v>
      </c>
      <c r="M1949" s="9">
        <v>2</v>
      </c>
      <c r="N1949" s="6">
        <v>146.81</v>
      </c>
      <c r="O1949" s="7">
        <v>0</v>
      </c>
      <c r="P1949" s="6">
        <v>79.72</v>
      </c>
      <c r="Q1949" s="6">
        <f t="shared" si="120"/>
        <v>293.62</v>
      </c>
      <c r="R1949" s="6">
        <f t="shared" si="121"/>
        <v>159.44</v>
      </c>
      <c r="S1949" s="6">
        <f t="shared" si="122"/>
        <v>134.18</v>
      </c>
      <c r="T1949" s="8">
        <f t="shared" si="123"/>
        <v>0.45698521899053202</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802</v>
      </c>
      <c r="B1950" s="3">
        <v>46286</v>
      </c>
      <c r="C1950" s="4">
        <f>YEAR(SalesDataTable[[#This Row],[Order Date]])</f>
        <v>2026</v>
      </c>
      <c r="D1950" s="11" t="str">
        <f>"Q"&amp;ROUNDUP(MONTH(SalesDataTable[[#This Row],[Order Date]])/3,0)</f>
        <v>Q3</v>
      </c>
      <c r="E1950" s="4">
        <f>MONTH(SalesDataTable[[#This Row],[Order Date]])</f>
        <v>9</v>
      </c>
      <c r="F1950" s="4" t="str">
        <f>TEXT(SalesDataTable[[#This Row],[Order Date]],"MMM")</f>
        <v>Sep</v>
      </c>
      <c r="G1950" s="4" t="s">
        <v>6</v>
      </c>
      <c r="H1950" s="4" t="s">
        <v>43</v>
      </c>
      <c r="I1950" s="4" t="s">
        <v>19</v>
      </c>
      <c r="J1950" s="4" t="s">
        <v>3</v>
      </c>
      <c r="K1950" s="4" t="s">
        <v>14</v>
      </c>
      <c r="L1950" s="4" t="s">
        <v>48</v>
      </c>
      <c r="M1950" s="9">
        <v>2</v>
      </c>
      <c r="N1950" s="6">
        <v>167.16</v>
      </c>
      <c r="O1950" s="7">
        <v>0</v>
      </c>
      <c r="P1950" s="6">
        <v>88.51</v>
      </c>
      <c r="Q1950" s="6">
        <f t="shared" si="120"/>
        <v>334.32</v>
      </c>
      <c r="R1950" s="6">
        <f t="shared" si="121"/>
        <v>177.02</v>
      </c>
      <c r="S1950" s="6">
        <f t="shared" si="122"/>
        <v>157.29999999999998</v>
      </c>
      <c r="T1950" s="8">
        <f t="shared" si="123"/>
        <v>0.4705072983967456</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1942</v>
      </c>
      <c r="B1951" s="3">
        <v>46286</v>
      </c>
      <c r="C1951" s="4">
        <f>YEAR(SalesDataTable[[#This Row],[Order Date]])</f>
        <v>2026</v>
      </c>
      <c r="D1951" s="11" t="str">
        <f>"Q"&amp;ROUNDUP(MONTH(SalesDataTable[[#This Row],[Order Date]])/3,0)</f>
        <v>Q3</v>
      </c>
      <c r="E1951" s="4">
        <f>MONTH(SalesDataTable[[#This Row],[Order Date]])</f>
        <v>9</v>
      </c>
      <c r="F1951" s="4" t="str">
        <f>TEXT(SalesDataTable[[#This Row],[Order Date]],"MMM")</f>
        <v>Sep</v>
      </c>
      <c r="G1951" s="4" t="s">
        <v>11</v>
      </c>
      <c r="H1951" s="4" t="s">
        <v>12</v>
      </c>
      <c r="I1951" s="4" t="s">
        <v>2</v>
      </c>
      <c r="J1951" s="4" t="s">
        <v>13</v>
      </c>
      <c r="K1951" s="4" t="s">
        <v>4</v>
      </c>
      <c r="L1951" s="4" t="s">
        <v>5</v>
      </c>
      <c r="M1951" s="9">
        <v>1</v>
      </c>
      <c r="N1951" s="6">
        <v>83.69</v>
      </c>
      <c r="O1951" s="7">
        <v>0</v>
      </c>
      <c r="P1951" s="6">
        <v>42.76</v>
      </c>
      <c r="Q1951" s="6">
        <f t="shared" si="120"/>
        <v>83.69</v>
      </c>
      <c r="R1951" s="6">
        <f t="shared" si="121"/>
        <v>42.76</v>
      </c>
      <c r="S1951" s="6">
        <f t="shared" si="122"/>
        <v>40.93</v>
      </c>
      <c r="T1951" s="8">
        <f t="shared" si="123"/>
        <v>0.48906679412116144</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2200</v>
      </c>
      <c r="B1952" s="3">
        <v>46286</v>
      </c>
      <c r="C1952" s="4">
        <f>YEAR(SalesDataTable[[#This Row],[Order Date]])</f>
        <v>2026</v>
      </c>
      <c r="D1952" s="11" t="str">
        <f>"Q"&amp;ROUNDUP(MONTH(SalesDataTable[[#This Row],[Order Date]])/3,0)</f>
        <v>Q3</v>
      </c>
      <c r="E1952" s="4">
        <f>MONTH(SalesDataTable[[#This Row],[Order Date]])</f>
        <v>9</v>
      </c>
      <c r="F1952" s="4" t="str">
        <f>TEXT(SalesDataTable[[#This Row],[Order Date]],"MMM")</f>
        <v>Sep</v>
      </c>
      <c r="G1952" s="4" t="s">
        <v>0</v>
      </c>
      <c r="H1952" s="4" t="s">
        <v>1</v>
      </c>
      <c r="I1952" s="4" t="s">
        <v>2</v>
      </c>
      <c r="J1952" s="4" t="s">
        <v>13</v>
      </c>
      <c r="K1952" s="4" t="s">
        <v>4</v>
      </c>
      <c r="L1952" s="4" t="s">
        <v>26</v>
      </c>
      <c r="M1952" s="9">
        <v>1</v>
      </c>
      <c r="N1952" s="6">
        <v>40.4</v>
      </c>
      <c r="O1952" s="7">
        <v>0.15</v>
      </c>
      <c r="P1952" s="6">
        <v>16.47</v>
      </c>
      <c r="Q1952" s="6">
        <f t="shared" si="120"/>
        <v>34.339999999999996</v>
      </c>
      <c r="R1952" s="6">
        <f t="shared" si="121"/>
        <v>16.47</v>
      </c>
      <c r="S1952" s="6">
        <f t="shared" si="122"/>
        <v>17.869999999999997</v>
      </c>
      <c r="T1952" s="8">
        <f t="shared" si="123"/>
        <v>0.52038439138031445</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2236</v>
      </c>
      <c r="B1953" s="3">
        <v>46286</v>
      </c>
      <c r="C1953" s="4">
        <f>YEAR(SalesDataTable[[#This Row],[Order Date]])</f>
        <v>2026</v>
      </c>
      <c r="D1953" s="11" t="str">
        <f>"Q"&amp;ROUNDUP(MONTH(SalesDataTable[[#This Row],[Order Date]])/3,0)</f>
        <v>Q3</v>
      </c>
      <c r="E1953" s="4">
        <f>MONTH(SalesDataTable[[#This Row],[Order Date]])</f>
        <v>9</v>
      </c>
      <c r="F1953" s="4" t="str">
        <f>TEXT(SalesDataTable[[#This Row],[Order Date]],"MMM")</f>
        <v>Sep</v>
      </c>
      <c r="G1953" s="4" t="s">
        <v>6</v>
      </c>
      <c r="H1953" s="4" t="s">
        <v>41</v>
      </c>
      <c r="I1953" s="4" t="s">
        <v>2</v>
      </c>
      <c r="J1953" s="4" t="s">
        <v>3</v>
      </c>
      <c r="K1953" s="4" t="s">
        <v>9</v>
      </c>
      <c r="L1953" s="4" t="s">
        <v>17</v>
      </c>
      <c r="M1953" s="9">
        <v>3</v>
      </c>
      <c r="N1953" s="6">
        <v>143.31</v>
      </c>
      <c r="O1953" s="7">
        <v>0</v>
      </c>
      <c r="P1953" s="6">
        <v>81.36</v>
      </c>
      <c r="Q1953" s="6">
        <f t="shared" si="120"/>
        <v>429.93</v>
      </c>
      <c r="R1953" s="6">
        <f t="shared" si="121"/>
        <v>244.07999999999998</v>
      </c>
      <c r="S1953" s="6">
        <f t="shared" si="122"/>
        <v>185.85000000000002</v>
      </c>
      <c r="T1953" s="8">
        <f t="shared" si="123"/>
        <v>0.43227967343521045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4041</v>
      </c>
      <c r="B1954" s="3">
        <v>46286</v>
      </c>
      <c r="C1954" s="4">
        <f>YEAR(SalesDataTable[[#This Row],[Order Date]])</f>
        <v>2026</v>
      </c>
      <c r="D1954" s="11" t="str">
        <f>"Q"&amp;ROUNDUP(MONTH(SalesDataTable[[#This Row],[Order Date]])/3,0)</f>
        <v>Q3</v>
      </c>
      <c r="E1954" s="4">
        <f>MONTH(SalesDataTable[[#This Row],[Order Date]])</f>
        <v>9</v>
      </c>
      <c r="F1954" s="4" t="str">
        <f>TEXT(SalesDataTable[[#This Row],[Order Date]],"MMM")</f>
        <v>Sep</v>
      </c>
      <c r="G1954" s="4" t="s">
        <v>6</v>
      </c>
      <c r="H1954" s="4" t="s">
        <v>41</v>
      </c>
      <c r="I1954" s="4" t="s">
        <v>8</v>
      </c>
      <c r="J1954" s="4" t="s">
        <v>3</v>
      </c>
      <c r="K1954" s="4" t="s">
        <v>34</v>
      </c>
      <c r="L1954" s="4" t="s">
        <v>45</v>
      </c>
      <c r="M1954" s="9">
        <v>15</v>
      </c>
      <c r="N1954" s="6">
        <v>51.1</v>
      </c>
      <c r="O1954" s="7">
        <v>0.1</v>
      </c>
      <c r="P1954" s="6">
        <v>21.9</v>
      </c>
      <c r="Q1954" s="6">
        <f t="shared" si="120"/>
        <v>689.85</v>
      </c>
      <c r="R1954" s="6">
        <f t="shared" si="121"/>
        <v>328.5</v>
      </c>
      <c r="S1954" s="6">
        <f t="shared" si="122"/>
        <v>361.35</v>
      </c>
      <c r="T1954" s="8">
        <f t="shared" si="123"/>
        <v>0.52380952380952384</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4435</v>
      </c>
      <c r="B1955" s="3">
        <v>46286</v>
      </c>
      <c r="C1955" s="4">
        <f>YEAR(SalesDataTable[[#This Row],[Order Date]])</f>
        <v>2026</v>
      </c>
      <c r="D1955" s="11" t="str">
        <f>"Q"&amp;ROUNDUP(MONTH(SalesDataTable[[#This Row],[Order Date]])/3,0)</f>
        <v>Q3</v>
      </c>
      <c r="E1955" s="4">
        <f>MONTH(SalesDataTable[[#This Row],[Order Date]])</f>
        <v>9</v>
      </c>
      <c r="F1955" s="4" t="str">
        <f>TEXT(SalesDataTable[[#This Row],[Order Date]],"MMM")</f>
        <v>Sep</v>
      </c>
      <c r="G1955" s="4" t="s">
        <v>20</v>
      </c>
      <c r="H1955" s="4" t="s">
        <v>47</v>
      </c>
      <c r="I1955" s="4" t="s">
        <v>28</v>
      </c>
      <c r="J1955" s="4" t="s">
        <v>13</v>
      </c>
      <c r="K1955" s="4" t="s">
        <v>9</v>
      </c>
      <c r="L1955" s="4" t="s">
        <v>17</v>
      </c>
      <c r="M1955" s="9">
        <v>1</v>
      </c>
      <c r="N1955" s="6">
        <v>146.33000000000001</v>
      </c>
      <c r="O1955" s="7">
        <v>0</v>
      </c>
      <c r="P1955" s="6">
        <v>80.05</v>
      </c>
      <c r="Q1955" s="6">
        <f t="shared" si="120"/>
        <v>146.33000000000001</v>
      </c>
      <c r="R1955" s="6">
        <f t="shared" si="121"/>
        <v>80.05</v>
      </c>
      <c r="S1955" s="6">
        <f t="shared" si="122"/>
        <v>66.280000000000015</v>
      </c>
      <c r="T1955" s="8">
        <f t="shared" si="123"/>
        <v>0.45294881432378875</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305</v>
      </c>
      <c r="B1956" s="3">
        <v>46287</v>
      </c>
      <c r="C1956" s="4">
        <f>YEAR(SalesDataTable[[#This Row],[Order Date]])</f>
        <v>2026</v>
      </c>
      <c r="D1956" s="11" t="str">
        <f>"Q"&amp;ROUNDUP(MONTH(SalesDataTable[[#This Row],[Order Date]])/3,0)</f>
        <v>Q3</v>
      </c>
      <c r="E1956" s="4">
        <f>MONTH(SalesDataTable[[#This Row],[Order Date]])</f>
        <v>9</v>
      </c>
      <c r="F1956" s="4" t="str">
        <f>TEXT(SalesDataTable[[#This Row],[Order Date]],"MMM")</f>
        <v>Sep</v>
      </c>
      <c r="G1956" s="4" t="s">
        <v>20</v>
      </c>
      <c r="H1956" s="4" t="s">
        <v>33</v>
      </c>
      <c r="I1956" s="4" t="s">
        <v>2</v>
      </c>
      <c r="J1956" s="4" t="s">
        <v>3</v>
      </c>
      <c r="K1956" s="4" t="s">
        <v>14</v>
      </c>
      <c r="L1956" s="4" t="s">
        <v>44</v>
      </c>
      <c r="M1956" s="9">
        <v>1</v>
      </c>
      <c r="N1956" s="6">
        <v>130.69999999999999</v>
      </c>
      <c r="O1956" s="7">
        <v>0.05</v>
      </c>
      <c r="P1956" s="6">
        <v>68.23</v>
      </c>
      <c r="Q1956" s="6">
        <f t="shared" si="120"/>
        <v>124.16499999999998</v>
      </c>
      <c r="R1956" s="6">
        <f t="shared" si="121"/>
        <v>68.23</v>
      </c>
      <c r="S1956" s="6">
        <f t="shared" si="122"/>
        <v>55.934999999999974</v>
      </c>
      <c r="T1956" s="8">
        <f t="shared" si="123"/>
        <v>0.45048926831232622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808</v>
      </c>
      <c r="B1957" s="3">
        <v>46287</v>
      </c>
      <c r="C1957" s="4">
        <f>YEAR(SalesDataTable[[#This Row],[Order Date]])</f>
        <v>2026</v>
      </c>
      <c r="D1957" s="11" t="str">
        <f>"Q"&amp;ROUNDUP(MONTH(SalesDataTable[[#This Row],[Order Date]])/3,0)</f>
        <v>Q3</v>
      </c>
      <c r="E1957" s="4">
        <f>MONTH(SalesDataTable[[#This Row],[Order Date]])</f>
        <v>9</v>
      </c>
      <c r="F1957" s="4" t="str">
        <f>TEXT(SalesDataTable[[#This Row],[Order Date]],"MMM")</f>
        <v>Sep</v>
      </c>
      <c r="G1957" s="4" t="s">
        <v>6</v>
      </c>
      <c r="H1957" s="4" t="s">
        <v>43</v>
      </c>
      <c r="I1957" s="4" t="s">
        <v>8</v>
      </c>
      <c r="J1957" s="4" t="s">
        <v>16</v>
      </c>
      <c r="K1957" s="4" t="s">
        <v>34</v>
      </c>
      <c r="L1957" s="4" t="s">
        <v>35</v>
      </c>
      <c r="M1957" s="9">
        <v>8</v>
      </c>
      <c r="N1957" s="6">
        <v>39.630000000000003</v>
      </c>
      <c r="O1957" s="7">
        <v>0.15</v>
      </c>
      <c r="P1957" s="6">
        <v>14.61</v>
      </c>
      <c r="Q1957" s="6">
        <f t="shared" si="120"/>
        <v>269.48400000000004</v>
      </c>
      <c r="R1957" s="6">
        <f t="shared" si="121"/>
        <v>116.88</v>
      </c>
      <c r="S1957" s="6">
        <f t="shared" si="122"/>
        <v>152.60400000000004</v>
      </c>
      <c r="T1957" s="8">
        <f t="shared" si="123"/>
        <v>0.56628222825844954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1029</v>
      </c>
      <c r="B1958" s="3">
        <v>46287</v>
      </c>
      <c r="C1958" s="4">
        <f>YEAR(SalesDataTable[[#This Row],[Order Date]])</f>
        <v>2026</v>
      </c>
      <c r="D1958" s="11" t="str">
        <f>"Q"&amp;ROUNDUP(MONTH(SalesDataTable[[#This Row],[Order Date]])/3,0)</f>
        <v>Q3</v>
      </c>
      <c r="E1958" s="4">
        <f>MONTH(SalesDataTable[[#This Row],[Order Date]])</f>
        <v>9</v>
      </c>
      <c r="F1958" s="4" t="str">
        <f>TEXT(SalesDataTable[[#This Row],[Order Date]],"MMM")</f>
        <v>Sep</v>
      </c>
      <c r="G1958" s="4" t="s">
        <v>6</v>
      </c>
      <c r="H1958" s="4" t="s">
        <v>27</v>
      </c>
      <c r="I1958" s="4" t="s">
        <v>2</v>
      </c>
      <c r="J1958" s="4" t="s">
        <v>3</v>
      </c>
      <c r="K1958" s="4" t="s">
        <v>14</v>
      </c>
      <c r="L1958" s="4" t="s">
        <v>44</v>
      </c>
      <c r="M1958" s="9">
        <v>1</v>
      </c>
      <c r="N1958" s="6">
        <v>132.36000000000001</v>
      </c>
      <c r="O1958" s="7">
        <v>0.05</v>
      </c>
      <c r="P1958" s="6">
        <v>66.63</v>
      </c>
      <c r="Q1958" s="6">
        <f t="shared" si="120"/>
        <v>125.742</v>
      </c>
      <c r="R1958" s="6">
        <f t="shared" si="121"/>
        <v>66.63</v>
      </c>
      <c r="S1958" s="6">
        <f t="shared" si="122"/>
        <v>59.112000000000009</v>
      </c>
      <c r="T1958" s="8">
        <f t="shared" si="123"/>
        <v>0.47010545402490822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1721</v>
      </c>
      <c r="B1959" s="3">
        <v>46287</v>
      </c>
      <c r="C1959" s="4">
        <f>YEAR(SalesDataTable[[#This Row],[Order Date]])</f>
        <v>2026</v>
      </c>
      <c r="D1959" s="11" t="str">
        <f>"Q"&amp;ROUNDUP(MONTH(SalesDataTable[[#This Row],[Order Date]])/3,0)</f>
        <v>Q3</v>
      </c>
      <c r="E1959" s="4">
        <f>MONTH(SalesDataTable[[#This Row],[Order Date]])</f>
        <v>9</v>
      </c>
      <c r="F1959" s="4" t="str">
        <f>TEXT(SalesDataTable[[#This Row],[Order Date]],"MMM")</f>
        <v>Sep</v>
      </c>
      <c r="G1959" s="4" t="s">
        <v>20</v>
      </c>
      <c r="H1959" s="4" t="s">
        <v>31</v>
      </c>
      <c r="I1959" s="4" t="s">
        <v>2</v>
      </c>
      <c r="J1959" s="4" t="s">
        <v>16</v>
      </c>
      <c r="K1959" s="4" t="s">
        <v>9</v>
      </c>
      <c r="L1959" s="4" t="s">
        <v>37</v>
      </c>
      <c r="M1959" s="9">
        <v>1</v>
      </c>
      <c r="N1959" s="6">
        <v>156.81</v>
      </c>
      <c r="O1959" s="7">
        <v>0</v>
      </c>
      <c r="P1959" s="6">
        <v>78.2</v>
      </c>
      <c r="Q1959" s="6">
        <f t="shared" si="120"/>
        <v>156.81</v>
      </c>
      <c r="R1959" s="6">
        <f t="shared" si="121"/>
        <v>78.2</v>
      </c>
      <c r="S1959" s="6">
        <f t="shared" si="122"/>
        <v>78.61</v>
      </c>
      <c r="T1959" s="8">
        <f t="shared" si="123"/>
        <v>0.50130731458452904</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2425</v>
      </c>
      <c r="B1960" s="3">
        <v>46287</v>
      </c>
      <c r="C1960" s="4">
        <f>YEAR(SalesDataTable[[#This Row],[Order Date]])</f>
        <v>2026</v>
      </c>
      <c r="D1960" s="11" t="str">
        <f>"Q"&amp;ROUNDUP(MONTH(SalesDataTable[[#This Row],[Order Date]])/3,0)</f>
        <v>Q3</v>
      </c>
      <c r="E1960" s="4">
        <f>MONTH(SalesDataTable[[#This Row],[Order Date]])</f>
        <v>9</v>
      </c>
      <c r="F1960" s="4" t="str">
        <f>TEXT(SalesDataTable[[#This Row],[Order Date]],"MMM")</f>
        <v>Sep</v>
      </c>
      <c r="G1960" s="4" t="s">
        <v>20</v>
      </c>
      <c r="H1960" s="4" t="s">
        <v>33</v>
      </c>
      <c r="I1960" s="4" t="s">
        <v>28</v>
      </c>
      <c r="J1960" s="4" t="s">
        <v>13</v>
      </c>
      <c r="K1960" s="4" t="s">
        <v>14</v>
      </c>
      <c r="L1960" s="4" t="s">
        <v>44</v>
      </c>
      <c r="M1960" s="9">
        <v>3</v>
      </c>
      <c r="N1960" s="6">
        <v>134.52000000000001</v>
      </c>
      <c r="O1960" s="7">
        <v>0.05</v>
      </c>
      <c r="P1960" s="6">
        <v>65.19</v>
      </c>
      <c r="Q1960" s="6">
        <f t="shared" si="120"/>
        <v>383.38200000000006</v>
      </c>
      <c r="R1960" s="6">
        <f t="shared" si="121"/>
        <v>195.57</v>
      </c>
      <c r="S1960" s="6">
        <f t="shared" si="122"/>
        <v>187.81200000000007</v>
      </c>
      <c r="T1960" s="8">
        <f t="shared" si="123"/>
        <v>0.48988215409174152</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3322</v>
      </c>
      <c r="B1961" s="3">
        <v>46287</v>
      </c>
      <c r="C1961" s="4">
        <f>YEAR(SalesDataTable[[#This Row],[Order Date]])</f>
        <v>2026</v>
      </c>
      <c r="D1961" s="11" t="str">
        <f>"Q"&amp;ROUNDUP(MONTH(SalesDataTable[[#This Row],[Order Date]])/3,0)</f>
        <v>Q3</v>
      </c>
      <c r="E1961" s="4">
        <f>MONTH(SalesDataTable[[#This Row],[Order Date]])</f>
        <v>9</v>
      </c>
      <c r="F1961" s="4" t="str">
        <f>TEXT(SalesDataTable[[#This Row],[Order Date]],"MMM")</f>
        <v>Sep</v>
      </c>
      <c r="G1961" s="4" t="s">
        <v>20</v>
      </c>
      <c r="H1961" s="4" t="s">
        <v>33</v>
      </c>
      <c r="I1961" s="4" t="s">
        <v>2</v>
      </c>
      <c r="J1961" s="4" t="s">
        <v>3</v>
      </c>
      <c r="K1961" s="4" t="s">
        <v>23</v>
      </c>
      <c r="L1961" s="4" t="s">
        <v>51</v>
      </c>
      <c r="M1961" s="9">
        <v>1</v>
      </c>
      <c r="N1961" s="6">
        <v>124.51</v>
      </c>
      <c r="O1961" s="7">
        <v>0</v>
      </c>
      <c r="P1961" s="6">
        <v>59.97</v>
      </c>
      <c r="Q1961" s="6">
        <f t="shared" si="120"/>
        <v>124.51</v>
      </c>
      <c r="R1961" s="6">
        <f t="shared" si="121"/>
        <v>59.97</v>
      </c>
      <c r="S1961" s="6">
        <f t="shared" si="122"/>
        <v>64.540000000000006</v>
      </c>
      <c r="T1961" s="8">
        <f t="shared" si="123"/>
        <v>0.51835193960324477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3821</v>
      </c>
      <c r="B1962" s="3">
        <v>46287</v>
      </c>
      <c r="C1962" s="4">
        <f>YEAR(SalesDataTable[[#This Row],[Order Date]])</f>
        <v>2026</v>
      </c>
      <c r="D1962" s="11" t="str">
        <f>"Q"&amp;ROUNDUP(MONTH(SalesDataTable[[#This Row],[Order Date]])/3,0)</f>
        <v>Q3</v>
      </c>
      <c r="E1962" s="4">
        <f>MONTH(SalesDataTable[[#This Row],[Order Date]])</f>
        <v>9</v>
      </c>
      <c r="F1962" s="4" t="str">
        <f>TEXT(SalesDataTable[[#This Row],[Order Date]],"MMM")</f>
        <v>Sep</v>
      </c>
      <c r="G1962" s="4" t="s">
        <v>11</v>
      </c>
      <c r="H1962" s="4" t="s">
        <v>18</v>
      </c>
      <c r="I1962" s="4" t="s">
        <v>2</v>
      </c>
      <c r="J1962" s="4" t="s">
        <v>3</v>
      </c>
      <c r="K1962" s="4" t="s">
        <v>9</v>
      </c>
      <c r="L1962" s="4" t="s">
        <v>17</v>
      </c>
      <c r="M1962" s="9">
        <v>1</v>
      </c>
      <c r="N1962" s="6">
        <v>141</v>
      </c>
      <c r="O1962" s="7">
        <v>0</v>
      </c>
      <c r="P1962" s="6">
        <v>79.010000000000005</v>
      </c>
      <c r="Q1962" s="6">
        <f t="shared" si="120"/>
        <v>141</v>
      </c>
      <c r="R1962" s="6">
        <f t="shared" si="121"/>
        <v>79.010000000000005</v>
      </c>
      <c r="S1962" s="6">
        <f t="shared" si="122"/>
        <v>61.989999999999995</v>
      </c>
      <c r="T1962" s="8">
        <f t="shared" si="123"/>
        <v>0.43964539007092196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3899</v>
      </c>
      <c r="B1963" s="3">
        <v>46287</v>
      </c>
      <c r="C1963" s="4">
        <f>YEAR(SalesDataTable[[#This Row],[Order Date]])</f>
        <v>2026</v>
      </c>
      <c r="D1963" s="11" t="str">
        <f>"Q"&amp;ROUNDUP(MONTH(SalesDataTable[[#This Row],[Order Date]])/3,0)</f>
        <v>Q3</v>
      </c>
      <c r="E1963" s="4">
        <f>MONTH(SalesDataTable[[#This Row],[Order Date]])</f>
        <v>9</v>
      </c>
      <c r="F1963" s="4" t="str">
        <f>TEXT(SalesDataTable[[#This Row],[Order Date]],"MMM")</f>
        <v>Sep</v>
      </c>
      <c r="G1963" s="4" t="s">
        <v>20</v>
      </c>
      <c r="H1963" s="4" t="s">
        <v>21</v>
      </c>
      <c r="I1963" s="4" t="s">
        <v>8</v>
      </c>
      <c r="J1963" s="4" t="s">
        <v>3</v>
      </c>
      <c r="K1963" s="4" t="s">
        <v>23</v>
      </c>
      <c r="L1963" s="4" t="s">
        <v>51</v>
      </c>
      <c r="M1963" s="9">
        <v>6</v>
      </c>
      <c r="N1963" s="6">
        <v>121.7</v>
      </c>
      <c r="O1963" s="7">
        <v>0.15</v>
      </c>
      <c r="P1963" s="6">
        <v>61.26</v>
      </c>
      <c r="Q1963" s="6">
        <f t="shared" si="120"/>
        <v>620.67000000000007</v>
      </c>
      <c r="R1963" s="6">
        <f t="shared" si="121"/>
        <v>367.56</v>
      </c>
      <c r="S1963" s="6">
        <f t="shared" si="122"/>
        <v>253.11000000000007</v>
      </c>
      <c r="T1963" s="8">
        <f t="shared" si="123"/>
        <v>0.40780124703948967</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4807</v>
      </c>
      <c r="B1964" s="3">
        <v>46287</v>
      </c>
      <c r="C1964" s="4">
        <f>YEAR(SalesDataTable[[#This Row],[Order Date]])</f>
        <v>2026</v>
      </c>
      <c r="D1964" s="11" t="str">
        <f>"Q"&amp;ROUNDUP(MONTH(SalesDataTable[[#This Row],[Order Date]])/3,0)</f>
        <v>Q3</v>
      </c>
      <c r="E1964" s="4">
        <f>MONTH(SalesDataTable[[#This Row],[Order Date]])</f>
        <v>9</v>
      </c>
      <c r="F1964" s="4" t="str">
        <f>TEXT(SalesDataTable[[#This Row],[Order Date]],"MMM")</f>
        <v>Sep</v>
      </c>
      <c r="G1964" s="4" t="s">
        <v>20</v>
      </c>
      <c r="H1964" s="4" t="s">
        <v>31</v>
      </c>
      <c r="I1964" s="4" t="s">
        <v>8</v>
      </c>
      <c r="J1964" s="4" t="s">
        <v>16</v>
      </c>
      <c r="K1964" s="4" t="s">
        <v>4</v>
      </c>
      <c r="L1964" s="4" t="s">
        <v>30</v>
      </c>
      <c r="M1964" s="9">
        <v>4</v>
      </c>
      <c r="N1964" s="6">
        <v>103.86</v>
      </c>
      <c r="O1964" s="7">
        <v>0.1</v>
      </c>
      <c r="P1964" s="6">
        <v>50.12</v>
      </c>
      <c r="Q1964" s="6">
        <f t="shared" si="120"/>
        <v>373.89600000000002</v>
      </c>
      <c r="R1964" s="6">
        <f t="shared" si="121"/>
        <v>200.48</v>
      </c>
      <c r="S1964" s="6">
        <f t="shared" si="122"/>
        <v>173.41600000000003</v>
      </c>
      <c r="T1964" s="8">
        <f t="shared" si="123"/>
        <v>0.46380811776536796</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30</v>
      </c>
      <c r="B1965" s="3">
        <v>46288</v>
      </c>
      <c r="C1965" s="4">
        <f>YEAR(SalesDataTable[[#This Row],[Order Date]])</f>
        <v>2026</v>
      </c>
      <c r="D1965" s="11" t="str">
        <f>"Q"&amp;ROUNDUP(MONTH(SalesDataTable[[#This Row],[Order Date]])/3,0)</f>
        <v>Q3</v>
      </c>
      <c r="E1965" s="4">
        <f>MONTH(SalesDataTable[[#This Row],[Order Date]])</f>
        <v>9</v>
      </c>
      <c r="F1965" s="4" t="str">
        <f>TEXT(SalesDataTable[[#This Row],[Order Date]],"MMM")</f>
        <v>Sep</v>
      </c>
      <c r="G1965" s="4" t="s">
        <v>11</v>
      </c>
      <c r="H1965" s="4" t="s">
        <v>25</v>
      </c>
      <c r="I1965" s="4" t="s">
        <v>28</v>
      </c>
      <c r="J1965" s="4" t="s">
        <v>3</v>
      </c>
      <c r="K1965" s="4" t="s">
        <v>9</v>
      </c>
      <c r="L1965" s="4" t="s">
        <v>10</v>
      </c>
      <c r="M1965" s="9">
        <v>2</v>
      </c>
      <c r="N1965" s="6">
        <v>93.82</v>
      </c>
      <c r="O1965" s="7">
        <v>0.05</v>
      </c>
      <c r="P1965" s="6">
        <v>45.57</v>
      </c>
      <c r="Q1965" s="6">
        <f t="shared" si="120"/>
        <v>178.25799999999998</v>
      </c>
      <c r="R1965" s="6">
        <f t="shared" si="121"/>
        <v>91.14</v>
      </c>
      <c r="S1965" s="6">
        <f t="shared" si="122"/>
        <v>87.117999999999981</v>
      </c>
      <c r="T1965" s="8">
        <f t="shared" si="123"/>
        <v>0.48871859888476249</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3027</v>
      </c>
      <c r="B1966" s="3">
        <v>46288</v>
      </c>
      <c r="C1966" s="4">
        <f>YEAR(SalesDataTable[[#This Row],[Order Date]])</f>
        <v>2026</v>
      </c>
      <c r="D1966" s="11" t="str">
        <f>"Q"&amp;ROUNDUP(MONTH(SalesDataTable[[#This Row],[Order Date]])/3,0)</f>
        <v>Q3</v>
      </c>
      <c r="E1966" s="4">
        <f>MONTH(SalesDataTable[[#This Row],[Order Date]])</f>
        <v>9</v>
      </c>
      <c r="F1966" s="4" t="str">
        <f>TEXT(SalesDataTable[[#This Row],[Order Date]],"MMM")</f>
        <v>Sep</v>
      </c>
      <c r="G1966" s="4" t="s">
        <v>20</v>
      </c>
      <c r="H1966" s="4" t="s">
        <v>33</v>
      </c>
      <c r="I1966" s="4" t="s">
        <v>8</v>
      </c>
      <c r="J1966" s="4" t="s">
        <v>16</v>
      </c>
      <c r="K1966" s="4" t="s">
        <v>9</v>
      </c>
      <c r="L1966" s="4" t="s">
        <v>37</v>
      </c>
      <c r="M1966" s="9">
        <v>8</v>
      </c>
      <c r="N1966" s="6">
        <v>155.13999999999999</v>
      </c>
      <c r="O1966" s="7">
        <v>0.1</v>
      </c>
      <c r="P1966" s="6">
        <v>76.87</v>
      </c>
      <c r="Q1966" s="6">
        <f t="shared" si="120"/>
        <v>1117.008</v>
      </c>
      <c r="R1966" s="6">
        <f t="shared" si="121"/>
        <v>614.96</v>
      </c>
      <c r="S1966" s="6">
        <f t="shared" si="122"/>
        <v>502.048</v>
      </c>
      <c r="T1966" s="8">
        <f t="shared" si="123"/>
        <v>0.44945783736553363</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3690</v>
      </c>
      <c r="B1967" s="3">
        <v>46288</v>
      </c>
      <c r="C1967" s="4">
        <f>YEAR(SalesDataTable[[#This Row],[Order Date]])</f>
        <v>2026</v>
      </c>
      <c r="D1967" s="11" t="str">
        <f>"Q"&amp;ROUNDUP(MONTH(SalesDataTable[[#This Row],[Order Date]])/3,0)</f>
        <v>Q3</v>
      </c>
      <c r="E1967" s="4">
        <f>MONTH(SalesDataTable[[#This Row],[Order Date]])</f>
        <v>9</v>
      </c>
      <c r="F1967" s="4" t="str">
        <f>TEXT(SalesDataTable[[#This Row],[Order Date]],"MMM")</f>
        <v>Sep</v>
      </c>
      <c r="G1967" s="4" t="s">
        <v>20</v>
      </c>
      <c r="H1967" s="4" t="s">
        <v>33</v>
      </c>
      <c r="I1967" s="4" t="s">
        <v>2</v>
      </c>
      <c r="J1967" s="4" t="s">
        <v>3</v>
      </c>
      <c r="K1967" s="4" t="s">
        <v>9</v>
      </c>
      <c r="L1967" s="4" t="s">
        <v>10</v>
      </c>
      <c r="M1967" s="9">
        <v>3</v>
      </c>
      <c r="N1967" s="6">
        <v>92.14</v>
      </c>
      <c r="O1967" s="7">
        <v>0.05</v>
      </c>
      <c r="P1967" s="6">
        <v>45.25</v>
      </c>
      <c r="Q1967" s="6">
        <f t="shared" si="120"/>
        <v>262.59899999999999</v>
      </c>
      <c r="R1967" s="6">
        <f t="shared" si="121"/>
        <v>135.75</v>
      </c>
      <c r="S1967" s="6">
        <f t="shared" si="122"/>
        <v>126.84899999999999</v>
      </c>
      <c r="T1967" s="8">
        <f t="shared" si="123"/>
        <v>0.48305210606285626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600</v>
      </c>
      <c r="B1968" s="3">
        <v>46289</v>
      </c>
      <c r="C1968" s="4">
        <f>YEAR(SalesDataTable[[#This Row],[Order Date]])</f>
        <v>2026</v>
      </c>
      <c r="D1968" s="11" t="str">
        <f>"Q"&amp;ROUNDUP(MONTH(SalesDataTable[[#This Row],[Order Date]])/3,0)</f>
        <v>Q3</v>
      </c>
      <c r="E1968" s="4">
        <f>MONTH(SalesDataTable[[#This Row],[Order Date]])</f>
        <v>9</v>
      </c>
      <c r="F1968" s="4" t="str">
        <f>TEXT(SalesDataTable[[#This Row],[Order Date]],"MMM")</f>
        <v>Sep</v>
      </c>
      <c r="G1968" s="4" t="s">
        <v>6</v>
      </c>
      <c r="H1968" s="4" t="s">
        <v>43</v>
      </c>
      <c r="I1968" s="4" t="s">
        <v>19</v>
      </c>
      <c r="J1968" s="4" t="s">
        <v>3</v>
      </c>
      <c r="K1968" s="4" t="s">
        <v>4</v>
      </c>
      <c r="L1968" s="4" t="s">
        <v>26</v>
      </c>
      <c r="M1968" s="9">
        <v>6</v>
      </c>
      <c r="N1968" s="6">
        <v>39.880000000000003</v>
      </c>
      <c r="O1968" s="7">
        <v>0.05</v>
      </c>
      <c r="P1968" s="6">
        <v>16.79</v>
      </c>
      <c r="Q1968" s="6">
        <f t="shared" si="120"/>
        <v>227.31600000000003</v>
      </c>
      <c r="R1968" s="6">
        <f t="shared" si="121"/>
        <v>100.74</v>
      </c>
      <c r="S1968" s="6">
        <f t="shared" si="122"/>
        <v>126.57600000000004</v>
      </c>
      <c r="T1968" s="8">
        <f t="shared" si="123"/>
        <v>0.5568283798764716</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1931</v>
      </c>
      <c r="B1969" s="3">
        <v>46289</v>
      </c>
      <c r="C1969" s="4">
        <f>YEAR(SalesDataTable[[#This Row],[Order Date]])</f>
        <v>2026</v>
      </c>
      <c r="D1969" s="11" t="str">
        <f>"Q"&amp;ROUNDUP(MONTH(SalesDataTable[[#This Row],[Order Date]])/3,0)</f>
        <v>Q3</v>
      </c>
      <c r="E1969" s="4">
        <f>MONTH(SalesDataTable[[#This Row],[Order Date]])</f>
        <v>9</v>
      </c>
      <c r="F1969" s="4" t="str">
        <f>TEXT(SalesDataTable[[#This Row],[Order Date]],"MMM")</f>
        <v>Sep</v>
      </c>
      <c r="G1969" s="4" t="s">
        <v>11</v>
      </c>
      <c r="H1969" s="4" t="s">
        <v>52</v>
      </c>
      <c r="I1969" s="4" t="s">
        <v>2</v>
      </c>
      <c r="J1969" s="4" t="s">
        <v>3</v>
      </c>
      <c r="K1969" s="4" t="s">
        <v>14</v>
      </c>
      <c r="L1969" s="4" t="s">
        <v>15</v>
      </c>
      <c r="M1969" s="9">
        <v>4</v>
      </c>
      <c r="N1969" s="6">
        <v>35.700000000000003</v>
      </c>
      <c r="O1969" s="7">
        <v>0</v>
      </c>
      <c r="P1969" s="6">
        <v>13.91</v>
      </c>
      <c r="Q1969" s="6">
        <f t="shared" si="120"/>
        <v>142.80000000000001</v>
      </c>
      <c r="R1969" s="6">
        <f t="shared" si="121"/>
        <v>55.64</v>
      </c>
      <c r="S1969" s="6">
        <f t="shared" si="122"/>
        <v>87.160000000000011</v>
      </c>
      <c r="T1969" s="8">
        <f t="shared" si="123"/>
        <v>0.61036414565826336</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2124</v>
      </c>
      <c r="B1970" s="3">
        <v>46289</v>
      </c>
      <c r="C1970" s="4">
        <f>YEAR(SalesDataTable[[#This Row],[Order Date]])</f>
        <v>2026</v>
      </c>
      <c r="D1970" s="11" t="str">
        <f>"Q"&amp;ROUNDUP(MONTH(SalesDataTable[[#This Row],[Order Date]])/3,0)</f>
        <v>Q3</v>
      </c>
      <c r="E1970" s="4">
        <f>MONTH(SalesDataTable[[#This Row],[Order Date]])</f>
        <v>9</v>
      </c>
      <c r="F1970" s="4" t="str">
        <f>TEXT(SalesDataTable[[#This Row],[Order Date]],"MMM")</f>
        <v>Sep</v>
      </c>
      <c r="G1970" s="4" t="s">
        <v>20</v>
      </c>
      <c r="H1970" s="4" t="s">
        <v>33</v>
      </c>
      <c r="I1970" s="4" t="s">
        <v>19</v>
      </c>
      <c r="J1970" s="4" t="s">
        <v>13</v>
      </c>
      <c r="K1970" s="4" t="s">
        <v>4</v>
      </c>
      <c r="L1970" s="4" t="s">
        <v>30</v>
      </c>
      <c r="M1970" s="9">
        <v>6</v>
      </c>
      <c r="N1970" s="6">
        <v>104.16</v>
      </c>
      <c r="O1970" s="7">
        <v>0</v>
      </c>
      <c r="P1970" s="6">
        <v>51.76</v>
      </c>
      <c r="Q1970" s="6">
        <f t="shared" si="120"/>
        <v>624.96</v>
      </c>
      <c r="R1970" s="6">
        <f t="shared" si="121"/>
        <v>310.56</v>
      </c>
      <c r="S1970" s="6">
        <f t="shared" si="122"/>
        <v>314.40000000000003</v>
      </c>
      <c r="T1970" s="8">
        <f t="shared" si="123"/>
        <v>0.50307219662058378</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2789</v>
      </c>
      <c r="B1971" s="3">
        <v>46289</v>
      </c>
      <c r="C1971" s="4">
        <f>YEAR(SalesDataTable[[#This Row],[Order Date]])</f>
        <v>2026</v>
      </c>
      <c r="D1971" s="11" t="str">
        <f>"Q"&amp;ROUNDUP(MONTH(SalesDataTable[[#This Row],[Order Date]])/3,0)</f>
        <v>Q3</v>
      </c>
      <c r="E1971" s="4">
        <f>MONTH(SalesDataTable[[#This Row],[Order Date]])</f>
        <v>9</v>
      </c>
      <c r="F1971" s="4" t="str">
        <f>TEXT(SalesDataTable[[#This Row],[Order Date]],"MMM")</f>
        <v>Sep</v>
      </c>
      <c r="G1971" s="4" t="s">
        <v>11</v>
      </c>
      <c r="H1971" s="4" t="s">
        <v>52</v>
      </c>
      <c r="I1971" s="4" t="s">
        <v>2</v>
      </c>
      <c r="J1971" s="4" t="s">
        <v>13</v>
      </c>
      <c r="K1971" s="4" t="s">
        <v>9</v>
      </c>
      <c r="L1971" s="4" t="s">
        <v>17</v>
      </c>
      <c r="M1971" s="9">
        <v>5</v>
      </c>
      <c r="N1971" s="6">
        <v>147.21</v>
      </c>
      <c r="O1971" s="7">
        <v>0.05</v>
      </c>
      <c r="P1971" s="6">
        <v>79.14</v>
      </c>
      <c r="Q1971" s="6">
        <f t="shared" si="120"/>
        <v>699.24750000000006</v>
      </c>
      <c r="R1971" s="6">
        <f t="shared" si="121"/>
        <v>395.7</v>
      </c>
      <c r="S1971" s="6">
        <f t="shared" si="122"/>
        <v>303.54750000000007</v>
      </c>
      <c r="T1971" s="8">
        <f t="shared" si="123"/>
        <v>0.43410594961011667</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2921</v>
      </c>
      <c r="B1972" s="3">
        <v>46289</v>
      </c>
      <c r="C1972" s="4">
        <f>YEAR(SalesDataTable[[#This Row],[Order Date]])</f>
        <v>2026</v>
      </c>
      <c r="D1972" s="11" t="str">
        <f>"Q"&amp;ROUNDUP(MONTH(SalesDataTable[[#This Row],[Order Date]])/3,0)</f>
        <v>Q3</v>
      </c>
      <c r="E1972" s="4">
        <f>MONTH(SalesDataTable[[#This Row],[Order Date]])</f>
        <v>9</v>
      </c>
      <c r="F1972" s="4" t="str">
        <f>TEXT(SalesDataTable[[#This Row],[Order Date]],"MMM")</f>
        <v>Sep</v>
      </c>
      <c r="G1972" s="4" t="s">
        <v>0</v>
      </c>
      <c r="H1972" s="4" t="s">
        <v>1</v>
      </c>
      <c r="I1972" s="4" t="s">
        <v>2</v>
      </c>
      <c r="J1972" s="4" t="s">
        <v>13</v>
      </c>
      <c r="K1972" s="4" t="s">
        <v>23</v>
      </c>
      <c r="L1972" s="4" t="s">
        <v>29</v>
      </c>
      <c r="M1972" s="9">
        <v>3</v>
      </c>
      <c r="N1972" s="6">
        <v>195.68</v>
      </c>
      <c r="O1972" s="7">
        <v>0.05</v>
      </c>
      <c r="P1972" s="6">
        <v>102.16</v>
      </c>
      <c r="Q1972" s="6">
        <f t="shared" si="120"/>
        <v>557.68799999999999</v>
      </c>
      <c r="R1972" s="6">
        <f t="shared" si="121"/>
        <v>306.48</v>
      </c>
      <c r="S1972" s="6">
        <f t="shared" si="122"/>
        <v>251.20799999999997</v>
      </c>
      <c r="T1972" s="8">
        <f t="shared" si="123"/>
        <v>0.45044541033696256</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3108</v>
      </c>
      <c r="B1973" s="3">
        <v>46289</v>
      </c>
      <c r="C1973" s="4">
        <f>YEAR(SalesDataTable[[#This Row],[Order Date]])</f>
        <v>2026</v>
      </c>
      <c r="D1973" s="11" t="str">
        <f>"Q"&amp;ROUNDUP(MONTH(SalesDataTable[[#This Row],[Order Date]])/3,0)</f>
        <v>Q3</v>
      </c>
      <c r="E1973" s="4">
        <f>MONTH(SalesDataTable[[#This Row],[Order Date]])</f>
        <v>9</v>
      </c>
      <c r="F1973" s="4" t="str">
        <f>TEXT(SalesDataTable[[#This Row],[Order Date]],"MMM")</f>
        <v>Sep</v>
      </c>
      <c r="G1973" s="4" t="s">
        <v>6</v>
      </c>
      <c r="H1973" s="4" t="s">
        <v>41</v>
      </c>
      <c r="I1973" s="4" t="s">
        <v>8</v>
      </c>
      <c r="J1973" s="4" t="s">
        <v>16</v>
      </c>
      <c r="K1973" s="4" t="s">
        <v>9</v>
      </c>
      <c r="L1973" s="4" t="s">
        <v>10</v>
      </c>
      <c r="M1973" s="9">
        <v>5</v>
      </c>
      <c r="N1973" s="6">
        <v>90.05</v>
      </c>
      <c r="O1973" s="7">
        <v>0.15</v>
      </c>
      <c r="P1973" s="6">
        <v>44.12</v>
      </c>
      <c r="Q1973" s="6">
        <f t="shared" si="120"/>
        <v>382.71249999999998</v>
      </c>
      <c r="R1973" s="6">
        <f t="shared" si="121"/>
        <v>220.6</v>
      </c>
      <c r="S1973" s="6">
        <f t="shared" si="122"/>
        <v>162.11249999999998</v>
      </c>
      <c r="T1973" s="8">
        <f t="shared" si="123"/>
        <v>0.42358820263252439</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3226</v>
      </c>
      <c r="B1974" s="3">
        <v>46289</v>
      </c>
      <c r="C1974" s="4">
        <f>YEAR(SalesDataTable[[#This Row],[Order Date]])</f>
        <v>2026</v>
      </c>
      <c r="D1974" s="11" t="str">
        <f>"Q"&amp;ROUNDUP(MONTH(SalesDataTable[[#This Row],[Order Date]])/3,0)</f>
        <v>Q3</v>
      </c>
      <c r="E1974" s="4">
        <f>MONTH(SalesDataTable[[#This Row],[Order Date]])</f>
        <v>9</v>
      </c>
      <c r="F1974" s="4" t="str">
        <f>TEXT(SalesDataTable[[#This Row],[Order Date]],"MMM")</f>
        <v>Sep</v>
      </c>
      <c r="G1974" s="4" t="s">
        <v>20</v>
      </c>
      <c r="H1974" s="4" t="s">
        <v>47</v>
      </c>
      <c r="I1974" s="4" t="s">
        <v>28</v>
      </c>
      <c r="J1974" s="4" t="s">
        <v>3</v>
      </c>
      <c r="K1974" s="4" t="s">
        <v>23</v>
      </c>
      <c r="L1974" s="4" t="s">
        <v>24</v>
      </c>
      <c r="M1974" s="9">
        <v>1</v>
      </c>
      <c r="N1974" s="6">
        <v>345.48</v>
      </c>
      <c r="O1974" s="7">
        <v>0</v>
      </c>
      <c r="P1974" s="6">
        <v>196.31</v>
      </c>
      <c r="Q1974" s="6">
        <f t="shared" si="120"/>
        <v>345.48</v>
      </c>
      <c r="R1974" s="6">
        <f t="shared" si="121"/>
        <v>196.31</v>
      </c>
      <c r="S1974" s="6">
        <f t="shared" si="122"/>
        <v>149.17000000000002</v>
      </c>
      <c r="T1974" s="8">
        <f t="shared" si="123"/>
        <v>0.43177607965728843</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3286</v>
      </c>
      <c r="B1975" s="3">
        <v>46289</v>
      </c>
      <c r="C1975" s="4">
        <f>YEAR(SalesDataTable[[#This Row],[Order Date]])</f>
        <v>2026</v>
      </c>
      <c r="D1975" s="11" t="str">
        <f>"Q"&amp;ROUNDUP(MONTH(SalesDataTable[[#This Row],[Order Date]])/3,0)</f>
        <v>Q3</v>
      </c>
      <c r="E1975" s="4">
        <f>MONTH(SalesDataTable[[#This Row],[Order Date]])</f>
        <v>9</v>
      </c>
      <c r="F1975" s="4" t="str">
        <f>TEXT(SalesDataTable[[#This Row],[Order Date]],"MMM")</f>
        <v>Sep</v>
      </c>
      <c r="G1975" s="4" t="s">
        <v>20</v>
      </c>
      <c r="H1975" s="4" t="s">
        <v>21</v>
      </c>
      <c r="I1975" s="4" t="s">
        <v>2</v>
      </c>
      <c r="J1975" s="4" t="s">
        <v>13</v>
      </c>
      <c r="K1975" s="4" t="s">
        <v>14</v>
      </c>
      <c r="L1975" s="4" t="s">
        <v>32</v>
      </c>
      <c r="M1975" s="9">
        <v>1</v>
      </c>
      <c r="N1975" s="6">
        <v>46.23</v>
      </c>
      <c r="O1975" s="7">
        <v>0.1</v>
      </c>
      <c r="P1975" s="6">
        <v>18.34</v>
      </c>
      <c r="Q1975" s="6">
        <f t="shared" si="120"/>
        <v>41.606999999999999</v>
      </c>
      <c r="R1975" s="6">
        <f t="shared" si="121"/>
        <v>18.34</v>
      </c>
      <c r="S1975" s="6">
        <f t="shared" si="122"/>
        <v>23.266999999999999</v>
      </c>
      <c r="T1975" s="8">
        <f t="shared" si="123"/>
        <v>0.55920878698295962</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4510</v>
      </c>
      <c r="B1976" s="3">
        <v>46289</v>
      </c>
      <c r="C1976" s="4">
        <f>YEAR(SalesDataTable[[#This Row],[Order Date]])</f>
        <v>2026</v>
      </c>
      <c r="D1976" s="11"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23</v>
      </c>
      <c r="L1976" s="4" t="s">
        <v>40</v>
      </c>
      <c r="M1976" s="9">
        <v>3</v>
      </c>
      <c r="N1976" s="6">
        <v>82.38</v>
      </c>
      <c r="O1976" s="7">
        <v>0.15</v>
      </c>
      <c r="P1976" s="6">
        <v>39.020000000000003</v>
      </c>
      <c r="Q1976" s="6">
        <f t="shared" si="120"/>
        <v>210.06899999999999</v>
      </c>
      <c r="R1976" s="6">
        <f t="shared" si="121"/>
        <v>117.06</v>
      </c>
      <c r="S1976" s="6">
        <f t="shared" si="122"/>
        <v>93.008999999999986</v>
      </c>
      <c r="T1976" s="8">
        <f t="shared" si="123"/>
        <v>0.44275452351370259</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2069</v>
      </c>
      <c r="B1977" s="3">
        <v>46290</v>
      </c>
      <c r="C1977" s="4">
        <f>YEAR(SalesDataTable[[#This Row],[Order Date]])</f>
        <v>2026</v>
      </c>
      <c r="D1977" s="11" t="str">
        <f>"Q"&amp;ROUNDUP(MONTH(SalesDataTable[[#This Row],[Order Date]])/3,0)</f>
        <v>Q3</v>
      </c>
      <c r="E1977" s="4">
        <f>MONTH(SalesDataTable[[#This Row],[Order Date]])</f>
        <v>9</v>
      </c>
      <c r="F1977" s="4" t="str">
        <f>TEXT(SalesDataTable[[#This Row],[Order Date]],"MMM")</f>
        <v>Sep</v>
      </c>
      <c r="G1977" s="4" t="s">
        <v>20</v>
      </c>
      <c r="H1977" s="4" t="s">
        <v>31</v>
      </c>
      <c r="I1977" s="4" t="s">
        <v>2</v>
      </c>
      <c r="J1977" s="4" t="s">
        <v>13</v>
      </c>
      <c r="K1977" s="4" t="s">
        <v>23</v>
      </c>
      <c r="L1977" s="4" t="s">
        <v>24</v>
      </c>
      <c r="M1977" s="9">
        <v>1</v>
      </c>
      <c r="N1977" s="6">
        <v>344.79</v>
      </c>
      <c r="O1977" s="7">
        <v>0</v>
      </c>
      <c r="P1977" s="6">
        <v>189.63</v>
      </c>
      <c r="Q1977" s="6">
        <f t="shared" si="120"/>
        <v>344.79</v>
      </c>
      <c r="R1977" s="6">
        <f t="shared" si="121"/>
        <v>189.63</v>
      </c>
      <c r="S1977" s="6">
        <f t="shared" si="122"/>
        <v>155.16000000000003</v>
      </c>
      <c r="T1977" s="8">
        <f t="shared" si="123"/>
        <v>0.45001305142260511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95</v>
      </c>
      <c r="B1978" s="3">
        <v>46291</v>
      </c>
      <c r="C1978" s="4">
        <f>YEAR(SalesDataTable[[#This Row],[Order Date]])</f>
        <v>2026</v>
      </c>
      <c r="D1978" s="11" t="str">
        <f>"Q"&amp;ROUNDUP(MONTH(SalesDataTable[[#This Row],[Order Date]])/3,0)</f>
        <v>Q3</v>
      </c>
      <c r="E1978" s="4">
        <f>MONTH(SalesDataTable[[#This Row],[Order Date]])</f>
        <v>9</v>
      </c>
      <c r="F1978" s="4" t="str">
        <f>TEXT(SalesDataTable[[#This Row],[Order Date]],"MMM")</f>
        <v>Sep</v>
      </c>
      <c r="G1978" s="4" t="s">
        <v>0</v>
      </c>
      <c r="H1978" s="4" t="s">
        <v>1</v>
      </c>
      <c r="I1978" s="4" t="s">
        <v>28</v>
      </c>
      <c r="J1978" s="4" t="s">
        <v>3</v>
      </c>
      <c r="K1978" s="4" t="s">
        <v>9</v>
      </c>
      <c r="L1978" s="4" t="s">
        <v>46</v>
      </c>
      <c r="M1978" s="9">
        <v>1</v>
      </c>
      <c r="N1978" s="6">
        <v>73.06</v>
      </c>
      <c r="O1978" s="7">
        <v>0.05</v>
      </c>
      <c r="P1978" s="6">
        <v>31.42</v>
      </c>
      <c r="Q1978" s="6">
        <f t="shared" si="120"/>
        <v>69.406999999999996</v>
      </c>
      <c r="R1978" s="6">
        <f t="shared" si="121"/>
        <v>31.42</v>
      </c>
      <c r="S1978" s="6">
        <f t="shared" si="122"/>
        <v>37.986999999999995</v>
      </c>
      <c r="T1978" s="8">
        <f t="shared" si="123"/>
        <v>0.54730790842422228</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160</v>
      </c>
      <c r="B1979" s="3">
        <v>46291</v>
      </c>
      <c r="C1979" s="4">
        <f>YEAR(SalesDataTable[[#This Row],[Order Date]])</f>
        <v>2026</v>
      </c>
      <c r="D1979" s="11" t="str">
        <f>"Q"&amp;ROUNDUP(MONTH(SalesDataTable[[#This Row],[Order Date]])/3,0)</f>
        <v>Q3</v>
      </c>
      <c r="E1979" s="4">
        <f>MONTH(SalesDataTable[[#This Row],[Order Date]])</f>
        <v>9</v>
      </c>
      <c r="F1979" s="4" t="str">
        <f>TEXT(SalesDataTable[[#This Row],[Order Date]],"MMM")</f>
        <v>Sep</v>
      </c>
      <c r="G1979" s="4" t="s">
        <v>20</v>
      </c>
      <c r="H1979" s="4" t="s">
        <v>33</v>
      </c>
      <c r="I1979" s="4" t="s">
        <v>2</v>
      </c>
      <c r="J1979" s="4" t="s">
        <v>3</v>
      </c>
      <c r="K1979" s="4" t="s">
        <v>23</v>
      </c>
      <c r="L1979" s="4" t="s">
        <v>40</v>
      </c>
      <c r="M1979" s="9">
        <v>1</v>
      </c>
      <c r="N1979" s="6">
        <v>81.58</v>
      </c>
      <c r="O1979" s="7">
        <v>0.1</v>
      </c>
      <c r="P1979" s="6">
        <v>38.89</v>
      </c>
      <c r="Q1979" s="6">
        <f t="shared" si="120"/>
        <v>73.421999999999997</v>
      </c>
      <c r="R1979" s="6">
        <f t="shared" si="121"/>
        <v>38.89</v>
      </c>
      <c r="S1979" s="6">
        <f t="shared" si="122"/>
        <v>34.531999999999996</v>
      </c>
      <c r="T1979" s="8">
        <f t="shared" si="123"/>
        <v>0.47032224673803491</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407</v>
      </c>
      <c r="B1980" s="3">
        <v>46291</v>
      </c>
      <c r="C1980" s="4">
        <f>YEAR(SalesDataTable[[#This Row],[Order Date]])</f>
        <v>2026</v>
      </c>
      <c r="D1980" s="11" t="str">
        <f>"Q"&amp;ROUNDUP(MONTH(SalesDataTable[[#This Row],[Order Date]])/3,0)</f>
        <v>Q3</v>
      </c>
      <c r="E1980" s="4">
        <f>MONTH(SalesDataTable[[#This Row],[Order Date]])</f>
        <v>9</v>
      </c>
      <c r="F1980" s="4" t="str">
        <f>TEXT(SalesDataTable[[#This Row],[Order Date]],"MMM")</f>
        <v>Sep</v>
      </c>
      <c r="G1980" s="4" t="s">
        <v>6</v>
      </c>
      <c r="H1980" s="4" t="s">
        <v>43</v>
      </c>
      <c r="I1980" s="4" t="s">
        <v>8</v>
      </c>
      <c r="J1980" s="4" t="s">
        <v>3</v>
      </c>
      <c r="K1980" s="4" t="s">
        <v>34</v>
      </c>
      <c r="L1980" s="4" t="s">
        <v>45</v>
      </c>
      <c r="M1980" s="9">
        <v>6</v>
      </c>
      <c r="N1980" s="6">
        <v>49.87</v>
      </c>
      <c r="O1980" s="7">
        <v>0.1</v>
      </c>
      <c r="P1980" s="6">
        <v>21.75</v>
      </c>
      <c r="Q1980" s="6">
        <f t="shared" si="120"/>
        <v>269.298</v>
      </c>
      <c r="R1980" s="6">
        <f t="shared" si="121"/>
        <v>130.5</v>
      </c>
      <c r="S1980" s="6">
        <f t="shared" si="122"/>
        <v>138.798</v>
      </c>
      <c r="T1980" s="8">
        <f t="shared" si="123"/>
        <v>0.51540672414945521</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1395</v>
      </c>
      <c r="B1981" s="3">
        <v>46291</v>
      </c>
      <c r="C1981" s="4">
        <f>YEAR(SalesDataTable[[#This Row],[Order Date]])</f>
        <v>2026</v>
      </c>
      <c r="D1981" s="11" t="str">
        <f>"Q"&amp;ROUNDUP(MONTH(SalesDataTable[[#This Row],[Order Date]])/3,0)</f>
        <v>Q3</v>
      </c>
      <c r="E1981" s="4">
        <f>MONTH(SalesDataTable[[#This Row],[Order Date]])</f>
        <v>9</v>
      </c>
      <c r="F1981" s="4" t="str">
        <f>TEXT(SalesDataTable[[#This Row],[Order Date]],"MMM")</f>
        <v>Sep</v>
      </c>
      <c r="G1981" s="4" t="s">
        <v>11</v>
      </c>
      <c r="H1981" s="4" t="s">
        <v>18</v>
      </c>
      <c r="I1981" s="4" t="s">
        <v>2</v>
      </c>
      <c r="J1981" s="4" t="s">
        <v>13</v>
      </c>
      <c r="K1981" s="4" t="s">
        <v>4</v>
      </c>
      <c r="L1981" s="4" t="s">
        <v>26</v>
      </c>
      <c r="M1981" s="9">
        <v>2</v>
      </c>
      <c r="N1981" s="6">
        <v>39.81</v>
      </c>
      <c r="O1981" s="7">
        <v>0.05</v>
      </c>
      <c r="P1981" s="6">
        <v>16.87</v>
      </c>
      <c r="Q1981" s="6">
        <f t="shared" si="120"/>
        <v>75.638999999999996</v>
      </c>
      <c r="R1981" s="6">
        <f t="shared" si="121"/>
        <v>33.74</v>
      </c>
      <c r="S1981" s="6">
        <f t="shared" si="122"/>
        <v>41.898999999999994</v>
      </c>
      <c r="T1981" s="8">
        <f t="shared" si="123"/>
        <v>0.55393381721069812</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2085</v>
      </c>
      <c r="B1982" s="3">
        <v>46291</v>
      </c>
      <c r="C1982" s="4">
        <f>YEAR(SalesDataTable[[#This Row],[Order Date]])</f>
        <v>2026</v>
      </c>
      <c r="D1982" s="11" t="str">
        <f>"Q"&amp;ROUNDUP(MONTH(SalesDataTable[[#This Row],[Order Date]])/3,0)</f>
        <v>Q3</v>
      </c>
      <c r="E1982" s="4">
        <f>MONTH(SalesDataTable[[#This Row],[Order Date]])</f>
        <v>9</v>
      </c>
      <c r="F1982" s="4" t="str">
        <f>TEXT(SalesDataTable[[#This Row],[Order Date]],"MMM")</f>
        <v>Sep</v>
      </c>
      <c r="G1982" s="4" t="s">
        <v>11</v>
      </c>
      <c r="H1982" s="4" t="s">
        <v>12</v>
      </c>
      <c r="I1982" s="4" t="s">
        <v>2</v>
      </c>
      <c r="J1982" s="4" t="s">
        <v>3</v>
      </c>
      <c r="K1982" s="4" t="s">
        <v>23</v>
      </c>
      <c r="L1982" s="4" t="s">
        <v>29</v>
      </c>
      <c r="M1982" s="9">
        <v>3</v>
      </c>
      <c r="N1982" s="6">
        <v>191.46</v>
      </c>
      <c r="O1982" s="7">
        <v>0</v>
      </c>
      <c r="P1982" s="6">
        <v>104.06</v>
      </c>
      <c r="Q1982" s="6">
        <f t="shared" si="120"/>
        <v>574.38</v>
      </c>
      <c r="R1982" s="6">
        <f t="shared" si="121"/>
        <v>312.18</v>
      </c>
      <c r="S1982" s="6">
        <f t="shared" si="122"/>
        <v>262.2</v>
      </c>
      <c r="T1982" s="8">
        <f t="shared" si="123"/>
        <v>0.45649221769560222</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3124</v>
      </c>
      <c r="B1983" s="3">
        <v>46291</v>
      </c>
      <c r="C1983" s="4">
        <f>YEAR(SalesDataTable[[#This Row],[Order Date]])</f>
        <v>2026</v>
      </c>
      <c r="D1983" s="11" t="str">
        <f>"Q"&amp;ROUNDUP(MONTH(SalesDataTable[[#This Row],[Order Date]])/3,0)</f>
        <v>Q3</v>
      </c>
      <c r="E1983" s="4">
        <f>MONTH(SalesDataTable[[#This Row],[Order Date]])</f>
        <v>9</v>
      </c>
      <c r="F1983" s="4" t="str">
        <f>TEXT(SalesDataTable[[#This Row],[Order Date]],"MMM")</f>
        <v>Sep</v>
      </c>
      <c r="G1983" s="4" t="s">
        <v>11</v>
      </c>
      <c r="H1983" s="4" t="s">
        <v>25</v>
      </c>
      <c r="I1983" s="4" t="s">
        <v>2</v>
      </c>
      <c r="J1983" s="4" t="s">
        <v>3</v>
      </c>
      <c r="K1983" s="4" t="s">
        <v>14</v>
      </c>
      <c r="L1983" s="4" t="s">
        <v>32</v>
      </c>
      <c r="M1983" s="9">
        <v>3</v>
      </c>
      <c r="N1983" s="6">
        <v>46.48</v>
      </c>
      <c r="O1983" s="7">
        <v>0.05</v>
      </c>
      <c r="P1983" s="6">
        <v>18.82</v>
      </c>
      <c r="Q1983" s="6">
        <f t="shared" si="120"/>
        <v>132.46799999999999</v>
      </c>
      <c r="R1983" s="6">
        <f t="shared" si="121"/>
        <v>56.46</v>
      </c>
      <c r="S1983" s="6">
        <f t="shared" si="122"/>
        <v>76.007999999999981</v>
      </c>
      <c r="T1983" s="8">
        <f t="shared" si="123"/>
        <v>0.57378385723344494</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3216</v>
      </c>
      <c r="B1984" s="3">
        <v>46291</v>
      </c>
      <c r="C1984" s="4">
        <f>YEAR(SalesDataTable[[#This Row],[Order Date]])</f>
        <v>2026</v>
      </c>
      <c r="D1984" s="11" t="str">
        <f>"Q"&amp;ROUNDUP(MONTH(SalesDataTable[[#This Row],[Order Date]])/3,0)</f>
        <v>Q3</v>
      </c>
      <c r="E1984" s="4">
        <f>MONTH(SalesDataTable[[#This Row],[Order Date]])</f>
        <v>9</v>
      </c>
      <c r="F1984" s="4" t="str">
        <f>TEXT(SalesDataTable[[#This Row],[Order Date]],"MMM")</f>
        <v>Sep</v>
      </c>
      <c r="G1984" s="4" t="s">
        <v>6</v>
      </c>
      <c r="H1984" s="4" t="s">
        <v>43</v>
      </c>
      <c r="I1984" s="4" t="s">
        <v>19</v>
      </c>
      <c r="J1984" s="4" t="s">
        <v>3</v>
      </c>
      <c r="K1984" s="4" t="s">
        <v>14</v>
      </c>
      <c r="L1984" s="4" t="s">
        <v>15</v>
      </c>
      <c r="M1984" s="9">
        <v>2</v>
      </c>
      <c r="N1984" s="6">
        <v>35.44</v>
      </c>
      <c r="O1984" s="7">
        <v>0.1</v>
      </c>
      <c r="P1984" s="6">
        <v>13.2</v>
      </c>
      <c r="Q1984" s="6">
        <f t="shared" si="120"/>
        <v>63.791999999999994</v>
      </c>
      <c r="R1984" s="6">
        <f t="shared" si="121"/>
        <v>26.4</v>
      </c>
      <c r="S1984" s="6">
        <f t="shared" si="122"/>
        <v>37.391999999999996</v>
      </c>
      <c r="T1984" s="8">
        <f t="shared" si="123"/>
        <v>0.58615500376222718</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3743</v>
      </c>
      <c r="B1985" s="3">
        <v>46291</v>
      </c>
      <c r="C1985" s="4">
        <f>YEAR(SalesDataTable[[#This Row],[Order Date]])</f>
        <v>2026</v>
      </c>
      <c r="D1985" s="11" t="str">
        <f>"Q"&amp;ROUNDUP(MONTH(SalesDataTable[[#This Row],[Order Date]])/3,0)</f>
        <v>Q3</v>
      </c>
      <c r="E1985" s="4">
        <f>MONTH(SalesDataTable[[#This Row],[Order Date]])</f>
        <v>9</v>
      </c>
      <c r="F1985" s="4" t="str">
        <f>TEXT(SalesDataTable[[#This Row],[Order Date]],"MMM")</f>
        <v>Sep</v>
      </c>
      <c r="G1985" s="4" t="s">
        <v>11</v>
      </c>
      <c r="H1985" s="4" t="s">
        <v>12</v>
      </c>
      <c r="I1985" s="4" t="s">
        <v>2</v>
      </c>
      <c r="J1985" s="4" t="s">
        <v>13</v>
      </c>
      <c r="K1985" s="4" t="s">
        <v>34</v>
      </c>
      <c r="L1985" s="4" t="s">
        <v>42</v>
      </c>
      <c r="M1985" s="9">
        <v>4</v>
      </c>
      <c r="N1985" s="6">
        <v>36.159999999999997</v>
      </c>
      <c r="O1985" s="7">
        <v>0.05</v>
      </c>
      <c r="P1985" s="6">
        <v>13.68</v>
      </c>
      <c r="Q1985" s="6">
        <f t="shared" si="120"/>
        <v>137.40799999999999</v>
      </c>
      <c r="R1985" s="6">
        <f t="shared" si="121"/>
        <v>54.72</v>
      </c>
      <c r="S1985" s="6">
        <f t="shared" si="122"/>
        <v>82.687999999999988</v>
      </c>
      <c r="T1985" s="8">
        <f t="shared" si="123"/>
        <v>0.60176991150442471</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3788</v>
      </c>
      <c r="B1986" s="3">
        <v>46291</v>
      </c>
      <c r="C1986" s="4">
        <f>YEAR(SalesDataTable[[#This Row],[Order Date]])</f>
        <v>2026</v>
      </c>
      <c r="D1986" s="11" t="str">
        <f>"Q"&amp;ROUNDUP(MONTH(SalesDataTable[[#This Row],[Order Date]])/3,0)</f>
        <v>Q3</v>
      </c>
      <c r="E1986" s="4">
        <f>MONTH(SalesDataTable[[#This Row],[Order Date]])</f>
        <v>9</v>
      </c>
      <c r="F1986" s="4" t="str">
        <f>TEXT(SalesDataTable[[#This Row],[Order Date]],"MMM")</f>
        <v>Sep</v>
      </c>
      <c r="G1986" s="4" t="s">
        <v>20</v>
      </c>
      <c r="H1986" s="4" t="s">
        <v>33</v>
      </c>
      <c r="I1986" s="4" t="s">
        <v>2</v>
      </c>
      <c r="J1986" s="4" t="s">
        <v>3</v>
      </c>
      <c r="K1986" s="4" t="s">
        <v>34</v>
      </c>
      <c r="L1986" s="4" t="s">
        <v>42</v>
      </c>
      <c r="M1986" s="9">
        <v>2</v>
      </c>
      <c r="N1986" s="6">
        <v>35.93</v>
      </c>
      <c r="O1986" s="7">
        <v>0</v>
      </c>
      <c r="P1986" s="6">
        <v>13.91</v>
      </c>
      <c r="Q1986" s="6">
        <f t="shared" si="120"/>
        <v>71.86</v>
      </c>
      <c r="R1986" s="6">
        <f t="shared" si="121"/>
        <v>27.82</v>
      </c>
      <c r="S1986" s="6">
        <f t="shared" si="122"/>
        <v>44.04</v>
      </c>
      <c r="T1986" s="8">
        <f t="shared" si="123"/>
        <v>0.6128583356526579</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4883</v>
      </c>
      <c r="B1987" s="3">
        <v>46291</v>
      </c>
      <c r="C1987" s="4">
        <f>YEAR(SalesDataTable[[#This Row],[Order Date]])</f>
        <v>2026</v>
      </c>
      <c r="D1987" s="11" t="str">
        <f>"Q"&amp;ROUNDUP(MONTH(SalesDataTable[[#This Row],[Order Date]])/3,0)</f>
        <v>Q3</v>
      </c>
      <c r="E1987" s="4">
        <f>MONTH(SalesDataTable[[#This Row],[Order Date]])</f>
        <v>9</v>
      </c>
      <c r="F1987" s="4" t="str">
        <f>TEXT(SalesDataTable[[#This Row],[Order Date]],"MMM")</f>
        <v>Sep</v>
      </c>
      <c r="G1987" s="4" t="s">
        <v>20</v>
      </c>
      <c r="H1987" s="4" t="s">
        <v>33</v>
      </c>
      <c r="I1987" s="4" t="s">
        <v>2</v>
      </c>
      <c r="J1987" s="4" t="s">
        <v>16</v>
      </c>
      <c r="K1987" s="4" t="s">
        <v>23</v>
      </c>
      <c r="L1987" s="4" t="s">
        <v>29</v>
      </c>
      <c r="M1987" s="9">
        <v>1</v>
      </c>
      <c r="N1987" s="6">
        <v>199.7</v>
      </c>
      <c r="O1987" s="7">
        <v>0</v>
      </c>
      <c r="P1987" s="6">
        <v>103.77</v>
      </c>
      <c r="Q1987" s="6">
        <f t="shared" si="120"/>
        <v>199.7</v>
      </c>
      <c r="R1987" s="6">
        <f t="shared" si="121"/>
        <v>103.77</v>
      </c>
      <c r="S1987" s="6">
        <f t="shared" si="122"/>
        <v>95.929999999999993</v>
      </c>
      <c r="T1987" s="8">
        <f t="shared" si="123"/>
        <v>0.4803705558337506</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1577</v>
      </c>
      <c r="B1988" s="3">
        <v>46292</v>
      </c>
      <c r="C1988" s="4">
        <f>YEAR(SalesDataTable[[#This Row],[Order Date]])</f>
        <v>2026</v>
      </c>
      <c r="D1988" s="11" t="str">
        <f>"Q"&amp;ROUNDUP(MONTH(SalesDataTable[[#This Row],[Order Date]])/3,0)</f>
        <v>Q3</v>
      </c>
      <c r="E1988" s="4">
        <f>MONTH(SalesDataTable[[#This Row],[Order Date]])</f>
        <v>9</v>
      </c>
      <c r="F1988" s="4" t="str">
        <f>TEXT(SalesDataTable[[#This Row],[Order Date]],"MMM")</f>
        <v>Sep</v>
      </c>
      <c r="G1988" s="4" t="s">
        <v>20</v>
      </c>
      <c r="H1988" s="4" t="s">
        <v>21</v>
      </c>
      <c r="I1988" s="4" t="s">
        <v>2</v>
      </c>
      <c r="J1988" s="4" t="s">
        <v>13</v>
      </c>
      <c r="K1988" s="4" t="s">
        <v>9</v>
      </c>
      <c r="L1988" s="4" t="s">
        <v>37</v>
      </c>
      <c r="M1988" s="9">
        <v>4</v>
      </c>
      <c r="N1988" s="6">
        <v>154.28</v>
      </c>
      <c r="O1988" s="7">
        <v>0.05</v>
      </c>
      <c r="P1988" s="6">
        <v>78.180000000000007</v>
      </c>
      <c r="Q1988" s="6">
        <f t="shared" ref="Q1988:Q2051" si="124">M1988*N1988*(1-O1988)</f>
        <v>586.26400000000001</v>
      </c>
      <c r="R1988" s="6">
        <f t="shared" ref="R1988:R2051" si="125">M1988*P1988</f>
        <v>312.72000000000003</v>
      </c>
      <c r="S1988" s="6">
        <f t="shared" ref="S1988:S2051" si="126">Q1988-R1988</f>
        <v>273.54399999999998</v>
      </c>
      <c r="T1988" s="8">
        <f t="shared" ref="T1988:T2051" si="127">IFERROR(S1988/Q1988,0)</f>
        <v>0.46658843115047144</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2310</v>
      </c>
      <c r="B1989" s="3">
        <v>46292</v>
      </c>
      <c r="C1989" s="4">
        <f>YEAR(SalesDataTable[[#This Row],[Order Date]])</f>
        <v>2026</v>
      </c>
      <c r="D1989" s="11" t="str">
        <f>"Q"&amp;ROUNDUP(MONTH(SalesDataTable[[#This Row],[Order Date]])/3,0)</f>
        <v>Q3</v>
      </c>
      <c r="E1989" s="4">
        <f>MONTH(SalesDataTable[[#This Row],[Order Date]])</f>
        <v>9</v>
      </c>
      <c r="F1989" s="4" t="str">
        <f>TEXT(SalesDataTable[[#This Row],[Order Date]],"MMM")</f>
        <v>Sep</v>
      </c>
      <c r="G1989" s="4" t="s">
        <v>0</v>
      </c>
      <c r="H1989" s="4" t="s">
        <v>50</v>
      </c>
      <c r="I1989" s="4" t="s">
        <v>2</v>
      </c>
      <c r="J1989" s="4" t="s">
        <v>3</v>
      </c>
      <c r="K1989" s="4" t="s">
        <v>14</v>
      </c>
      <c r="L1989" s="4" t="s">
        <v>48</v>
      </c>
      <c r="M1989" s="9">
        <v>1</v>
      </c>
      <c r="N1989" s="6">
        <v>165.44</v>
      </c>
      <c r="O1989" s="7">
        <v>0</v>
      </c>
      <c r="P1989" s="6">
        <v>88.25</v>
      </c>
      <c r="Q1989" s="6">
        <f t="shared" si="124"/>
        <v>165.44</v>
      </c>
      <c r="R1989" s="6">
        <f t="shared" si="125"/>
        <v>88.25</v>
      </c>
      <c r="S1989" s="6">
        <f t="shared" si="126"/>
        <v>77.19</v>
      </c>
      <c r="T1989" s="8">
        <f t="shared" si="127"/>
        <v>0.46657398452611215</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2383</v>
      </c>
      <c r="B1990" s="3">
        <v>46292</v>
      </c>
      <c r="C1990" s="4">
        <f>YEAR(SalesDataTable[[#This Row],[Order Date]])</f>
        <v>2026</v>
      </c>
      <c r="D1990" s="11" t="str">
        <f>"Q"&amp;ROUNDUP(MONTH(SalesDataTable[[#This Row],[Order Date]])/3,0)</f>
        <v>Q3</v>
      </c>
      <c r="E1990" s="4">
        <f>MONTH(SalesDataTable[[#This Row],[Order Date]])</f>
        <v>9</v>
      </c>
      <c r="F1990" s="4" t="str">
        <f>TEXT(SalesDataTable[[#This Row],[Order Date]],"MMM")</f>
        <v>Sep</v>
      </c>
      <c r="G1990" s="4" t="s">
        <v>20</v>
      </c>
      <c r="H1990" s="4" t="s">
        <v>31</v>
      </c>
      <c r="I1990" s="4" t="s">
        <v>2</v>
      </c>
      <c r="J1990" s="4" t="s">
        <v>3</v>
      </c>
      <c r="K1990" s="4" t="s">
        <v>14</v>
      </c>
      <c r="L1990" s="4" t="s">
        <v>44</v>
      </c>
      <c r="M1990" s="9">
        <v>2</v>
      </c>
      <c r="N1990" s="6">
        <v>130.29</v>
      </c>
      <c r="O1990" s="7">
        <v>0.1</v>
      </c>
      <c r="P1990" s="6">
        <v>67.97</v>
      </c>
      <c r="Q1990" s="6">
        <f t="shared" si="124"/>
        <v>234.52199999999999</v>
      </c>
      <c r="R1990" s="6">
        <f t="shared" si="125"/>
        <v>135.94</v>
      </c>
      <c r="S1990" s="6">
        <f t="shared" si="126"/>
        <v>98.581999999999994</v>
      </c>
      <c r="T1990" s="8">
        <f t="shared" si="127"/>
        <v>0.42035288800197845</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2803</v>
      </c>
      <c r="B1991" s="3">
        <v>46292</v>
      </c>
      <c r="C1991" s="4">
        <f>YEAR(SalesDataTable[[#This Row],[Order Date]])</f>
        <v>2026</v>
      </c>
      <c r="D1991" s="11"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34</v>
      </c>
      <c r="L1991" s="4" t="s">
        <v>42</v>
      </c>
      <c r="M1991" s="9">
        <v>3</v>
      </c>
      <c r="N1991" s="6">
        <v>36.909999999999997</v>
      </c>
      <c r="O1991" s="7">
        <v>0.05</v>
      </c>
      <c r="P1991" s="6">
        <v>13.7</v>
      </c>
      <c r="Q1991" s="6">
        <f t="shared" si="124"/>
        <v>105.19349999999999</v>
      </c>
      <c r="R1991" s="6">
        <f t="shared" si="125"/>
        <v>41.099999999999994</v>
      </c>
      <c r="S1991" s="6">
        <f t="shared" si="126"/>
        <v>64.093499999999992</v>
      </c>
      <c r="T1991" s="8">
        <f t="shared" si="127"/>
        <v>0.60929144861612172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4199</v>
      </c>
      <c r="B1992" s="3">
        <v>46292</v>
      </c>
      <c r="C1992" s="4">
        <f>YEAR(SalesDataTable[[#This Row],[Order Date]])</f>
        <v>2026</v>
      </c>
      <c r="D1992" s="11" t="str">
        <f>"Q"&amp;ROUNDUP(MONTH(SalesDataTable[[#This Row],[Order Date]])/3,0)</f>
        <v>Q3</v>
      </c>
      <c r="E1992" s="4">
        <f>MONTH(SalesDataTable[[#This Row],[Order Date]])</f>
        <v>9</v>
      </c>
      <c r="F1992" s="4" t="str">
        <f>TEXT(SalesDataTable[[#This Row],[Order Date]],"MMM")</f>
        <v>Sep</v>
      </c>
      <c r="G1992" s="4" t="s">
        <v>11</v>
      </c>
      <c r="H1992" s="4" t="s">
        <v>25</v>
      </c>
      <c r="I1992" s="4" t="s">
        <v>28</v>
      </c>
      <c r="J1992" s="4" t="s">
        <v>16</v>
      </c>
      <c r="K1992" s="4" t="s">
        <v>4</v>
      </c>
      <c r="L1992" s="4" t="s">
        <v>22</v>
      </c>
      <c r="M1992" s="9">
        <v>1</v>
      </c>
      <c r="N1992" s="6">
        <v>50.02</v>
      </c>
      <c r="O1992" s="7">
        <v>0</v>
      </c>
      <c r="P1992" s="6">
        <v>22.65</v>
      </c>
      <c r="Q1992" s="6">
        <f t="shared" si="124"/>
        <v>50.02</v>
      </c>
      <c r="R1992" s="6">
        <f t="shared" si="125"/>
        <v>22.65</v>
      </c>
      <c r="S1992" s="6">
        <f t="shared" si="126"/>
        <v>27.370000000000005</v>
      </c>
      <c r="T1992" s="8">
        <f t="shared" si="127"/>
        <v>0.54718112754898052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4517</v>
      </c>
      <c r="B1993" s="3">
        <v>46292</v>
      </c>
      <c r="C1993" s="4">
        <f>YEAR(SalesDataTable[[#This Row],[Order Date]])</f>
        <v>2026</v>
      </c>
      <c r="D1993" s="11" t="str">
        <f>"Q"&amp;ROUNDUP(MONTH(SalesDataTable[[#This Row],[Order Date]])/3,0)</f>
        <v>Q3</v>
      </c>
      <c r="E1993" s="4">
        <f>MONTH(SalesDataTable[[#This Row],[Order Date]])</f>
        <v>9</v>
      </c>
      <c r="F1993" s="4" t="str">
        <f>TEXT(SalesDataTable[[#This Row],[Order Date]],"MMM")</f>
        <v>Sep</v>
      </c>
      <c r="G1993" s="4" t="s">
        <v>6</v>
      </c>
      <c r="H1993" s="4" t="s">
        <v>43</v>
      </c>
      <c r="I1993" s="4" t="s">
        <v>2</v>
      </c>
      <c r="J1993" s="4" t="s">
        <v>3</v>
      </c>
      <c r="K1993" s="4" t="s">
        <v>23</v>
      </c>
      <c r="L1993" s="4" t="s">
        <v>40</v>
      </c>
      <c r="M1993" s="9">
        <v>1</v>
      </c>
      <c r="N1993" s="6">
        <v>83.32</v>
      </c>
      <c r="O1993" s="7">
        <v>0.05</v>
      </c>
      <c r="P1993" s="6">
        <v>38.93</v>
      </c>
      <c r="Q1993" s="6">
        <f t="shared" si="124"/>
        <v>79.153999999999996</v>
      </c>
      <c r="R1993" s="6">
        <f t="shared" si="125"/>
        <v>38.93</v>
      </c>
      <c r="S1993" s="6">
        <f t="shared" si="126"/>
        <v>40.223999999999997</v>
      </c>
      <c r="T1993" s="8">
        <f t="shared" si="127"/>
        <v>0.50817393940925282</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80</v>
      </c>
      <c r="B1994" s="3">
        <v>46293</v>
      </c>
      <c r="C1994" s="4">
        <f>YEAR(SalesDataTable[[#This Row],[Order Date]])</f>
        <v>2026</v>
      </c>
      <c r="D1994" s="11" t="str">
        <f>"Q"&amp;ROUNDUP(MONTH(SalesDataTable[[#This Row],[Order Date]])/3,0)</f>
        <v>Q3</v>
      </c>
      <c r="E1994" s="4">
        <f>MONTH(SalesDataTable[[#This Row],[Order Date]])</f>
        <v>9</v>
      </c>
      <c r="F1994" s="4" t="str">
        <f>TEXT(SalesDataTable[[#This Row],[Order Date]],"MMM")</f>
        <v>Sep</v>
      </c>
      <c r="G1994" s="4" t="s">
        <v>0</v>
      </c>
      <c r="H1994" s="4" t="s">
        <v>50</v>
      </c>
      <c r="I1994" s="4" t="s">
        <v>8</v>
      </c>
      <c r="J1994" s="4" t="s">
        <v>16</v>
      </c>
      <c r="K1994" s="4" t="s">
        <v>9</v>
      </c>
      <c r="L1994" s="4" t="s">
        <v>46</v>
      </c>
      <c r="M1994" s="9">
        <v>10</v>
      </c>
      <c r="N1994" s="6">
        <v>71.040000000000006</v>
      </c>
      <c r="O1994" s="7">
        <v>0.2</v>
      </c>
      <c r="P1994" s="6">
        <v>31.7</v>
      </c>
      <c r="Q1994" s="6">
        <f t="shared" si="124"/>
        <v>568.32000000000005</v>
      </c>
      <c r="R1994" s="6">
        <f t="shared" si="125"/>
        <v>317</v>
      </c>
      <c r="S1994" s="6">
        <f t="shared" si="126"/>
        <v>251.32000000000005</v>
      </c>
      <c r="T1994" s="8">
        <f t="shared" si="127"/>
        <v>0.4422156531531532</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370</v>
      </c>
      <c r="B1995" s="3">
        <v>46293</v>
      </c>
      <c r="C1995" s="4">
        <f>YEAR(SalesDataTable[[#This Row],[Order Date]])</f>
        <v>2026</v>
      </c>
      <c r="D1995" s="11" t="str">
        <f>"Q"&amp;ROUNDUP(MONTH(SalesDataTable[[#This Row],[Order Date]])/3,0)</f>
        <v>Q3</v>
      </c>
      <c r="E1995" s="4">
        <f>MONTH(SalesDataTable[[#This Row],[Order Date]])</f>
        <v>9</v>
      </c>
      <c r="F1995" s="4" t="str">
        <f>TEXT(SalesDataTable[[#This Row],[Order Date]],"MMM")</f>
        <v>Sep</v>
      </c>
      <c r="G1995" s="4" t="s">
        <v>20</v>
      </c>
      <c r="H1995" s="4" t="s">
        <v>31</v>
      </c>
      <c r="I1995" s="4" t="s">
        <v>19</v>
      </c>
      <c r="J1995" s="4" t="s">
        <v>3</v>
      </c>
      <c r="K1995" s="4" t="s">
        <v>4</v>
      </c>
      <c r="L1995" s="4" t="s">
        <v>26</v>
      </c>
      <c r="M1995" s="9">
        <v>2</v>
      </c>
      <c r="N1995" s="6">
        <v>40.83</v>
      </c>
      <c r="O1995" s="7">
        <v>0</v>
      </c>
      <c r="P1995" s="6">
        <v>16.850000000000001</v>
      </c>
      <c r="Q1995" s="6">
        <f t="shared" si="124"/>
        <v>81.66</v>
      </c>
      <c r="R1995" s="6">
        <f t="shared" si="125"/>
        <v>33.700000000000003</v>
      </c>
      <c r="S1995" s="6">
        <f t="shared" si="126"/>
        <v>47.959999999999994</v>
      </c>
      <c r="T1995" s="8">
        <f t="shared" si="127"/>
        <v>0.58731325006122947</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417</v>
      </c>
      <c r="B1996" s="3">
        <v>46293</v>
      </c>
      <c r="C1996" s="4">
        <f>YEAR(SalesDataTable[[#This Row],[Order Date]])</f>
        <v>2026</v>
      </c>
      <c r="D1996" s="11" t="str">
        <f>"Q"&amp;ROUNDUP(MONTH(SalesDataTable[[#This Row],[Order Date]])/3,0)</f>
        <v>Q3</v>
      </c>
      <c r="E1996" s="4">
        <f>MONTH(SalesDataTable[[#This Row],[Order Date]])</f>
        <v>9</v>
      </c>
      <c r="F1996" s="4" t="str">
        <f>TEXT(SalesDataTable[[#This Row],[Order Date]],"MMM")</f>
        <v>Sep</v>
      </c>
      <c r="G1996" s="4" t="s">
        <v>6</v>
      </c>
      <c r="H1996" s="4" t="s">
        <v>49</v>
      </c>
      <c r="I1996" s="4" t="s">
        <v>28</v>
      </c>
      <c r="J1996" s="4" t="s">
        <v>3</v>
      </c>
      <c r="K1996" s="4" t="s">
        <v>23</v>
      </c>
      <c r="L1996" s="4" t="s">
        <v>51</v>
      </c>
      <c r="M1996" s="9">
        <v>1</v>
      </c>
      <c r="N1996" s="6">
        <v>121.64</v>
      </c>
      <c r="O1996" s="7">
        <v>0.15</v>
      </c>
      <c r="P1996" s="6">
        <v>61.56</v>
      </c>
      <c r="Q1996" s="6">
        <f t="shared" si="124"/>
        <v>103.39399999999999</v>
      </c>
      <c r="R1996" s="6">
        <f t="shared" si="125"/>
        <v>61.56</v>
      </c>
      <c r="S1996" s="6">
        <f t="shared" si="126"/>
        <v>41.833999999999989</v>
      </c>
      <c r="T1996" s="8">
        <f t="shared" si="127"/>
        <v>0.40460761746329565</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437</v>
      </c>
      <c r="B1997" s="3">
        <v>46293</v>
      </c>
      <c r="C1997" s="4">
        <f>YEAR(SalesDataTable[[#This Row],[Order Date]])</f>
        <v>2026</v>
      </c>
      <c r="D1997" s="11" t="str">
        <f>"Q"&amp;ROUNDUP(MONTH(SalesDataTable[[#This Row],[Order Date]])/3,0)</f>
        <v>Q3</v>
      </c>
      <c r="E1997" s="4">
        <f>MONTH(SalesDataTable[[#This Row],[Order Date]])</f>
        <v>9</v>
      </c>
      <c r="F1997" s="4" t="str">
        <f>TEXT(SalesDataTable[[#This Row],[Order Date]],"MMM")</f>
        <v>Sep</v>
      </c>
      <c r="G1997" s="4" t="s">
        <v>6</v>
      </c>
      <c r="H1997" s="4" t="s">
        <v>7</v>
      </c>
      <c r="I1997" s="4" t="s">
        <v>19</v>
      </c>
      <c r="J1997" s="4" t="s">
        <v>13</v>
      </c>
      <c r="K1997" s="4" t="s">
        <v>14</v>
      </c>
      <c r="L1997" s="4" t="s">
        <v>48</v>
      </c>
      <c r="M1997" s="9">
        <v>1</v>
      </c>
      <c r="N1997" s="6">
        <v>164.7</v>
      </c>
      <c r="O1997" s="7">
        <v>0</v>
      </c>
      <c r="P1997" s="6">
        <v>86.02</v>
      </c>
      <c r="Q1997" s="6">
        <f t="shared" si="124"/>
        <v>164.7</v>
      </c>
      <c r="R1997" s="6">
        <f t="shared" si="125"/>
        <v>86.02</v>
      </c>
      <c r="S1997" s="6">
        <f t="shared" si="126"/>
        <v>78.679999999999993</v>
      </c>
      <c r="T1997" s="8">
        <f t="shared" si="127"/>
        <v>0.47771706132361869</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790</v>
      </c>
      <c r="B1998" s="3">
        <v>46293</v>
      </c>
      <c r="C1998" s="4">
        <f>YEAR(SalesDataTable[[#This Row],[Order Date]])</f>
        <v>2026</v>
      </c>
      <c r="D1998" s="11" t="str">
        <f>"Q"&amp;ROUNDUP(MONTH(SalesDataTable[[#This Row],[Order Date]])/3,0)</f>
        <v>Q3</v>
      </c>
      <c r="E1998" s="4">
        <f>MONTH(SalesDataTable[[#This Row],[Order Date]])</f>
        <v>9</v>
      </c>
      <c r="F1998" s="4" t="str">
        <f>TEXT(SalesDataTable[[#This Row],[Order Date]],"MMM")</f>
        <v>Sep</v>
      </c>
      <c r="G1998" s="4" t="s">
        <v>20</v>
      </c>
      <c r="H1998" s="4" t="s">
        <v>31</v>
      </c>
      <c r="I1998" s="4" t="s">
        <v>28</v>
      </c>
      <c r="J1998" s="4" t="s">
        <v>13</v>
      </c>
      <c r="K1998" s="4" t="s">
        <v>23</v>
      </c>
      <c r="L1998" s="4" t="s">
        <v>29</v>
      </c>
      <c r="M1998" s="9">
        <v>1</v>
      </c>
      <c r="N1998" s="6">
        <v>199.09</v>
      </c>
      <c r="O1998" s="7">
        <v>0.05</v>
      </c>
      <c r="P1998" s="6">
        <v>106.57</v>
      </c>
      <c r="Q1998" s="6">
        <f t="shared" si="124"/>
        <v>189.13550000000001</v>
      </c>
      <c r="R1998" s="6">
        <f t="shared" si="125"/>
        <v>106.57</v>
      </c>
      <c r="S1998" s="6">
        <f t="shared" si="126"/>
        <v>82.565500000000014</v>
      </c>
      <c r="T1998" s="8">
        <f t="shared" si="127"/>
        <v>0.43654152710622812</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1151</v>
      </c>
      <c r="B1999" s="3">
        <v>46293</v>
      </c>
      <c r="C1999" s="4">
        <f>YEAR(SalesDataTable[[#This Row],[Order Date]])</f>
        <v>2026</v>
      </c>
      <c r="D1999" s="11" t="str">
        <f>"Q"&amp;ROUNDUP(MONTH(SalesDataTable[[#This Row],[Order Date]])/3,0)</f>
        <v>Q3</v>
      </c>
      <c r="E1999" s="4">
        <f>MONTH(SalesDataTable[[#This Row],[Order Date]])</f>
        <v>9</v>
      </c>
      <c r="F1999" s="4" t="str">
        <f>TEXT(SalesDataTable[[#This Row],[Order Date]],"MMM")</f>
        <v>Sep</v>
      </c>
      <c r="G1999" s="4" t="s">
        <v>0</v>
      </c>
      <c r="H1999" s="4" t="s">
        <v>1</v>
      </c>
      <c r="I1999" s="4" t="s">
        <v>28</v>
      </c>
      <c r="J1999" s="4" t="s">
        <v>3</v>
      </c>
      <c r="K1999" s="4" t="s">
        <v>4</v>
      </c>
      <c r="L1999" s="4" t="s">
        <v>5</v>
      </c>
      <c r="M1999" s="9">
        <v>1</v>
      </c>
      <c r="N1999" s="6">
        <v>81.48</v>
      </c>
      <c r="O1999" s="7">
        <v>0</v>
      </c>
      <c r="P1999" s="6">
        <v>41.47</v>
      </c>
      <c r="Q1999" s="6">
        <f t="shared" si="124"/>
        <v>81.48</v>
      </c>
      <c r="R1999" s="6">
        <f t="shared" si="125"/>
        <v>41.47</v>
      </c>
      <c r="S1999" s="6">
        <f t="shared" si="126"/>
        <v>40.010000000000005</v>
      </c>
      <c r="T1999" s="8">
        <f t="shared" si="127"/>
        <v>0.4910407461953854</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1331</v>
      </c>
      <c r="B2000" s="3">
        <v>46293</v>
      </c>
      <c r="C2000" s="4">
        <f>YEAR(SalesDataTable[[#This Row],[Order Date]])</f>
        <v>2026</v>
      </c>
      <c r="D2000" s="11" t="str">
        <f>"Q"&amp;ROUNDUP(MONTH(SalesDataTable[[#This Row],[Order Date]])/3,0)</f>
        <v>Q3</v>
      </c>
      <c r="E2000" s="4">
        <f>MONTH(SalesDataTable[[#This Row],[Order Date]])</f>
        <v>9</v>
      </c>
      <c r="F2000" s="4" t="str">
        <f>TEXT(SalesDataTable[[#This Row],[Order Date]],"MMM")</f>
        <v>Sep</v>
      </c>
      <c r="G2000" s="4" t="s">
        <v>0</v>
      </c>
      <c r="H2000" s="4" t="s">
        <v>1</v>
      </c>
      <c r="I2000" s="4" t="s">
        <v>2</v>
      </c>
      <c r="J2000" s="4" t="s">
        <v>13</v>
      </c>
      <c r="K2000" s="4" t="s">
        <v>34</v>
      </c>
      <c r="L2000" s="4" t="s">
        <v>35</v>
      </c>
      <c r="M2000" s="9">
        <v>3</v>
      </c>
      <c r="N2000" s="6">
        <v>39.450000000000003</v>
      </c>
      <c r="O2000" s="7">
        <v>0.05</v>
      </c>
      <c r="P2000" s="6">
        <v>15.1</v>
      </c>
      <c r="Q2000" s="6">
        <f t="shared" si="124"/>
        <v>112.4325</v>
      </c>
      <c r="R2000" s="6">
        <f t="shared" si="125"/>
        <v>45.3</v>
      </c>
      <c r="S2000" s="6">
        <f t="shared" si="126"/>
        <v>67.132500000000007</v>
      </c>
      <c r="T2000" s="8">
        <f t="shared" si="127"/>
        <v>0.59709158828630515</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2388</v>
      </c>
      <c r="B2001" s="3">
        <v>46293</v>
      </c>
      <c r="C2001" s="4">
        <f>YEAR(SalesDataTable[[#This Row],[Order Date]])</f>
        <v>2026</v>
      </c>
      <c r="D2001" s="11" t="str">
        <f>"Q"&amp;ROUNDUP(MONTH(SalesDataTable[[#This Row],[Order Date]])/3,0)</f>
        <v>Q3</v>
      </c>
      <c r="E2001" s="4">
        <f>MONTH(SalesDataTable[[#This Row],[Order Date]])</f>
        <v>9</v>
      </c>
      <c r="F2001" s="4" t="str">
        <f>TEXT(SalesDataTable[[#This Row],[Order Date]],"MMM")</f>
        <v>Sep</v>
      </c>
      <c r="G2001" s="4" t="s">
        <v>20</v>
      </c>
      <c r="H2001" s="4" t="s">
        <v>33</v>
      </c>
      <c r="I2001" s="4" t="s">
        <v>2</v>
      </c>
      <c r="J2001" s="4" t="s">
        <v>3</v>
      </c>
      <c r="K2001" s="4" t="s">
        <v>9</v>
      </c>
      <c r="L2001" s="4" t="s">
        <v>10</v>
      </c>
      <c r="M2001" s="9">
        <v>3</v>
      </c>
      <c r="N2001" s="6">
        <v>93.22</v>
      </c>
      <c r="O2001" s="7">
        <v>0</v>
      </c>
      <c r="P2001" s="6">
        <v>46.75</v>
      </c>
      <c r="Q2001" s="6">
        <f t="shared" si="124"/>
        <v>279.65999999999997</v>
      </c>
      <c r="R2001" s="6">
        <f t="shared" si="125"/>
        <v>140.25</v>
      </c>
      <c r="S2001" s="6">
        <f t="shared" si="126"/>
        <v>139.40999999999997</v>
      </c>
      <c r="T2001" s="8">
        <f t="shared" si="127"/>
        <v>0.49849817635700489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2795</v>
      </c>
      <c r="B2002" s="3">
        <v>46293</v>
      </c>
      <c r="C2002" s="4">
        <f>YEAR(SalesDataTable[[#This Row],[Order Date]])</f>
        <v>2026</v>
      </c>
      <c r="D2002" s="11" t="str">
        <f>"Q"&amp;ROUNDUP(MONTH(SalesDataTable[[#This Row],[Order Date]])/3,0)</f>
        <v>Q3</v>
      </c>
      <c r="E2002" s="4">
        <f>MONTH(SalesDataTable[[#This Row],[Order Date]])</f>
        <v>9</v>
      </c>
      <c r="F2002" s="4" t="str">
        <f>TEXT(SalesDataTable[[#This Row],[Order Date]],"MMM")</f>
        <v>Sep</v>
      </c>
      <c r="G2002" s="4" t="s">
        <v>6</v>
      </c>
      <c r="H2002" s="4" t="s">
        <v>43</v>
      </c>
      <c r="I2002" s="4" t="s">
        <v>2</v>
      </c>
      <c r="J2002" s="4" t="s">
        <v>13</v>
      </c>
      <c r="K2002" s="4" t="s">
        <v>9</v>
      </c>
      <c r="L2002" s="4" t="s">
        <v>17</v>
      </c>
      <c r="M2002" s="9">
        <v>3</v>
      </c>
      <c r="N2002" s="6">
        <v>142.19</v>
      </c>
      <c r="O2002" s="7">
        <v>0.05</v>
      </c>
      <c r="P2002" s="6">
        <v>78.37</v>
      </c>
      <c r="Q2002" s="6">
        <f t="shared" si="124"/>
        <v>405.24149999999997</v>
      </c>
      <c r="R2002" s="6">
        <f t="shared" si="125"/>
        <v>235.11</v>
      </c>
      <c r="S2002" s="6">
        <f t="shared" si="126"/>
        <v>170.13149999999996</v>
      </c>
      <c r="T2002" s="8">
        <f t="shared" si="127"/>
        <v>0.41982743623246871</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2840</v>
      </c>
      <c r="B2003" s="3">
        <v>46293</v>
      </c>
      <c r="C2003" s="4">
        <f>YEAR(SalesDataTable[[#This Row],[Order Date]])</f>
        <v>2026</v>
      </c>
      <c r="D2003" s="11" t="str">
        <f>"Q"&amp;ROUNDUP(MONTH(SalesDataTable[[#This Row],[Order Date]])/3,0)</f>
        <v>Q3</v>
      </c>
      <c r="E2003" s="4">
        <f>MONTH(SalesDataTable[[#This Row],[Order Date]])</f>
        <v>9</v>
      </c>
      <c r="F2003" s="4" t="str">
        <f>TEXT(SalesDataTable[[#This Row],[Order Date]],"MMM")</f>
        <v>Sep</v>
      </c>
      <c r="G2003" s="4" t="s">
        <v>0</v>
      </c>
      <c r="H2003" s="4" t="s">
        <v>1</v>
      </c>
      <c r="I2003" s="4" t="s">
        <v>2</v>
      </c>
      <c r="J2003" s="4" t="s">
        <v>3</v>
      </c>
      <c r="K2003" s="4" t="s">
        <v>9</v>
      </c>
      <c r="L2003" s="4" t="s">
        <v>37</v>
      </c>
      <c r="M2003" s="9">
        <v>2</v>
      </c>
      <c r="N2003" s="6">
        <v>151.69999999999999</v>
      </c>
      <c r="O2003" s="7">
        <v>0</v>
      </c>
      <c r="P2003" s="6">
        <v>77.19</v>
      </c>
      <c r="Q2003" s="6">
        <f t="shared" si="124"/>
        <v>303.39999999999998</v>
      </c>
      <c r="R2003" s="6">
        <f t="shared" si="125"/>
        <v>154.38</v>
      </c>
      <c r="S2003" s="6">
        <f t="shared" si="126"/>
        <v>149.01999999999998</v>
      </c>
      <c r="T2003" s="8">
        <f t="shared" si="127"/>
        <v>0.49116677653263019</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2863</v>
      </c>
      <c r="B2004" s="3">
        <v>46293</v>
      </c>
      <c r="C2004" s="4">
        <f>YEAR(SalesDataTable[[#This Row],[Order Date]])</f>
        <v>2026</v>
      </c>
      <c r="D2004" s="11" t="str">
        <f>"Q"&amp;ROUNDUP(MONTH(SalesDataTable[[#This Row],[Order Date]])/3,0)</f>
        <v>Q3</v>
      </c>
      <c r="E2004" s="4">
        <f>MONTH(SalesDataTable[[#This Row],[Order Date]])</f>
        <v>9</v>
      </c>
      <c r="F2004" s="4" t="str">
        <f>TEXT(SalesDataTable[[#This Row],[Order Date]],"MMM")</f>
        <v>Sep</v>
      </c>
      <c r="G2004" s="4" t="s">
        <v>11</v>
      </c>
      <c r="H2004" s="4" t="s">
        <v>12</v>
      </c>
      <c r="I2004" s="4" t="s">
        <v>19</v>
      </c>
      <c r="J2004" s="4" t="s">
        <v>13</v>
      </c>
      <c r="K2004" s="4" t="s">
        <v>14</v>
      </c>
      <c r="L2004" s="4" t="s">
        <v>44</v>
      </c>
      <c r="M2004" s="9">
        <v>1</v>
      </c>
      <c r="N2004" s="6">
        <v>133.85</v>
      </c>
      <c r="O2004" s="7">
        <v>0.05</v>
      </c>
      <c r="P2004" s="6">
        <v>66.41</v>
      </c>
      <c r="Q2004" s="6">
        <f t="shared" si="124"/>
        <v>127.15749999999998</v>
      </c>
      <c r="R2004" s="6">
        <f t="shared" si="125"/>
        <v>66.41</v>
      </c>
      <c r="S2004" s="6">
        <f t="shared" si="126"/>
        <v>60.747499999999988</v>
      </c>
      <c r="T2004" s="8">
        <f t="shared" si="127"/>
        <v>0.47773430588050247</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4522</v>
      </c>
      <c r="B2005" s="3">
        <v>46293</v>
      </c>
      <c r="C2005" s="4">
        <f>YEAR(SalesDataTable[[#This Row],[Order Date]])</f>
        <v>2026</v>
      </c>
      <c r="D2005" s="11" t="str">
        <f>"Q"&amp;ROUNDUP(MONTH(SalesDataTable[[#This Row],[Order Date]])/3,0)</f>
        <v>Q3</v>
      </c>
      <c r="E2005" s="4">
        <f>MONTH(SalesDataTable[[#This Row],[Order Date]])</f>
        <v>9</v>
      </c>
      <c r="F2005" s="4" t="str">
        <f>TEXT(SalesDataTable[[#This Row],[Order Date]],"MMM")</f>
        <v>Sep</v>
      </c>
      <c r="G2005" s="4" t="s">
        <v>20</v>
      </c>
      <c r="H2005" s="4" t="s">
        <v>47</v>
      </c>
      <c r="I2005" s="4" t="s">
        <v>28</v>
      </c>
      <c r="J2005" s="4" t="s">
        <v>16</v>
      </c>
      <c r="K2005" s="4" t="s">
        <v>23</v>
      </c>
      <c r="L2005" s="4" t="s">
        <v>51</v>
      </c>
      <c r="M2005" s="9">
        <v>6</v>
      </c>
      <c r="N2005" s="6">
        <v>125.62</v>
      </c>
      <c r="O2005" s="7">
        <v>0</v>
      </c>
      <c r="P2005" s="6">
        <v>61.34</v>
      </c>
      <c r="Q2005" s="6">
        <f t="shared" si="124"/>
        <v>753.72</v>
      </c>
      <c r="R2005" s="6">
        <f t="shared" si="125"/>
        <v>368.04</v>
      </c>
      <c r="S2005" s="6">
        <f t="shared" si="126"/>
        <v>385.68</v>
      </c>
      <c r="T2005" s="8">
        <f t="shared" si="127"/>
        <v>0.51170195828689702</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5200</v>
      </c>
      <c r="B2006" s="3">
        <v>46293</v>
      </c>
      <c r="C2006" s="4">
        <f>YEAR(SalesDataTable[[#This Row],[Order Date]])</f>
        <v>2026</v>
      </c>
      <c r="D2006" s="11"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23</v>
      </c>
      <c r="L2006" s="4" t="s">
        <v>29</v>
      </c>
      <c r="M2006" s="9">
        <v>3</v>
      </c>
      <c r="N2006" s="6">
        <v>196.87</v>
      </c>
      <c r="O2006" s="7">
        <v>0.1</v>
      </c>
      <c r="P2006" s="6">
        <v>105.93</v>
      </c>
      <c r="Q2006" s="6">
        <f t="shared" si="124"/>
        <v>531.54899999999998</v>
      </c>
      <c r="R2006" s="6">
        <f t="shared" si="125"/>
        <v>317.79000000000002</v>
      </c>
      <c r="S2006" s="6">
        <f t="shared" si="126"/>
        <v>213.75899999999996</v>
      </c>
      <c r="T2006" s="8">
        <f t="shared" si="127"/>
        <v>0.40214354650276823</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452</v>
      </c>
      <c r="B2007" s="3">
        <v>46294</v>
      </c>
      <c r="C2007" s="4">
        <f>YEAR(SalesDataTable[[#This Row],[Order Date]])</f>
        <v>2026</v>
      </c>
      <c r="D2007" s="11" t="str">
        <f>"Q"&amp;ROUNDUP(MONTH(SalesDataTable[[#This Row],[Order Date]])/3,0)</f>
        <v>Q3</v>
      </c>
      <c r="E2007" s="4">
        <f>MONTH(SalesDataTable[[#This Row],[Order Date]])</f>
        <v>9</v>
      </c>
      <c r="F2007" s="4" t="str">
        <f>TEXT(SalesDataTable[[#This Row],[Order Date]],"MMM")</f>
        <v>Sep</v>
      </c>
      <c r="G2007" s="4" t="s">
        <v>6</v>
      </c>
      <c r="H2007" s="4" t="s">
        <v>7</v>
      </c>
      <c r="I2007" s="4" t="s">
        <v>2</v>
      </c>
      <c r="J2007" s="4" t="s">
        <v>3</v>
      </c>
      <c r="K2007" s="4" t="s">
        <v>14</v>
      </c>
      <c r="L2007" s="4" t="s">
        <v>15</v>
      </c>
      <c r="M2007" s="9">
        <v>4</v>
      </c>
      <c r="N2007" s="6">
        <v>36.869999999999997</v>
      </c>
      <c r="O2007" s="7">
        <v>0</v>
      </c>
      <c r="P2007" s="6">
        <v>13.43</v>
      </c>
      <c r="Q2007" s="6">
        <f t="shared" si="124"/>
        <v>147.47999999999999</v>
      </c>
      <c r="R2007" s="6">
        <f t="shared" si="125"/>
        <v>53.72</v>
      </c>
      <c r="S2007" s="6">
        <f t="shared" si="126"/>
        <v>93.759999999999991</v>
      </c>
      <c r="T2007" s="8">
        <f t="shared" si="127"/>
        <v>0.63574721996202876</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871</v>
      </c>
      <c r="B2008" s="3">
        <v>46294</v>
      </c>
      <c r="C2008" s="4">
        <f>YEAR(SalesDataTable[[#This Row],[Order Date]])</f>
        <v>2026</v>
      </c>
      <c r="D2008" s="11" t="str">
        <f>"Q"&amp;ROUNDUP(MONTH(SalesDataTable[[#This Row],[Order Date]])/3,0)</f>
        <v>Q3</v>
      </c>
      <c r="E2008" s="4">
        <f>MONTH(SalesDataTable[[#This Row],[Order Date]])</f>
        <v>9</v>
      </c>
      <c r="F2008" s="4" t="str">
        <f>TEXT(SalesDataTable[[#This Row],[Order Date]],"MMM")</f>
        <v>Sep</v>
      </c>
      <c r="G2008" s="4" t="s">
        <v>6</v>
      </c>
      <c r="H2008" s="4" t="s">
        <v>43</v>
      </c>
      <c r="I2008" s="4" t="s">
        <v>2</v>
      </c>
      <c r="J2008" s="4" t="s">
        <v>13</v>
      </c>
      <c r="K2008" s="4" t="s">
        <v>14</v>
      </c>
      <c r="L2008" s="4" t="s">
        <v>32</v>
      </c>
      <c r="M2008" s="9">
        <v>1</v>
      </c>
      <c r="N2008" s="6">
        <v>47.37</v>
      </c>
      <c r="O2008" s="7">
        <v>0</v>
      </c>
      <c r="P2008" s="6">
        <v>18.2</v>
      </c>
      <c r="Q2008" s="6">
        <f t="shared" si="124"/>
        <v>47.37</v>
      </c>
      <c r="R2008" s="6">
        <f t="shared" si="125"/>
        <v>18.2</v>
      </c>
      <c r="S2008" s="6">
        <f t="shared" si="126"/>
        <v>29.169999999999998</v>
      </c>
      <c r="T2008" s="8">
        <f t="shared" si="127"/>
        <v>0.61579058475828585</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922</v>
      </c>
      <c r="B2009" s="3">
        <v>46294</v>
      </c>
      <c r="C2009" s="4">
        <f>YEAR(SalesDataTable[[#This Row],[Order Date]])</f>
        <v>2026</v>
      </c>
      <c r="D2009" s="11" t="str">
        <f>"Q"&amp;ROUNDUP(MONTH(SalesDataTable[[#This Row],[Order Date]])/3,0)</f>
        <v>Q3</v>
      </c>
      <c r="E2009" s="4">
        <f>MONTH(SalesDataTable[[#This Row],[Order Date]])</f>
        <v>9</v>
      </c>
      <c r="F2009" s="4" t="str">
        <f>TEXT(SalesDataTable[[#This Row],[Order Date]],"MMM")</f>
        <v>Sep</v>
      </c>
      <c r="G2009" s="4" t="s">
        <v>20</v>
      </c>
      <c r="H2009" s="4" t="s">
        <v>33</v>
      </c>
      <c r="I2009" s="4" t="s">
        <v>28</v>
      </c>
      <c r="J2009" s="4" t="s">
        <v>16</v>
      </c>
      <c r="K2009" s="4" t="s">
        <v>9</v>
      </c>
      <c r="L2009" s="4" t="s">
        <v>17</v>
      </c>
      <c r="M2009" s="9">
        <v>1</v>
      </c>
      <c r="N2009" s="6">
        <v>145.62</v>
      </c>
      <c r="O2009" s="7">
        <v>0.05</v>
      </c>
      <c r="P2009" s="6">
        <v>80.25</v>
      </c>
      <c r="Q2009" s="6">
        <f t="shared" si="124"/>
        <v>138.339</v>
      </c>
      <c r="R2009" s="6">
        <f t="shared" si="125"/>
        <v>80.25</v>
      </c>
      <c r="S2009" s="6">
        <f t="shared" si="126"/>
        <v>58.088999999999999</v>
      </c>
      <c r="T2009" s="8">
        <f t="shared" si="127"/>
        <v>0.41990328107041397</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1491</v>
      </c>
      <c r="B2010" s="3">
        <v>46294</v>
      </c>
      <c r="C2010" s="4">
        <f>YEAR(SalesDataTable[[#This Row],[Order Date]])</f>
        <v>2026</v>
      </c>
      <c r="D2010" s="11" t="str">
        <f>"Q"&amp;ROUNDUP(MONTH(SalesDataTable[[#This Row],[Order Date]])/3,0)</f>
        <v>Q3</v>
      </c>
      <c r="E2010" s="4">
        <f>MONTH(SalesDataTable[[#This Row],[Order Date]])</f>
        <v>9</v>
      </c>
      <c r="F2010" s="4" t="str">
        <f>TEXT(SalesDataTable[[#This Row],[Order Date]],"MMM")</f>
        <v>Sep</v>
      </c>
      <c r="G2010" s="4" t="s">
        <v>20</v>
      </c>
      <c r="H2010" s="4" t="s">
        <v>33</v>
      </c>
      <c r="I2010" s="4" t="s">
        <v>19</v>
      </c>
      <c r="J2010" s="4" t="s">
        <v>13</v>
      </c>
      <c r="K2010" s="4" t="s">
        <v>34</v>
      </c>
      <c r="L2010" s="4" t="s">
        <v>42</v>
      </c>
      <c r="M2010" s="9">
        <v>2</v>
      </c>
      <c r="N2010" s="6">
        <v>36.1</v>
      </c>
      <c r="O2010" s="7">
        <v>0.05</v>
      </c>
      <c r="P2010" s="6">
        <v>13.71</v>
      </c>
      <c r="Q2010" s="6">
        <f t="shared" si="124"/>
        <v>68.59</v>
      </c>
      <c r="R2010" s="6">
        <f t="shared" si="125"/>
        <v>27.42</v>
      </c>
      <c r="S2010" s="6">
        <f t="shared" si="126"/>
        <v>41.17</v>
      </c>
      <c r="T2010" s="8">
        <f t="shared" si="127"/>
        <v>0.60023327015599937</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1548</v>
      </c>
      <c r="B2011" s="3">
        <v>46294</v>
      </c>
      <c r="C2011" s="4">
        <f>YEAR(SalesDataTable[[#This Row],[Order Date]])</f>
        <v>2026</v>
      </c>
      <c r="D2011" s="11" t="str">
        <f>"Q"&amp;ROUNDUP(MONTH(SalesDataTable[[#This Row],[Order Date]])/3,0)</f>
        <v>Q3</v>
      </c>
      <c r="E2011" s="4">
        <f>MONTH(SalesDataTable[[#This Row],[Order Date]])</f>
        <v>9</v>
      </c>
      <c r="F2011" s="4" t="str">
        <f>TEXT(SalesDataTable[[#This Row],[Order Date]],"MMM")</f>
        <v>Sep</v>
      </c>
      <c r="G2011" s="4" t="s">
        <v>0</v>
      </c>
      <c r="H2011" s="4" t="s">
        <v>36</v>
      </c>
      <c r="I2011" s="4" t="s">
        <v>19</v>
      </c>
      <c r="J2011" s="4" t="s">
        <v>3</v>
      </c>
      <c r="K2011" s="4" t="s">
        <v>9</v>
      </c>
      <c r="L2011" s="4" t="s">
        <v>46</v>
      </c>
      <c r="M2011" s="9">
        <v>2</v>
      </c>
      <c r="N2011" s="6">
        <v>73</v>
      </c>
      <c r="O2011" s="7">
        <v>0.05</v>
      </c>
      <c r="P2011" s="6">
        <v>31.41</v>
      </c>
      <c r="Q2011" s="6">
        <f t="shared" si="124"/>
        <v>138.69999999999999</v>
      </c>
      <c r="R2011" s="6">
        <f t="shared" si="125"/>
        <v>62.82</v>
      </c>
      <c r="S2011" s="6">
        <f t="shared" si="126"/>
        <v>75.88</v>
      </c>
      <c r="T2011" s="8">
        <f t="shared" si="127"/>
        <v>0.54708002883922136</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2299</v>
      </c>
      <c r="B2012" s="3">
        <v>46294</v>
      </c>
      <c r="C2012" s="4">
        <f>YEAR(SalesDataTable[[#This Row],[Order Date]])</f>
        <v>2026</v>
      </c>
      <c r="D2012" s="11" t="str">
        <f>"Q"&amp;ROUNDUP(MONTH(SalesDataTable[[#This Row],[Order Date]])/3,0)</f>
        <v>Q3</v>
      </c>
      <c r="E2012" s="4">
        <f>MONTH(SalesDataTable[[#This Row],[Order Date]])</f>
        <v>9</v>
      </c>
      <c r="F2012" s="4" t="str">
        <f>TEXT(SalesDataTable[[#This Row],[Order Date]],"MMM")</f>
        <v>Sep</v>
      </c>
      <c r="G2012" s="4" t="s">
        <v>6</v>
      </c>
      <c r="H2012" s="4" t="s">
        <v>41</v>
      </c>
      <c r="I2012" s="4" t="s">
        <v>2</v>
      </c>
      <c r="J2012" s="4" t="s">
        <v>13</v>
      </c>
      <c r="K2012" s="4" t="s">
        <v>14</v>
      </c>
      <c r="L2012" s="4" t="s">
        <v>15</v>
      </c>
      <c r="M2012" s="9">
        <v>2</v>
      </c>
      <c r="N2012" s="6">
        <v>36.93</v>
      </c>
      <c r="O2012" s="7">
        <v>0.1</v>
      </c>
      <c r="P2012" s="6">
        <v>13.4</v>
      </c>
      <c r="Q2012" s="6">
        <f t="shared" si="124"/>
        <v>66.474000000000004</v>
      </c>
      <c r="R2012" s="6">
        <f t="shared" si="125"/>
        <v>26.8</v>
      </c>
      <c r="S2012" s="6">
        <f t="shared" si="126"/>
        <v>39.674000000000007</v>
      </c>
      <c r="T2012" s="8">
        <f t="shared" si="127"/>
        <v>0.59683485272437353</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3051</v>
      </c>
      <c r="B2013" s="3">
        <v>46294</v>
      </c>
      <c r="C2013" s="4">
        <f>YEAR(SalesDataTable[[#This Row],[Order Date]])</f>
        <v>2026</v>
      </c>
      <c r="D2013" s="11" t="str">
        <f>"Q"&amp;ROUNDUP(MONTH(SalesDataTable[[#This Row],[Order Date]])/3,0)</f>
        <v>Q3</v>
      </c>
      <c r="E2013" s="4">
        <f>MONTH(SalesDataTable[[#This Row],[Order Date]])</f>
        <v>9</v>
      </c>
      <c r="F2013" s="4" t="str">
        <f>TEXT(SalesDataTable[[#This Row],[Order Date]],"MMM")</f>
        <v>Sep</v>
      </c>
      <c r="G2013" s="4" t="s">
        <v>6</v>
      </c>
      <c r="H2013" s="4" t="s">
        <v>49</v>
      </c>
      <c r="I2013" s="4" t="s">
        <v>2</v>
      </c>
      <c r="J2013" s="4" t="s">
        <v>13</v>
      </c>
      <c r="K2013" s="4" t="s">
        <v>34</v>
      </c>
      <c r="L2013" s="4" t="s">
        <v>45</v>
      </c>
      <c r="M2013" s="9">
        <v>2</v>
      </c>
      <c r="N2013" s="6">
        <v>51.52</v>
      </c>
      <c r="O2013" s="7">
        <v>0</v>
      </c>
      <c r="P2013" s="6">
        <v>21.47</v>
      </c>
      <c r="Q2013" s="6">
        <f t="shared" si="124"/>
        <v>103.04</v>
      </c>
      <c r="R2013" s="6">
        <f t="shared" si="125"/>
        <v>42.94</v>
      </c>
      <c r="S2013" s="6">
        <f t="shared" si="126"/>
        <v>60.100000000000009</v>
      </c>
      <c r="T2013" s="8">
        <f t="shared" si="127"/>
        <v>0.58326863354037273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4018</v>
      </c>
      <c r="B2014" s="3">
        <v>46294</v>
      </c>
      <c r="C2014" s="4">
        <f>YEAR(SalesDataTable[[#This Row],[Order Date]])</f>
        <v>2026</v>
      </c>
      <c r="D2014" s="11" t="str">
        <f>"Q"&amp;ROUNDUP(MONTH(SalesDataTable[[#This Row],[Order Date]])/3,0)</f>
        <v>Q3</v>
      </c>
      <c r="E2014" s="4">
        <f>MONTH(SalesDataTable[[#This Row],[Order Date]])</f>
        <v>9</v>
      </c>
      <c r="F2014" s="4" t="str">
        <f>TEXT(SalesDataTable[[#This Row],[Order Date]],"MMM")</f>
        <v>Sep</v>
      </c>
      <c r="G2014" s="4" t="s">
        <v>6</v>
      </c>
      <c r="H2014" s="4" t="s">
        <v>27</v>
      </c>
      <c r="I2014" s="4" t="s">
        <v>2</v>
      </c>
      <c r="J2014" s="4" t="s">
        <v>13</v>
      </c>
      <c r="K2014" s="4" t="s">
        <v>34</v>
      </c>
      <c r="L2014" s="4" t="s">
        <v>45</v>
      </c>
      <c r="M2014" s="9">
        <v>1</v>
      </c>
      <c r="N2014" s="6">
        <v>50.42</v>
      </c>
      <c r="O2014" s="7">
        <v>0</v>
      </c>
      <c r="P2014" s="6">
        <v>21.68</v>
      </c>
      <c r="Q2014" s="6">
        <f t="shared" si="124"/>
        <v>50.42</v>
      </c>
      <c r="R2014" s="6">
        <f t="shared" si="125"/>
        <v>21.68</v>
      </c>
      <c r="S2014" s="6">
        <f t="shared" si="126"/>
        <v>28.740000000000002</v>
      </c>
      <c r="T2014" s="8">
        <f t="shared" si="127"/>
        <v>0.57001190003966684</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4118</v>
      </c>
      <c r="B2015" s="3">
        <v>46294</v>
      </c>
      <c r="C2015" s="4">
        <f>YEAR(SalesDataTable[[#This Row],[Order Date]])</f>
        <v>2026</v>
      </c>
      <c r="D2015" s="11" t="str">
        <f>"Q"&amp;ROUNDUP(MONTH(SalesDataTable[[#This Row],[Order Date]])/3,0)</f>
        <v>Q3</v>
      </c>
      <c r="E2015" s="4">
        <f>MONTH(SalesDataTable[[#This Row],[Order Date]])</f>
        <v>9</v>
      </c>
      <c r="F2015" s="4" t="str">
        <f>TEXT(SalesDataTable[[#This Row],[Order Date]],"MMM")</f>
        <v>Sep</v>
      </c>
      <c r="G2015" s="4" t="s">
        <v>6</v>
      </c>
      <c r="H2015" s="4" t="s">
        <v>49</v>
      </c>
      <c r="I2015" s="4" t="s">
        <v>8</v>
      </c>
      <c r="J2015" s="4" t="s">
        <v>3</v>
      </c>
      <c r="K2015" s="4" t="s">
        <v>9</v>
      </c>
      <c r="L2015" s="4" t="s">
        <v>37</v>
      </c>
      <c r="M2015" s="9">
        <v>10</v>
      </c>
      <c r="N2015" s="6">
        <v>157.79</v>
      </c>
      <c r="O2015" s="7">
        <v>0.1</v>
      </c>
      <c r="P2015" s="6">
        <v>77.900000000000006</v>
      </c>
      <c r="Q2015" s="6">
        <f t="shared" si="124"/>
        <v>1420.11</v>
      </c>
      <c r="R2015" s="6">
        <f t="shared" si="125"/>
        <v>779</v>
      </c>
      <c r="S2015" s="6">
        <f t="shared" si="126"/>
        <v>641.1099999999999</v>
      </c>
      <c r="T2015" s="8">
        <f t="shared" si="127"/>
        <v>0.4514509439409623</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4251</v>
      </c>
      <c r="B2016" s="3">
        <v>46294</v>
      </c>
      <c r="C2016" s="4">
        <f>YEAR(SalesDataTable[[#This Row],[Order Date]])</f>
        <v>2026</v>
      </c>
      <c r="D2016" s="11" t="str">
        <f>"Q"&amp;ROUNDUP(MONTH(SalesDataTable[[#This Row],[Order Date]])/3,0)</f>
        <v>Q3</v>
      </c>
      <c r="E2016" s="4">
        <f>MONTH(SalesDataTable[[#This Row],[Order Date]])</f>
        <v>9</v>
      </c>
      <c r="F2016" s="4" t="str">
        <f>TEXT(SalesDataTable[[#This Row],[Order Date]],"MMM")</f>
        <v>Sep</v>
      </c>
      <c r="G2016" s="4" t="s">
        <v>6</v>
      </c>
      <c r="H2016" s="4" t="s">
        <v>41</v>
      </c>
      <c r="I2016" s="4" t="s">
        <v>2</v>
      </c>
      <c r="J2016" s="4" t="s">
        <v>3</v>
      </c>
      <c r="K2016" s="4" t="s">
        <v>4</v>
      </c>
      <c r="L2016" s="4" t="s">
        <v>26</v>
      </c>
      <c r="M2016" s="9">
        <v>1</v>
      </c>
      <c r="N2016" s="6">
        <v>40.409999999999997</v>
      </c>
      <c r="O2016" s="7">
        <v>0.15</v>
      </c>
      <c r="P2016" s="6">
        <v>16.3</v>
      </c>
      <c r="Q2016" s="6">
        <f t="shared" si="124"/>
        <v>34.348499999999994</v>
      </c>
      <c r="R2016" s="6">
        <f t="shared" si="125"/>
        <v>16.3</v>
      </c>
      <c r="S2016" s="6">
        <f t="shared" si="126"/>
        <v>18.048499999999994</v>
      </c>
      <c r="T2016" s="8">
        <f t="shared" si="127"/>
        <v>0.52545234871974023</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4557</v>
      </c>
      <c r="B2017" s="3">
        <v>46294</v>
      </c>
      <c r="C2017" s="4">
        <f>YEAR(SalesDataTable[[#This Row],[Order Date]])</f>
        <v>2026</v>
      </c>
      <c r="D2017" s="11" t="str">
        <f>"Q"&amp;ROUNDUP(MONTH(SalesDataTable[[#This Row],[Order Date]])/3,0)</f>
        <v>Q3</v>
      </c>
      <c r="E2017" s="4">
        <f>MONTH(SalesDataTable[[#This Row],[Order Date]])</f>
        <v>9</v>
      </c>
      <c r="F2017" s="4" t="str">
        <f>TEXT(SalesDataTable[[#This Row],[Order Date]],"MMM")</f>
        <v>Sep</v>
      </c>
      <c r="G2017" s="4" t="s">
        <v>20</v>
      </c>
      <c r="H2017" s="4" t="s">
        <v>33</v>
      </c>
      <c r="I2017" s="4" t="s">
        <v>2</v>
      </c>
      <c r="J2017" s="4" t="s">
        <v>13</v>
      </c>
      <c r="K2017" s="4" t="s">
        <v>4</v>
      </c>
      <c r="L2017" s="4" t="s">
        <v>22</v>
      </c>
      <c r="M2017" s="9">
        <v>2</v>
      </c>
      <c r="N2017" s="6">
        <v>50.17</v>
      </c>
      <c r="O2017" s="7">
        <v>0.05</v>
      </c>
      <c r="P2017" s="6">
        <v>22.83</v>
      </c>
      <c r="Q2017" s="6">
        <f t="shared" si="124"/>
        <v>95.322999999999993</v>
      </c>
      <c r="R2017" s="6">
        <f t="shared" si="125"/>
        <v>45.66</v>
      </c>
      <c r="S2017" s="6">
        <f t="shared" si="126"/>
        <v>49.662999999999997</v>
      </c>
      <c r="T2017" s="8">
        <f t="shared" si="127"/>
        <v>0.52099703114673268</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4811</v>
      </c>
      <c r="B2018" s="3">
        <v>46294</v>
      </c>
      <c r="C2018" s="4">
        <f>YEAR(SalesDataTable[[#This Row],[Order Date]])</f>
        <v>2026</v>
      </c>
      <c r="D2018" s="11" t="str">
        <f>"Q"&amp;ROUNDUP(MONTH(SalesDataTable[[#This Row],[Order Date]])/3,0)</f>
        <v>Q3</v>
      </c>
      <c r="E2018" s="4">
        <f>MONTH(SalesDataTable[[#This Row],[Order Date]])</f>
        <v>9</v>
      </c>
      <c r="F2018" s="4" t="str">
        <f>TEXT(SalesDataTable[[#This Row],[Order Date]],"MMM")</f>
        <v>Sep</v>
      </c>
      <c r="G2018" s="4" t="s">
        <v>6</v>
      </c>
      <c r="H2018" s="4" t="s">
        <v>49</v>
      </c>
      <c r="I2018" s="4" t="s">
        <v>2</v>
      </c>
      <c r="J2018" s="4" t="s">
        <v>13</v>
      </c>
      <c r="K2018" s="4" t="s">
        <v>9</v>
      </c>
      <c r="L2018" s="4" t="s">
        <v>37</v>
      </c>
      <c r="M2018" s="9">
        <v>1</v>
      </c>
      <c r="N2018" s="6">
        <v>155.55000000000001</v>
      </c>
      <c r="O2018" s="7">
        <v>0.1</v>
      </c>
      <c r="P2018" s="6">
        <v>79.2</v>
      </c>
      <c r="Q2018" s="6">
        <f t="shared" si="124"/>
        <v>139.995</v>
      </c>
      <c r="R2018" s="6">
        <f t="shared" si="125"/>
        <v>79.2</v>
      </c>
      <c r="S2018" s="6">
        <f t="shared" si="126"/>
        <v>60.795000000000002</v>
      </c>
      <c r="T2018" s="8">
        <f t="shared" si="127"/>
        <v>0.43426550948248149</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306</v>
      </c>
      <c r="B2019" s="3">
        <v>46295</v>
      </c>
      <c r="C2019" s="4">
        <f>YEAR(SalesDataTable[[#This Row],[Order Date]])</f>
        <v>2026</v>
      </c>
      <c r="D2019" s="11" t="str">
        <f>"Q"&amp;ROUNDUP(MONTH(SalesDataTable[[#This Row],[Order Date]])/3,0)</f>
        <v>Q3</v>
      </c>
      <c r="E2019" s="4">
        <f>MONTH(SalesDataTable[[#This Row],[Order Date]])</f>
        <v>9</v>
      </c>
      <c r="F2019" s="4" t="str">
        <f>TEXT(SalesDataTable[[#This Row],[Order Date]],"MMM")</f>
        <v>Sep</v>
      </c>
      <c r="G2019" s="4" t="s">
        <v>11</v>
      </c>
      <c r="H2019" s="4" t="s">
        <v>39</v>
      </c>
      <c r="I2019" s="4" t="s">
        <v>19</v>
      </c>
      <c r="J2019" s="4" t="s">
        <v>16</v>
      </c>
      <c r="K2019" s="4" t="s">
        <v>4</v>
      </c>
      <c r="L2019" s="4" t="s">
        <v>22</v>
      </c>
      <c r="M2019" s="9">
        <v>1</v>
      </c>
      <c r="N2019" s="6">
        <v>51.81</v>
      </c>
      <c r="O2019" s="7">
        <v>0.1</v>
      </c>
      <c r="P2019" s="6">
        <v>22.65</v>
      </c>
      <c r="Q2019" s="6">
        <f t="shared" si="124"/>
        <v>46.629000000000005</v>
      </c>
      <c r="R2019" s="6">
        <f t="shared" si="125"/>
        <v>22.65</v>
      </c>
      <c r="S2019" s="6">
        <f t="shared" si="126"/>
        <v>23.979000000000006</v>
      </c>
      <c r="T2019" s="8">
        <f t="shared" si="127"/>
        <v>0.51425078813613856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1158</v>
      </c>
      <c r="B2020" s="3">
        <v>46295</v>
      </c>
      <c r="C2020" s="4">
        <f>YEAR(SalesDataTable[[#This Row],[Order Date]])</f>
        <v>2026</v>
      </c>
      <c r="D2020" s="11" t="str">
        <f>"Q"&amp;ROUNDUP(MONTH(SalesDataTable[[#This Row],[Order Date]])/3,0)</f>
        <v>Q3</v>
      </c>
      <c r="E2020" s="4">
        <f>MONTH(SalesDataTable[[#This Row],[Order Date]])</f>
        <v>9</v>
      </c>
      <c r="F2020" s="4" t="str">
        <f>TEXT(SalesDataTable[[#This Row],[Order Date]],"MMM")</f>
        <v>Sep</v>
      </c>
      <c r="G2020" s="4" t="s">
        <v>0</v>
      </c>
      <c r="H2020" s="4" t="s">
        <v>36</v>
      </c>
      <c r="I2020" s="4" t="s">
        <v>19</v>
      </c>
      <c r="J2020" s="4" t="s">
        <v>3</v>
      </c>
      <c r="K2020" s="4" t="s">
        <v>34</v>
      </c>
      <c r="L2020" s="4" t="s">
        <v>35</v>
      </c>
      <c r="M2020" s="9">
        <v>1</v>
      </c>
      <c r="N2020" s="6">
        <v>40.61</v>
      </c>
      <c r="O2020" s="7">
        <v>0.1</v>
      </c>
      <c r="P2020" s="6">
        <v>14.28</v>
      </c>
      <c r="Q2020" s="6">
        <f t="shared" si="124"/>
        <v>36.548999999999999</v>
      </c>
      <c r="R2020" s="6">
        <f t="shared" si="125"/>
        <v>14.28</v>
      </c>
      <c r="S2020" s="6">
        <f t="shared" si="126"/>
        <v>22.268999999999998</v>
      </c>
      <c r="T2020" s="8">
        <f t="shared" si="127"/>
        <v>0.60929163588607071</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1639</v>
      </c>
      <c r="B2021" s="3">
        <v>46295</v>
      </c>
      <c r="C2021" s="4">
        <f>YEAR(SalesDataTable[[#This Row],[Order Date]])</f>
        <v>2026</v>
      </c>
      <c r="D2021" s="11" t="str">
        <f>"Q"&amp;ROUNDUP(MONTH(SalesDataTable[[#This Row],[Order Date]])/3,0)</f>
        <v>Q3</v>
      </c>
      <c r="E2021" s="4">
        <f>MONTH(SalesDataTable[[#This Row],[Order Date]])</f>
        <v>9</v>
      </c>
      <c r="F2021" s="4" t="str">
        <f>TEXT(SalesDataTable[[#This Row],[Order Date]],"MMM")</f>
        <v>Sep</v>
      </c>
      <c r="G2021" s="4" t="s">
        <v>11</v>
      </c>
      <c r="H2021" s="4" t="s">
        <v>12</v>
      </c>
      <c r="I2021" s="4" t="s">
        <v>19</v>
      </c>
      <c r="J2021" s="4" t="s">
        <v>16</v>
      </c>
      <c r="K2021" s="4" t="s">
        <v>9</v>
      </c>
      <c r="L2021" s="4" t="s">
        <v>17</v>
      </c>
      <c r="M2021" s="9">
        <v>1</v>
      </c>
      <c r="N2021" s="6">
        <v>140.78</v>
      </c>
      <c r="O2021" s="7">
        <v>0.05</v>
      </c>
      <c r="P2021" s="6">
        <v>80.8</v>
      </c>
      <c r="Q2021" s="6">
        <f t="shared" si="124"/>
        <v>133.74099999999999</v>
      </c>
      <c r="R2021" s="6">
        <f t="shared" si="125"/>
        <v>80.8</v>
      </c>
      <c r="S2021" s="6">
        <f t="shared" si="126"/>
        <v>52.940999999999988</v>
      </c>
      <c r="T2021" s="8">
        <f t="shared" si="127"/>
        <v>0.39584719719457756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2247</v>
      </c>
      <c r="B2022" s="3">
        <v>46295</v>
      </c>
      <c r="C2022" s="4">
        <f>YEAR(SalesDataTable[[#This Row],[Order Date]])</f>
        <v>2026</v>
      </c>
      <c r="D2022" s="11" t="str">
        <f>"Q"&amp;ROUNDUP(MONTH(SalesDataTable[[#This Row],[Order Date]])/3,0)</f>
        <v>Q3</v>
      </c>
      <c r="E2022" s="4">
        <f>MONTH(SalesDataTable[[#This Row],[Order Date]])</f>
        <v>9</v>
      </c>
      <c r="F2022" s="4" t="str">
        <f>TEXT(SalesDataTable[[#This Row],[Order Date]],"MMM")</f>
        <v>Sep</v>
      </c>
      <c r="G2022" s="4" t="s">
        <v>6</v>
      </c>
      <c r="H2022" s="4" t="s">
        <v>27</v>
      </c>
      <c r="I2022" s="4" t="s">
        <v>19</v>
      </c>
      <c r="J2022" s="4" t="s">
        <v>16</v>
      </c>
      <c r="K2022" s="4" t="s">
        <v>14</v>
      </c>
      <c r="L2022" s="4" t="s">
        <v>48</v>
      </c>
      <c r="M2022" s="9">
        <v>1</v>
      </c>
      <c r="N2022" s="6">
        <v>163.13999999999999</v>
      </c>
      <c r="O2022" s="7">
        <v>0</v>
      </c>
      <c r="P2022" s="6">
        <v>87.53</v>
      </c>
      <c r="Q2022" s="6">
        <f t="shared" si="124"/>
        <v>163.13999999999999</v>
      </c>
      <c r="R2022" s="6">
        <f t="shared" si="125"/>
        <v>87.53</v>
      </c>
      <c r="S2022" s="6">
        <f t="shared" si="126"/>
        <v>75.609999999999985</v>
      </c>
      <c r="T2022" s="8">
        <f t="shared" si="127"/>
        <v>0.4634669608924849</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3119</v>
      </c>
      <c r="B2023" s="3">
        <v>46295</v>
      </c>
      <c r="C2023" s="4">
        <f>YEAR(SalesDataTable[[#This Row],[Order Date]])</f>
        <v>2026</v>
      </c>
      <c r="D2023" s="11" t="str">
        <f>"Q"&amp;ROUNDUP(MONTH(SalesDataTable[[#This Row],[Order Date]])/3,0)</f>
        <v>Q3</v>
      </c>
      <c r="E2023" s="4">
        <f>MONTH(SalesDataTable[[#This Row],[Order Date]])</f>
        <v>9</v>
      </c>
      <c r="F2023" s="4" t="str">
        <f>TEXT(SalesDataTable[[#This Row],[Order Date]],"MMM")</f>
        <v>Sep</v>
      </c>
      <c r="G2023" s="4" t="s">
        <v>20</v>
      </c>
      <c r="H2023" s="4" t="s">
        <v>21</v>
      </c>
      <c r="I2023" s="4" t="s">
        <v>19</v>
      </c>
      <c r="J2023" s="4" t="s">
        <v>3</v>
      </c>
      <c r="K2023" s="4" t="s">
        <v>9</v>
      </c>
      <c r="L2023" s="4" t="s">
        <v>46</v>
      </c>
      <c r="M2023" s="9">
        <v>1</v>
      </c>
      <c r="N2023" s="6">
        <v>70.91</v>
      </c>
      <c r="O2023" s="7">
        <v>0</v>
      </c>
      <c r="P2023" s="6">
        <v>31.73</v>
      </c>
      <c r="Q2023" s="6">
        <f t="shared" si="124"/>
        <v>70.91</v>
      </c>
      <c r="R2023" s="6">
        <f t="shared" si="125"/>
        <v>31.73</v>
      </c>
      <c r="S2023" s="6">
        <f t="shared" si="126"/>
        <v>39.179999999999993</v>
      </c>
      <c r="T2023" s="8">
        <f t="shared" si="127"/>
        <v>0.55253137780284856</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3267</v>
      </c>
      <c r="B2024" s="3">
        <v>46295</v>
      </c>
      <c r="C2024" s="4">
        <f>YEAR(SalesDataTable[[#This Row],[Order Date]])</f>
        <v>2026</v>
      </c>
      <c r="D2024" s="11" t="str">
        <f>"Q"&amp;ROUNDUP(MONTH(SalesDataTable[[#This Row],[Order Date]])/3,0)</f>
        <v>Q3</v>
      </c>
      <c r="E2024" s="4">
        <f>MONTH(SalesDataTable[[#This Row],[Order Date]])</f>
        <v>9</v>
      </c>
      <c r="F2024" s="4" t="str">
        <f>TEXT(SalesDataTable[[#This Row],[Order Date]],"MMM")</f>
        <v>Sep</v>
      </c>
      <c r="G2024" s="4" t="s">
        <v>20</v>
      </c>
      <c r="H2024" s="4" t="s">
        <v>47</v>
      </c>
      <c r="I2024" s="4" t="s">
        <v>28</v>
      </c>
      <c r="J2024" s="4" t="s">
        <v>3</v>
      </c>
      <c r="K2024" s="4" t="s">
        <v>4</v>
      </c>
      <c r="L2024" s="4" t="s">
        <v>5</v>
      </c>
      <c r="M2024" s="9">
        <v>2</v>
      </c>
      <c r="N2024" s="6">
        <v>81.99</v>
      </c>
      <c r="O2024" s="7">
        <v>0</v>
      </c>
      <c r="P2024" s="6">
        <v>43.95</v>
      </c>
      <c r="Q2024" s="6">
        <f t="shared" si="124"/>
        <v>163.98</v>
      </c>
      <c r="R2024" s="6">
        <f t="shared" si="125"/>
        <v>87.9</v>
      </c>
      <c r="S2024" s="6">
        <f t="shared" si="126"/>
        <v>76.079999999999984</v>
      </c>
      <c r="T2024" s="8">
        <f t="shared" si="127"/>
        <v>0.46395901939260881</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3382</v>
      </c>
      <c r="B2025" s="3">
        <v>46295</v>
      </c>
      <c r="C2025" s="4">
        <f>YEAR(SalesDataTable[[#This Row],[Order Date]])</f>
        <v>2026</v>
      </c>
      <c r="D2025" s="11" t="str">
        <f>"Q"&amp;ROUNDUP(MONTH(SalesDataTable[[#This Row],[Order Date]])/3,0)</f>
        <v>Q3</v>
      </c>
      <c r="E2025" s="4">
        <f>MONTH(SalesDataTable[[#This Row],[Order Date]])</f>
        <v>9</v>
      </c>
      <c r="F2025" s="4" t="str">
        <f>TEXT(SalesDataTable[[#This Row],[Order Date]],"MMM")</f>
        <v>Sep</v>
      </c>
      <c r="G2025" s="4" t="s">
        <v>20</v>
      </c>
      <c r="H2025" s="4" t="s">
        <v>21</v>
      </c>
      <c r="I2025" s="4" t="s">
        <v>28</v>
      </c>
      <c r="J2025" s="4" t="s">
        <v>13</v>
      </c>
      <c r="K2025" s="4" t="s">
        <v>4</v>
      </c>
      <c r="L2025" s="4" t="s">
        <v>5</v>
      </c>
      <c r="M2025" s="9">
        <v>2</v>
      </c>
      <c r="N2025" s="6">
        <v>81.13</v>
      </c>
      <c r="O2025" s="7">
        <v>0</v>
      </c>
      <c r="P2025" s="6">
        <v>43.7</v>
      </c>
      <c r="Q2025" s="6">
        <f t="shared" si="124"/>
        <v>162.26</v>
      </c>
      <c r="R2025" s="6">
        <f t="shared" si="125"/>
        <v>87.4</v>
      </c>
      <c r="S2025" s="6">
        <f t="shared" si="126"/>
        <v>74.859999999999985</v>
      </c>
      <c r="T2025" s="8">
        <f t="shared" si="127"/>
        <v>0.46135831381733017</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3814</v>
      </c>
      <c r="B2026" s="3">
        <v>46295</v>
      </c>
      <c r="C2026" s="4">
        <f>YEAR(SalesDataTable[[#This Row],[Order Date]])</f>
        <v>2026</v>
      </c>
      <c r="D2026" s="11" t="str">
        <f>"Q"&amp;ROUNDUP(MONTH(SalesDataTable[[#This Row],[Order Date]])/3,0)</f>
        <v>Q3</v>
      </c>
      <c r="E2026" s="4">
        <f>MONTH(SalesDataTable[[#This Row],[Order Date]])</f>
        <v>9</v>
      </c>
      <c r="F2026" s="4" t="str">
        <f>TEXT(SalesDataTable[[#This Row],[Order Date]],"MMM")</f>
        <v>Sep</v>
      </c>
      <c r="G2026" s="4" t="s">
        <v>6</v>
      </c>
      <c r="H2026" s="4" t="s">
        <v>43</v>
      </c>
      <c r="I2026" s="4" t="s">
        <v>8</v>
      </c>
      <c r="J2026" s="4" t="s">
        <v>3</v>
      </c>
      <c r="K2026" s="4" t="s">
        <v>9</v>
      </c>
      <c r="L2026" s="4" t="s">
        <v>17</v>
      </c>
      <c r="M2026" s="9">
        <v>5</v>
      </c>
      <c r="N2026" s="6">
        <v>141.08000000000001</v>
      </c>
      <c r="O2026" s="7">
        <v>0.05</v>
      </c>
      <c r="P2026" s="6">
        <v>78.23</v>
      </c>
      <c r="Q2026" s="6">
        <f t="shared" si="124"/>
        <v>670.13000000000011</v>
      </c>
      <c r="R2026" s="6">
        <f t="shared" si="125"/>
        <v>391.15000000000003</v>
      </c>
      <c r="S2026" s="6">
        <f t="shared" si="126"/>
        <v>278.98000000000008</v>
      </c>
      <c r="T2026" s="8">
        <f t="shared" si="127"/>
        <v>0.4163072836613792</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3818</v>
      </c>
      <c r="B2027" s="3">
        <v>46295</v>
      </c>
      <c r="C2027" s="4">
        <f>YEAR(SalesDataTable[[#This Row],[Order Date]])</f>
        <v>2026</v>
      </c>
      <c r="D2027" s="11" t="str">
        <f>"Q"&amp;ROUNDUP(MONTH(SalesDataTable[[#This Row],[Order Date]])/3,0)</f>
        <v>Q3</v>
      </c>
      <c r="E2027" s="4">
        <f>MONTH(SalesDataTable[[#This Row],[Order Date]])</f>
        <v>9</v>
      </c>
      <c r="F2027" s="4" t="str">
        <f>TEXT(SalesDataTable[[#This Row],[Order Date]],"MMM")</f>
        <v>Sep</v>
      </c>
      <c r="G2027" s="4" t="s">
        <v>0</v>
      </c>
      <c r="H2027" s="4" t="s">
        <v>50</v>
      </c>
      <c r="I2027" s="4" t="s">
        <v>2</v>
      </c>
      <c r="J2027" s="4" t="s">
        <v>3</v>
      </c>
      <c r="K2027" s="4" t="s">
        <v>14</v>
      </c>
      <c r="L2027" s="4" t="s">
        <v>15</v>
      </c>
      <c r="M2027" s="9">
        <v>5</v>
      </c>
      <c r="N2027" s="6">
        <v>36.18</v>
      </c>
      <c r="O2027" s="7">
        <v>0</v>
      </c>
      <c r="P2027" s="6">
        <v>13.66</v>
      </c>
      <c r="Q2027" s="6">
        <f t="shared" si="124"/>
        <v>180.9</v>
      </c>
      <c r="R2027" s="6">
        <f t="shared" si="125"/>
        <v>68.3</v>
      </c>
      <c r="S2027" s="6">
        <f t="shared" si="126"/>
        <v>112.60000000000001</v>
      </c>
      <c r="T2027" s="8">
        <f t="shared" si="127"/>
        <v>0.62244333886124936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4347</v>
      </c>
      <c r="B2028" s="3">
        <v>46295</v>
      </c>
      <c r="C2028" s="4">
        <f>YEAR(SalesDataTable[[#This Row],[Order Date]])</f>
        <v>2026</v>
      </c>
      <c r="D2028" s="11" t="str">
        <f>"Q"&amp;ROUNDUP(MONTH(SalesDataTable[[#This Row],[Order Date]])/3,0)</f>
        <v>Q3</v>
      </c>
      <c r="E2028" s="4">
        <f>MONTH(SalesDataTable[[#This Row],[Order Date]])</f>
        <v>9</v>
      </c>
      <c r="F2028" s="4" t="str">
        <f>TEXT(SalesDataTable[[#This Row],[Order Date]],"MMM")</f>
        <v>Sep</v>
      </c>
      <c r="G2028" s="4" t="s">
        <v>20</v>
      </c>
      <c r="H2028" s="4" t="s">
        <v>47</v>
      </c>
      <c r="I2028" s="4" t="s">
        <v>28</v>
      </c>
      <c r="J2028" s="4" t="s">
        <v>13</v>
      </c>
      <c r="K2028" s="4" t="s">
        <v>4</v>
      </c>
      <c r="L2028" s="4" t="s">
        <v>5</v>
      </c>
      <c r="M2028" s="9">
        <v>1</v>
      </c>
      <c r="N2028" s="6">
        <v>81.06</v>
      </c>
      <c r="O2028" s="7">
        <v>0.05</v>
      </c>
      <c r="P2028" s="6">
        <v>43.54</v>
      </c>
      <c r="Q2028" s="6">
        <f t="shared" si="124"/>
        <v>77.007000000000005</v>
      </c>
      <c r="R2028" s="6">
        <f t="shared" si="125"/>
        <v>43.54</v>
      </c>
      <c r="S2028" s="6">
        <f t="shared" si="126"/>
        <v>33.467000000000006</v>
      </c>
      <c r="T2028" s="8">
        <f t="shared" si="127"/>
        <v>0.434596854831379</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4646</v>
      </c>
      <c r="B2029" s="3">
        <v>46295</v>
      </c>
      <c r="C2029" s="4">
        <f>YEAR(SalesDataTable[[#This Row],[Order Date]])</f>
        <v>2026</v>
      </c>
      <c r="D2029" s="11" t="str">
        <f>"Q"&amp;ROUNDUP(MONTH(SalesDataTable[[#This Row],[Order Date]])/3,0)</f>
        <v>Q3</v>
      </c>
      <c r="E2029" s="4">
        <f>MONTH(SalesDataTable[[#This Row],[Order Date]])</f>
        <v>9</v>
      </c>
      <c r="F2029" s="4" t="str">
        <f>TEXT(SalesDataTable[[#This Row],[Order Date]],"MMM")</f>
        <v>Sep</v>
      </c>
      <c r="G2029" s="4" t="s">
        <v>11</v>
      </c>
      <c r="H2029" s="4" t="s">
        <v>18</v>
      </c>
      <c r="I2029" s="4" t="s">
        <v>2</v>
      </c>
      <c r="J2029" s="4" t="s">
        <v>16</v>
      </c>
      <c r="K2029" s="4" t="s">
        <v>34</v>
      </c>
      <c r="L2029" s="4" t="s">
        <v>45</v>
      </c>
      <c r="M2029" s="9">
        <v>1</v>
      </c>
      <c r="N2029" s="6">
        <v>49.51</v>
      </c>
      <c r="O2029" s="7">
        <v>0.15</v>
      </c>
      <c r="P2029" s="6">
        <v>21.4</v>
      </c>
      <c r="Q2029" s="6">
        <f t="shared" si="124"/>
        <v>42.083499999999994</v>
      </c>
      <c r="R2029" s="6">
        <f t="shared" si="125"/>
        <v>21.4</v>
      </c>
      <c r="S2029" s="6">
        <f t="shared" si="126"/>
        <v>20.683499999999995</v>
      </c>
      <c r="T2029" s="8">
        <f t="shared" si="127"/>
        <v>0.49148716242707946</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5102</v>
      </c>
      <c r="B2030" s="3">
        <v>46295</v>
      </c>
      <c r="C2030" s="4">
        <f>YEAR(SalesDataTable[[#This Row],[Order Date]])</f>
        <v>2026</v>
      </c>
      <c r="D2030" s="11" t="str">
        <f>"Q"&amp;ROUNDUP(MONTH(SalesDataTable[[#This Row],[Order Date]])/3,0)</f>
        <v>Q3</v>
      </c>
      <c r="E2030" s="4">
        <f>MONTH(SalesDataTable[[#This Row],[Order Date]])</f>
        <v>9</v>
      </c>
      <c r="F2030" s="4" t="str">
        <f>TEXT(SalesDataTable[[#This Row],[Order Date]],"MMM")</f>
        <v>Sep</v>
      </c>
      <c r="G2030" s="4" t="s">
        <v>6</v>
      </c>
      <c r="H2030" s="4" t="s">
        <v>49</v>
      </c>
      <c r="I2030" s="4" t="s">
        <v>2</v>
      </c>
      <c r="J2030" s="4" t="s">
        <v>13</v>
      </c>
      <c r="K2030" s="4" t="s">
        <v>23</v>
      </c>
      <c r="L2030" s="4" t="s">
        <v>29</v>
      </c>
      <c r="M2030" s="9">
        <v>1</v>
      </c>
      <c r="N2030" s="6">
        <v>196.74</v>
      </c>
      <c r="O2030" s="7">
        <v>0.15</v>
      </c>
      <c r="P2030" s="6">
        <v>102.01</v>
      </c>
      <c r="Q2030" s="6">
        <f t="shared" si="124"/>
        <v>167.22900000000001</v>
      </c>
      <c r="R2030" s="6">
        <f t="shared" si="125"/>
        <v>102.01</v>
      </c>
      <c r="S2030" s="6">
        <f t="shared" si="126"/>
        <v>65.219000000000008</v>
      </c>
      <c r="T2030" s="8">
        <f t="shared" si="127"/>
        <v>0.38999814625453721</v>
      </c>
      <c r="U2030" s="5">
        <f>YEAR(SalesDataTable[[#This Row],[Order Date]])</f>
        <v>2026</v>
      </c>
      <c r="V2030" s="8" t="str">
        <f>"Q"&amp;ROUNDUP(MONTH(SalesDataTable[[#This Row],[Order Date]])/3,0)</f>
        <v>Q3</v>
      </c>
      <c r="W2030" s="9">
        <f>MONTH(SalesDataTable[[#This Row],[Order Date]])</f>
        <v>9</v>
      </c>
      <c r="X2030" s="8" t="str">
        <f>TEXT(SalesDataTable[[#This Row],[Order Date]],"mmm")</f>
        <v>Sep</v>
      </c>
    </row>
    <row r="2031" spans="1:24" ht="15.6">
      <c r="A2031" s="2">
        <v>5152</v>
      </c>
      <c r="B2031" s="3">
        <v>46295</v>
      </c>
      <c r="C2031" s="4">
        <f>YEAR(SalesDataTable[[#This Row],[Order Date]])</f>
        <v>2026</v>
      </c>
      <c r="D2031" s="11" t="str">
        <f>"Q"&amp;ROUNDUP(MONTH(SalesDataTable[[#This Row],[Order Date]])/3,0)</f>
        <v>Q3</v>
      </c>
      <c r="E2031" s="4">
        <f>MONTH(SalesDataTable[[#This Row],[Order Date]])</f>
        <v>9</v>
      </c>
      <c r="F2031" s="4" t="str">
        <f>TEXT(SalesDataTable[[#This Row],[Order Date]],"MMM")</f>
        <v>Sep</v>
      </c>
      <c r="G2031" s="4" t="s">
        <v>20</v>
      </c>
      <c r="H2031" s="4" t="s">
        <v>47</v>
      </c>
      <c r="I2031" s="4" t="s">
        <v>2</v>
      </c>
      <c r="J2031" s="4" t="s">
        <v>13</v>
      </c>
      <c r="K2031" s="4" t="s">
        <v>9</v>
      </c>
      <c r="L2031" s="4" t="s">
        <v>10</v>
      </c>
      <c r="M2031" s="9">
        <v>2</v>
      </c>
      <c r="N2031" s="6">
        <v>91.78</v>
      </c>
      <c r="O2031" s="7">
        <v>0.1</v>
      </c>
      <c r="P2031" s="6">
        <v>45.51</v>
      </c>
      <c r="Q2031" s="6">
        <f t="shared" si="124"/>
        <v>165.20400000000001</v>
      </c>
      <c r="R2031" s="6">
        <f t="shared" si="125"/>
        <v>91.02</v>
      </c>
      <c r="S2031" s="6">
        <f t="shared" si="126"/>
        <v>74.184000000000012</v>
      </c>
      <c r="T2031" s="8">
        <f t="shared" si="127"/>
        <v>0.44904481731677204</v>
      </c>
      <c r="U2031" s="5">
        <f>YEAR(SalesDataTable[[#This Row],[Order Date]])</f>
        <v>2026</v>
      </c>
      <c r="V2031" s="8" t="str">
        <f>"Q"&amp;ROUNDUP(MONTH(SalesDataTable[[#This Row],[Order Date]])/3,0)</f>
        <v>Q3</v>
      </c>
      <c r="W2031" s="9">
        <f>MONTH(SalesDataTable[[#This Row],[Order Date]])</f>
        <v>9</v>
      </c>
      <c r="X2031" s="8" t="str">
        <f>TEXT(SalesDataTable[[#This Row],[Order Date]],"mmm")</f>
        <v>Sep</v>
      </c>
    </row>
    <row r="2032" spans="1:24" ht="15.6">
      <c r="A2032" s="2">
        <v>151</v>
      </c>
      <c r="B2032" s="3">
        <v>46296</v>
      </c>
      <c r="C2032" s="4">
        <f>YEAR(SalesDataTable[[#This Row],[Order Date]])</f>
        <v>2026</v>
      </c>
      <c r="D2032" s="11" t="str">
        <f>"Q"&amp;ROUNDUP(MONTH(SalesDataTable[[#This Row],[Order Date]])/3,0)</f>
        <v>Q4</v>
      </c>
      <c r="E2032" s="4">
        <f>MONTH(SalesDataTable[[#This Row],[Order Date]])</f>
        <v>10</v>
      </c>
      <c r="F2032" s="4" t="str">
        <f>TEXT(SalesDataTable[[#This Row],[Order Date]],"MMM")</f>
        <v>Oct</v>
      </c>
      <c r="G2032" s="4" t="s">
        <v>11</v>
      </c>
      <c r="H2032" s="4" t="s">
        <v>39</v>
      </c>
      <c r="I2032" s="4" t="s">
        <v>2</v>
      </c>
      <c r="J2032" s="4" t="s">
        <v>13</v>
      </c>
      <c r="K2032" s="4" t="s">
        <v>9</v>
      </c>
      <c r="L2032" s="4" t="s">
        <v>17</v>
      </c>
      <c r="M2032" s="9">
        <v>5</v>
      </c>
      <c r="N2032" s="6">
        <v>146.69</v>
      </c>
      <c r="O2032" s="7">
        <v>0</v>
      </c>
      <c r="P2032" s="6">
        <v>79</v>
      </c>
      <c r="Q2032" s="6">
        <f t="shared" si="124"/>
        <v>733.45</v>
      </c>
      <c r="R2032" s="6">
        <f t="shared" si="125"/>
        <v>395</v>
      </c>
      <c r="S2032" s="6">
        <f t="shared" si="126"/>
        <v>338.45000000000005</v>
      </c>
      <c r="T2032" s="8">
        <f t="shared" si="127"/>
        <v>0.46144931488172342</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1292</v>
      </c>
      <c r="B2033" s="3">
        <v>46296</v>
      </c>
      <c r="C2033" s="4">
        <f>YEAR(SalesDataTable[[#This Row],[Order Date]])</f>
        <v>2026</v>
      </c>
      <c r="D2033" s="11" t="str">
        <f>"Q"&amp;ROUNDUP(MONTH(SalesDataTable[[#This Row],[Order Date]])/3,0)</f>
        <v>Q4</v>
      </c>
      <c r="E2033" s="4">
        <f>MONTH(SalesDataTable[[#This Row],[Order Date]])</f>
        <v>10</v>
      </c>
      <c r="F2033" s="4" t="str">
        <f>TEXT(SalesDataTable[[#This Row],[Order Date]],"MMM")</f>
        <v>Oct</v>
      </c>
      <c r="G2033" s="4" t="s">
        <v>0</v>
      </c>
      <c r="H2033" s="4" t="s">
        <v>36</v>
      </c>
      <c r="I2033" s="4" t="s">
        <v>19</v>
      </c>
      <c r="J2033" s="4" t="s">
        <v>13</v>
      </c>
      <c r="K2033" s="4" t="s">
        <v>23</v>
      </c>
      <c r="L2033" s="4" t="s">
        <v>40</v>
      </c>
      <c r="M2033" s="9">
        <v>1</v>
      </c>
      <c r="N2033" s="6">
        <v>79.81</v>
      </c>
      <c r="O2033" s="7">
        <v>0</v>
      </c>
      <c r="P2033" s="6">
        <v>39.08</v>
      </c>
      <c r="Q2033" s="6">
        <f t="shared" si="124"/>
        <v>79.81</v>
      </c>
      <c r="R2033" s="6">
        <f t="shared" si="125"/>
        <v>39.08</v>
      </c>
      <c r="S2033" s="6">
        <f t="shared" si="126"/>
        <v>40.730000000000004</v>
      </c>
      <c r="T2033" s="8">
        <f t="shared" si="127"/>
        <v>0.5103370504949255</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1862</v>
      </c>
      <c r="B2034" s="3">
        <v>46296</v>
      </c>
      <c r="C2034" s="4">
        <f>YEAR(SalesDataTable[[#This Row],[Order Date]])</f>
        <v>2026</v>
      </c>
      <c r="D2034" s="11" t="str">
        <f>"Q"&amp;ROUNDUP(MONTH(SalesDataTable[[#This Row],[Order Date]])/3,0)</f>
        <v>Q4</v>
      </c>
      <c r="E2034" s="4">
        <f>MONTH(SalesDataTable[[#This Row],[Order Date]])</f>
        <v>10</v>
      </c>
      <c r="F2034" s="4" t="str">
        <f>TEXT(SalesDataTable[[#This Row],[Order Date]],"MMM")</f>
        <v>Oct</v>
      </c>
      <c r="G2034" s="4" t="s">
        <v>20</v>
      </c>
      <c r="H2034" s="4" t="s">
        <v>33</v>
      </c>
      <c r="I2034" s="4" t="s">
        <v>2</v>
      </c>
      <c r="J2034" s="4" t="s">
        <v>13</v>
      </c>
      <c r="K2034" s="4" t="s">
        <v>23</v>
      </c>
      <c r="L2034" s="4" t="s">
        <v>51</v>
      </c>
      <c r="M2034" s="9">
        <v>5</v>
      </c>
      <c r="N2034" s="6">
        <v>121.63</v>
      </c>
      <c r="O2034" s="7">
        <v>0.05</v>
      </c>
      <c r="P2034" s="6">
        <v>61.7</v>
      </c>
      <c r="Q2034" s="6">
        <f t="shared" si="124"/>
        <v>577.74249999999995</v>
      </c>
      <c r="R2034" s="6">
        <f t="shared" si="125"/>
        <v>308.5</v>
      </c>
      <c r="S2034" s="6">
        <f t="shared" si="126"/>
        <v>269.24249999999995</v>
      </c>
      <c r="T2034" s="8">
        <f t="shared" si="127"/>
        <v>0.46602508903187834</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2569</v>
      </c>
      <c r="B2035" s="3">
        <v>46296</v>
      </c>
      <c r="C2035" s="4">
        <f>YEAR(SalesDataTable[[#This Row],[Order Date]])</f>
        <v>2026</v>
      </c>
      <c r="D2035" s="11" t="str">
        <f>"Q"&amp;ROUNDUP(MONTH(SalesDataTable[[#This Row],[Order Date]])/3,0)</f>
        <v>Q4</v>
      </c>
      <c r="E2035" s="4">
        <f>MONTH(SalesDataTable[[#This Row],[Order Date]])</f>
        <v>10</v>
      </c>
      <c r="F2035" s="4" t="str">
        <f>TEXT(SalesDataTable[[#This Row],[Order Date]],"MMM")</f>
        <v>Oct</v>
      </c>
      <c r="G2035" s="4" t="s">
        <v>20</v>
      </c>
      <c r="H2035" s="4" t="s">
        <v>47</v>
      </c>
      <c r="I2035" s="4" t="s">
        <v>8</v>
      </c>
      <c r="J2035" s="4" t="s">
        <v>16</v>
      </c>
      <c r="K2035" s="4" t="s">
        <v>4</v>
      </c>
      <c r="L2035" s="4" t="s">
        <v>22</v>
      </c>
      <c r="M2035" s="9">
        <v>10</v>
      </c>
      <c r="N2035" s="6">
        <v>50.42</v>
      </c>
      <c r="O2035" s="7">
        <v>0.05</v>
      </c>
      <c r="P2035" s="6">
        <v>22.5</v>
      </c>
      <c r="Q2035" s="6">
        <f t="shared" si="124"/>
        <v>478.99</v>
      </c>
      <c r="R2035" s="6">
        <f t="shared" si="125"/>
        <v>225</v>
      </c>
      <c r="S2035" s="6">
        <f t="shared" si="126"/>
        <v>253.99</v>
      </c>
      <c r="T2035" s="8">
        <f t="shared" si="127"/>
        <v>0.53026159210004387</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3333</v>
      </c>
      <c r="B2036" s="3">
        <v>46296</v>
      </c>
      <c r="C2036" s="4">
        <f>YEAR(SalesDataTable[[#This Row],[Order Date]])</f>
        <v>2026</v>
      </c>
      <c r="D2036" s="11" t="str">
        <f>"Q"&amp;ROUNDUP(MONTH(SalesDataTable[[#This Row],[Order Date]])/3,0)</f>
        <v>Q4</v>
      </c>
      <c r="E2036" s="4">
        <f>MONTH(SalesDataTable[[#This Row],[Order Date]])</f>
        <v>10</v>
      </c>
      <c r="F2036" s="4" t="str">
        <f>TEXT(SalesDataTable[[#This Row],[Order Date]],"MMM")</f>
        <v>Oct</v>
      </c>
      <c r="G2036" s="4" t="s">
        <v>11</v>
      </c>
      <c r="H2036" s="4" t="s">
        <v>25</v>
      </c>
      <c r="I2036" s="4" t="s">
        <v>2</v>
      </c>
      <c r="J2036" s="4" t="s">
        <v>13</v>
      </c>
      <c r="K2036" s="4" t="s">
        <v>23</v>
      </c>
      <c r="L2036" s="4" t="s">
        <v>40</v>
      </c>
      <c r="M2036" s="9">
        <v>3</v>
      </c>
      <c r="N2036" s="6">
        <v>80.67</v>
      </c>
      <c r="O2036" s="7">
        <v>0</v>
      </c>
      <c r="P2036" s="6">
        <v>39.94</v>
      </c>
      <c r="Q2036" s="6">
        <f t="shared" si="124"/>
        <v>242.01</v>
      </c>
      <c r="R2036" s="6">
        <f t="shared" si="125"/>
        <v>119.82</v>
      </c>
      <c r="S2036" s="6">
        <f t="shared" si="126"/>
        <v>122.19</v>
      </c>
      <c r="T2036" s="8">
        <f t="shared" si="127"/>
        <v>0.50489649188050079</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3830</v>
      </c>
      <c r="B2037" s="3">
        <v>46296</v>
      </c>
      <c r="C2037" s="4">
        <f>YEAR(SalesDataTable[[#This Row],[Order Date]])</f>
        <v>2026</v>
      </c>
      <c r="D2037" s="11" t="str">
        <f>"Q"&amp;ROUNDUP(MONTH(SalesDataTable[[#This Row],[Order Date]])/3,0)</f>
        <v>Q4</v>
      </c>
      <c r="E2037" s="4">
        <f>MONTH(SalesDataTable[[#This Row],[Order Date]])</f>
        <v>10</v>
      </c>
      <c r="F2037" s="4" t="str">
        <f>TEXT(SalesDataTable[[#This Row],[Order Date]],"MMM")</f>
        <v>Oct</v>
      </c>
      <c r="G2037" s="4" t="s">
        <v>20</v>
      </c>
      <c r="H2037" s="4" t="s">
        <v>47</v>
      </c>
      <c r="I2037" s="4" t="s">
        <v>2</v>
      </c>
      <c r="J2037" s="4" t="s">
        <v>16</v>
      </c>
      <c r="K2037" s="4" t="s">
        <v>9</v>
      </c>
      <c r="L2037" s="4" t="s">
        <v>37</v>
      </c>
      <c r="M2037" s="9">
        <v>2</v>
      </c>
      <c r="N2037" s="6">
        <v>152.12</v>
      </c>
      <c r="O2037" s="7">
        <v>0</v>
      </c>
      <c r="P2037" s="6">
        <v>79.53</v>
      </c>
      <c r="Q2037" s="6">
        <f t="shared" si="124"/>
        <v>304.24</v>
      </c>
      <c r="R2037" s="6">
        <f t="shared" si="125"/>
        <v>159.06</v>
      </c>
      <c r="S2037" s="6">
        <f t="shared" si="126"/>
        <v>145.18</v>
      </c>
      <c r="T2037" s="8">
        <f t="shared" si="127"/>
        <v>0.47718906126742044</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4868</v>
      </c>
      <c r="B2038" s="3">
        <v>46296</v>
      </c>
      <c r="C2038" s="4">
        <f>YEAR(SalesDataTable[[#This Row],[Order Date]])</f>
        <v>2026</v>
      </c>
      <c r="D2038" s="11" t="str">
        <f>"Q"&amp;ROUNDUP(MONTH(SalesDataTable[[#This Row],[Order Date]])/3,0)</f>
        <v>Q4</v>
      </c>
      <c r="E2038" s="4">
        <f>MONTH(SalesDataTable[[#This Row],[Order Date]])</f>
        <v>10</v>
      </c>
      <c r="F2038" s="4" t="str">
        <f>TEXT(SalesDataTable[[#This Row],[Order Date]],"MMM")</f>
        <v>Oct</v>
      </c>
      <c r="G2038" s="4" t="s">
        <v>11</v>
      </c>
      <c r="H2038" s="4" t="s">
        <v>25</v>
      </c>
      <c r="I2038" s="4" t="s">
        <v>8</v>
      </c>
      <c r="J2038" s="4" t="s">
        <v>13</v>
      </c>
      <c r="K2038" s="4" t="s">
        <v>23</v>
      </c>
      <c r="L2038" s="4" t="s">
        <v>40</v>
      </c>
      <c r="M2038" s="9">
        <v>4</v>
      </c>
      <c r="N2038" s="6">
        <v>82.54</v>
      </c>
      <c r="O2038" s="7">
        <v>0.15</v>
      </c>
      <c r="P2038" s="6">
        <v>39.74</v>
      </c>
      <c r="Q2038" s="6">
        <f t="shared" si="124"/>
        <v>280.63600000000002</v>
      </c>
      <c r="R2038" s="6">
        <f t="shared" si="125"/>
        <v>158.96</v>
      </c>
      <c r="S2038" s="6">
        <f t="shared" si="126"/>
        <v>121.67600000000002</v>
      </c>
      <c r="T2038" s="8">
        <f t="shared" si="127"/>
        <v>0.43357231431462823</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2250</v>
      </c>
      <c r="B2039" s="3">
        <v>46297</v>
      </c>
      <c r="C2039" s="4">
        <f>YEAR(SalesDataTable[[#This Row],[Order Date]])</f>
        <v>2026</v>
      </c>
      <c r="D2039" s="11" t="str">
        <f>"Q"&amp;ROUNDUP(MONTH(SalesDataTable[[#This Row],[Order Date]])/3,0)</f>
        <v>Q4</v>
      </c>
      <c r="E2039" s="4">
        <f>MONTH(SalesDataTable[[#This Row],[Order Date]])</f>
        <v>10</v>
      </c>
      <c r="F2039" s="4" t="str">
        <f>TEXT(SalesDataTable[[#This Row],[Order Date]],"MMM")</f>
        <v>Oct</v>
      </c>
      <c r="G2039" s="4" t="s">
        <v>20</v>
      </c>
      <c r="H2039" s="4" t="s">
        <v>47</v>
      </c>
      <c r="I2039" s="4" t="s">
        <v>19</v>
      </c>
      <c r="J2039" s="4" t="s">
        <v>3</v>
      </c>
      <c r="K2039" s="4" t="s">
        <v>4</v>
      </c>
      <c r="L2039" s="4" t="s">
        <v>22</v>
      </c>
      <c r="M2039" s="9">
        <v>2</v>
      </c>
      <c r="N2039" s="6">
        <v>50.43</v>
      </c>
      <c r="O2039" s="7">
        <v>0</v>
      </c>
      <c r="P2039" s="6">
        <v>23.04</v>
      </c>
      <c r="Q2039" s="6">
        <f t="shared" si="124"/>
        <v>100.86</v>
      </c>
      <c r="R2039" s="6">
        <f t="shared" si="125"/>
        <v>46.08</v>
      </c>
      <c r="S2039" s="6">
        <f t="shared" si="126"/>
        <v>54.78</v>
      </c>
      <c r="T2039" s="8">
        <f t="shared" si="127"/>
        <v>0.54312908982748365</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2516</v>
      </c>
      <c r="B2040" s="3">
        <v>46297</v>
      </c>
      <c r="C2040" s="4">
        <f>YEAR(SalesDataTable[[#This Row],[Order Date]])</f>
        <v>2026</v>
      </c>
      <c r="D2040" s="11" t="str">
        <f>"Q"&amp;ROUNDUP(MONTH(SalesDataTable[[#This Row],[Order Date]])/3,0)</f>
        <v>Q4</v>
      </c>
      <c r="E2040" s="4">
        <f>MONTH(SalesDataTable[[#This Row],[Order Date]])</f>
        <v>10</v>
      </c>
      <c r="F2040" s="4" t="str">
        <f>TEXT(SalesDataTable[[#This Row],[Order Date]],"MMM")</f>
        <v>Oct</v>
      </c>
      <c r="G2040" s="4" t="s">
        <v>11</v>
      </c>
      <c r="H2040" s="4" t="s">
        <v>39</v>
      </c>
      <c r="I2040" s="4" t="s">
        <v>2</v>
      </c>
      <c r="J2040" s="4" t="s">
        <v>13</v>
      </c>
      <c r="K2040" s="4" t="s">
        <v>23</v>
      </c>
      <c r="L2040" s="4" t="s">
        <v>29</v>
      </c>
      <c r="M2040" s="9">
        <v>2</v>
      </c>
      <c r="N2040" s="6">
        <v>198.57</v>
      </c>
      <c r="O2040" s="7">
        <v>0.15</v>
      </c>
      <c r="P2040" s="6">
        <v>101.08</v>
      </c>
      <c r="Q2040" s="6">
        <f t="shared" si="124"/>
        <v>337.56899999999996</v>
      </c>
      <c r="R2040" s="6">
        <f t="shared" si="125"/>
        <v>202.16</v>
      </c>
      <c r="S2040" s="6">
        <f t="shared" si="126"/>
        <v>135.40899999999996</v>
      </c>
      <c r="T2040" s="8">
        <f t="shared" si="127"/>
        <v>0.4011298430839324</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809</v>
      </c>
      <c r="B2041" s="3">
        <v>46298</v>
      </c>
      <c r="C2041" s="4">
        <f>YEAR(SalesDataTable[[#This Row],[Order Date]])</f>
        <v>2026</v>
      </c>
      <c r="D2041" s="11" t="str">
        <f>"Q"&amp;ROUNDUP(MONTH(SalesDataTable[[#This Row],[Order Date]])/3,0)</f>
        <v>Q4</v>
      </c>
      <c r="E2041" s="4">
        <f>MONTH(SalesDataTable[[#This Row],[Order Date]])</f>
        <v>10</v>
      </c>
      <c r="F2041" s="4" t="str">
        <f>TEXT(SalesDataTable[[#This Row],[Order Date]],"MMM")</f>
        <v>Oct</v>
      </c>
      <c r="G2041" s="4" t="s">
        <v>20</v>
      </c>
      <c r="H2041" s="4" t="s">
        <v>33</v>
      </c>
      <c r="I2041" s="4" t="s">
        <v>2</v>
      </c>
      <c r="J2041" s="4" t="s">
        <v>13</v>
      </c>
      <c r="K2041" s="4" t="s">
        <v>34</v>
      </c>
      <c r="L2041" s="4" t="s">
        <v>35</v>
      </c>
      <c r="M2041" s="9">
        <v>2</v>
      </c>
      <c r="N2041" s="6">
        <v>41.06</v>
      </c>
      <c r="O2041" s="7">
        <v>0.05</v>
      </c>
      <c r="P2041" s="6">
        <v>14.54</v>
      </c>
      <c r="Q2041" s="6">
        <f t="shared" si="124"/>
        <v>78.013999999999996</v>
      </c>
      <c r="R2041" s="6">
        <f t="shared" si="125"/>
        <v>29.08</v>
      </c>
      <c r="S2041" s="6">
        <f t="shared" si="126"/>
        <v>48.933999999999997</v>
      </c>
      <c r="T2041" s="8">
        <f t="shared" si="127"/>
        <v>0.62724639167328944</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1852</v>
      </c>
      <c r="B2042" s="3">
        <v>46298</v>
      </c>
      <c r="C2042" s="4">
        <f>YEAR(SalesDataTable[[#This Row],[Order Date]])</f>
        <v>2026</v>
      </c>
      <c r="D2042" s="11" t="str">
        <f>"Q"&amp;ROUNDUP(MONTH(SalesDataTable[[#This Row],[Order Date]])/3,0)</f>
        <v>Q4</v>
      </c>
      <c r="E2042" s="4">
        <f>MONTH(SalesDataTable[[#This Row],[Order Date]])</f>
        <v>10</v>
      </c>
      <c r="F2042" s="4" t="str">
        <f>TEXT(SalesDataTable[[#This Row],[Order Date]],"MMM")</f>
        <v>Oct</v>
      </c>
      <c r="G2042" s="4" t="s">
        <v>6</v>
      </c>
      <c r="H2042" s="4" t="s">
        <v>43</v>
      </c>
      <c r="I2042" s="4" t="s">
        <v>8</v>
      </c>
      <c r="J2042" s="4" t="s">
        <v>16</v>
      </c>
      <c r="K2042" s="4" t="s">
        <v>14</v>
      </c>
      <c r="L2042" s="4" t="s">
        <v>48</v>
      </c>
      <c r="M2042" s="9">
        <v>4</v>
      </c>
      <c r="N2042" s="6">
        <v>162.19</v>
      </c>
      <c r="O2042" s="7">
        <v>0.15</v>
      </c>
      <c r="P2042" s="6">
        <v>89.81</v>
      </c>
      <c r="Q2042" s="6">
        <f t="shared" si="124"/>
        <v>551.44600000000003</v>
      </c>
      <c r="R2042" s="6">
        <f t="shared" si="125"/>
        <v>359.24</v>
      </c>
      <c r="S2042" s="6">
        <f t="shared" si="126"/>
        <v>192.20600000000002</v>
      </c>
      <c r="T2042" s="8">
        <f t="shared" si="127"/>
        <v>0.34854908730863948</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3627</v>
      </c>
      <c r="B2043" s="3">
        <v>46298</v>
      </c>
      <c r="C2043" s="4">
        <f>YEAR(SalesDataTable[[#This Row],[Order Date]])</f>
        <v>2026</v>
      </c>
      <c r="D2043" s="11" t="str">
        <f>"Q"&amp;ROUNDUP(MONTH(SalesDataTable[[#This Row],[Order Date]])/3,0)</f>
        <v>Q4</v>
      </c>
      <c r="E2043" s="4">
        <f>MONTH(SalesDataTable[[#This Row],[Order Date]])</f>
        <v>10</v>
      </c>
      <c r="F2043" s="4" t="str">
        <f>TEXT(SalesDataTable[[#This Row],[Order Date]],"MMM")</f>
        <v>Oct</v>
      </c>
      <c r="G2043" s="4" t="s">
        <v>20</v>
      </c>
      <c r="H2043" s="4" t="s">
        <v>21</v>
      </c>
      <c r="I2043" s="4" t="s">
        <v>19</v>
      </c>
      <c r="J2043" s="4" t="s">
        <v>13</v>
      </c>
      <c r="K2043" s="4" t="s">
        <v>23</v>
      </c>
      <c r="L2043" s="4" t="s">
        <v>29</v>
      </c>
      <c r="M2043" s="9">
        <v>2</v>
      </c>
      <c r="N2043" s="6">
        <v>192.99</v>
      </c>
      <c r="O2043" s="7">
        <v>0</v>
      </c>
      <c r="P2043" s="6">
        <v>101.73</v>
      </c>
      <c r="Q2043" s="6">
        <f t="shared" si="124"/>
        <v>385.98</v>
      </c>
      <c r="R2043" s="6">
        <f t="shared" si="125"/>
        <v>203.46</v>
      </c>
      <c r="S2043" s="6">
        <f t="shared" si="126"/>
        <v>182.52</v>
      </c>
      <c r="T2043" s="8">
        <f t="shared" si="127"/>
        <v>0.47287424218871443</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4135</v>
      </c>
      <c r="B2044" s="3">
        <v>46298</v>
      </c>
      <c r="C2044" s="4">
        <f>YEAR(SalesDataTable[[#This Row],[Order Date]])</f>
        <v>2026</v>
      </c>
      <c r="D2044" s="11" t="str">
        <f>"Q"&amp;ROUNDUP(MONTH(SalesDataTable[[#This Row],[Order Date]])/3,0)</f>
        <v>Q4</v>
      </c>
      <c r="E2044" s="4">
        <f>MONTH(SalesDataTable[[#This Row],[Order Date]])</f>
        <v>10</v>
      </c>
      <c r="F2044" s="4" t="str">
        <f>TEXT(SalesDataTable[[#This Row],[Order Date]],"MMM")</f>
        <v>Oct</v>
      </c>
      <c r="G2044" s="4" t="s">
        <v>0</v>
      </c>
      <c r="H2044" s="4" t="s">
        <v>50</v>
      </c>
      <c r="I2044" s="4" t="s">
        <v>2</v>
      </c>
      <c r="J2044" s="4" t="s">
        <v>13</v>
      </c>
      <c r="K2044" s="4" t="s">
        <v>9</v>
      </c>
      <c r="L2044" s="4" t="s">
        <v>17</v>
      </c>
      <c r="M2044" s="9">
        <v>3</v>
      </c>
      <c r="N2044" s="6">
        <v>142.33000000000001</v>
      </c>
      <c r="O2044" s="7">
        <v>0.1</v>
      </c>
      <c r="P2044" s="6">
        <v>79.19</v>
      </c>
      <c r="Q2044" s="6">
        <f t="shared" si="124"/>
        <v>384.291</v>
      </c>
      <c r="R2044" s="6">
        <f t="shared" si="125"/>
        <v>237.57</v>
      </c>
      <c r="S2044" s="6">
        <f t="shared" si="126"/>
        <v>146.721</v>
      </c>
      <c r="T2044" s="8">
        <f t="shared" si="127"/>
        <v>0.3817966072585619</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4138</v>
      </c>
      <c r="B2045" s="3">
        <v>46298</v>
      </c>
      <c r="C2045" s="4">
        <f>YEAR(SalesDataTable[[#This Row],[Order Date]])</f>
        <v>2026</v>
      </c>
      <c r="D2045" s="11" t="str">
        <f>"Q"&amp;ROUNDUP(MONTH(SalesDataTable[[#This Row],[Order Date]])/3,0)</f>
        <v>Q4</v>
      </c>
      <c r="E2045" s="4">
        <f>MONTH(SalesDataTable[[#This Row],[Order Date]])</f>
        <v>10</v>
      </c>
      <c r="F2045" s="4" t="str">
        <f>TEXT(SalesDataTable[[#This Row],[Order Date]],"MMM")</f>
        <v>Oct</v>
      </c>
      <c r="G2045" s="4" t="s">
        <v>6</v>
      </c>
      <c r="H2045" s="4" t="s">
        <v>41</v>
      </c>
      <c r="I2045" s="4" t="s">
        <v>19</v>
      </c>
      <c r="J2045" s="4" t="s">
        <v>16</v>
      </c>
      <c r="K2045" s="4" t="s">
        <v>9</v>
      </c>
      <c r="L2045" s="4" t="s">
        <v>17</v>
      </c>
      <c r="M2045" s="9">
        <v>4</v>
      </c>
      <c r="N2045" s="6">
        <v>143.63</v>
      </c>
      <c r="O2045" s="7">
        <v>0</v>
      </c>
      <c r="P2045" s="6">
        <v>80.510000000000005</v>
      </c>
      <c r="Q2045" s="6">
        <f t="shared" si="124"/>
        <v>574.52</v>
      </c>
      <c r="R2045" s="6">
        <f t="shared" si="125"/>
        <v>322.04000000000002</v>
      </c>
      <c r="S2045" s="6">
        <f t="shared" si="126"/>
        <v>252.47999999999996</v>
      </c>
      <c r="T2045" s="8">
        <f t="shared" si="127"/>
        <v>0.43946250783262542</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4286</v>
      </c>
      <c r="B2046" s="3">
        <v>46298</v>
      </c>
      <c r="C2046" s="4">
        <f>YEAR(SalesDataTable[[#This Row],[Order Date]])</f>
        <v>2026</v>
      </c>
      <c r="D2046" s="11" t="str">
        <f>"Q"&amp;ROUNDUP(MONTH(SalesDataTable[[#This Row],[Order Date]])/3,0)</f>
        <v>Q4</v>
      </c>
      <c r="E2046" s="4">
        <f>MONTH(SalesDataTable[[#This Row],[Order Date]])</f>
        <v>10</v>
      </c>
      <c r="F2046" s="4" t="str">
        <f>TEXT(SalesDataTable[[#This Row],[Order Date]],"MMM")</f>
        <v>Oct</v>
      </c>
      <c r="G2046" s="4" t="s">
        <v>6</v>
      </c>
      <c r="H2046" s="4" t="s">
        <v>27</v>
      </c>
      <c r="I2046" s="4" t="s">
        <v>19</v>
      </c>
      <c r="J2046" s="4" t="s">
        <v>3</v>
      </c>
      <c r="K2046" s="4" t="s">
        <v>23</v>
      </c>
      <c r="L2046" s="4" t="s">
        <v>24</v>
      </c>
      <c r="M2046" s="9">
        <v>4</v>
      </c>
      <c r="N2046" s="6">
        <v>341.95</v>
      </c>
      <c r="O2046" s="7">
        <v>0.05</v>
      </c>
      <c r="P2046" s="6">
        <v>199.9</v>
      </c>
      <c r="Q2046" s="6">
        <f t="shared" si="124"/>
        <v>1299.4099999999999</v>
      </c>
      <c r="R2046" s="6">
        <f t="shared" si="125"/>
        <v>799.6</v>
      </c>
      <c r="S2046" s="6">
        <f t="shared" si="126"/>
        <v>499.80999999999983</v>
      </c>
      <c r="T2046" s="8">
        <f t="shared" si="127"/>
        <v>0.38464379987840625</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4371</v>
      </c>
      <c r="B2047" s="3">
        <v>46298</v>
      </c>
      <c r="C2047" s="4">
        <f>YEAR(SalesDataTable[[#This Row],[Order Date]])</f>
        <v>2026</v>
      </c>
      <c r="D2047" s="11" t="str">
        <f>"Q"&amp;ROUNDUP(MONTH(SalesDataTable[[#This Row],[Order Date]])/3,0)</f>
        <v>Q4</v>
      </c>
      <c r="E2047" s="4">
        <f>MONTH(SalesDataTable[[#This Row],[Order Date]])</f>
        <v>10</v>
      </c>
      <c r="F2047" s="4" t="str">
        <f>TEXT(SalesDataTable[[#This Row],[Order Date]],"MMM")</f>
        <v>Oct</v>
      </c>
      <c r="G2047" s="4" t="s">
        <v>6</v>
      </c>
      <c r="H2047" s="4" t="s">
        <v>27</v>
      </c>
      <c r="I2047" s="4" t="s">
        <v>2</v>
      </c>
      <c r="J2047" s="4" t="s">
        <v>3</v>
      </c>
      <c r="K2047" s="4" t="s">
        <v>34</v>
      </c>
      <c r="L2047" s="4" t="s">
        <v>38</v>
      </c>
      <c r="M2047" s="9">
        <v>1</v>
      </c>
      <c r="N2047" s="6">
        <v>123.81</v>
      </c>
      <c r="O2047" s="7">
        <v>0</v>
      </c>
      <c r="P2047" s="6">
        <v>68.72</v>
      </c>
      <c r="Q2047" s="6">
        <f t="shared" si="124"/>
        <v>123.81</v>
      </c>
      <c r="R2047" s="6">
        <f t="shared" si="125"/>
        <v>68.72</v>
      </c>
      <c r="S2047" s="6">
        <f t="shared" si="126"/>
        <v>55.09</v>
      </c>
      <c r="T2047" s="8">
        <f t="shared" si="127"/>
        <v>0.44495598093853489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905</v>
      </c>
      <c r="B2048" s="3">
        <v>46299</v>
      </c>
      <c r="C2048" s="4">
        <f>YEAR(SalesDataTable[[#This Row],[Order Date]])</f>
        <v>2026</v>
      </c>
      <c r="D2048" s="11" t="str">
        <f>"Q"&amp;ROUNDUP(MONTH(SalesDataTable[[#This Row],[Order Date]])/3,0)</f>
        <v>Q4</v>
      </c>
      <c r="E2048" s="4">
        <f>MONTH(SalesDataTable[[#This Row],[Order Date]])</f>
        <v>10</v>
      </c>
      <c r="F2048" s="4" t="str">
        <f>TEXT(SalesDataTable[[#This Row],[Order Date]],"MMM")</f>
        <v>Oct</v>
      </c>
      <c r="G2048" s="4" t="s">
        <v>11</v>
      </c>
      <c r="H2048" s="4" t="s">
        <v>18</v>
      </c>
      <c r="I2048" s="4" t="s">
        <v>2</v>
      </c>
      <c r="J2048" s="4" t="s">
        <v>13</v>
      </c>
      <c r="K2048" s="4" t="s">
        <v>9</v>
      </c>
      <c r="L2048" s="4" t="s">
        <v>17</v>
      </c>
      <c r="M2048" s="9">
        <v>1</v>
      </c>
      <c r="N2048" s="6">
        <v>146.1</v>
      </c>
      <c r="O2048" s="7">
        <v>0</v>
      </c>
      <c r="P2048" s="6">
        <v>79.739999999999995</v>
      </c>
      <c r="Q2048" s="6">
        <f t="shared" si="124"/>
        <v>146.1</v>
      </c>
      <c r="R2048" s="6">
        <f t="shared" si="125"/>
        <v>79.739999999999995</v>
      </c>
      <c r="S2048" s="6">
        <f t="shared" si="126"/>
        <v>66.36</v>
      </c>
      <c r="T2048" s="8">
        <f t="shared" si="127"/>
        <v>0.45420944558521564</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1415</v>
      </c>
      <c r="B2049" s="3">
        <v>46299</v>
      </c>
      <c r="C2049" s="4">
        <f>YEAR(SalesDataTable[[#This Row],[Order Date]])</f>
        <v>2026</v>
      </c>
      <c r="D2049" s="11" t="str">
        <f>"Q"&amp;ROUNDUP(MONTH(SalesDataTable[[#This Row],[Order Date]])/3,0)</f>
        <v>Q4</v>
      </c>
      <c r="E2049" s="4">
        <f>MONTH(SalesDataTable[[#This Row],[Order Date]])</f>
        <v>10</v>
      </c>
      <c r="F2049" s="4" t="str">
        <f>TEXT(SalesDataTable[[#This Row],[Order Date]],"MMM")</f>
        <v>Oct</v>
      </c>
      <c r="G2049" s="4" t="s">
        <v>6</v>
      </c>
      <c r="H2049" s="4" t="s">
        <v>41</v>
      </c>
      <c r="I2049" s="4" t="s">
        <v>28</v>
      </c>
      <c r="J2049" s="4" t="s">
        <v>3</v>
      </c>
      <c r="K2049" s="4" t="s">
        <v>14</v>
      </c>
      <c r="L2049" s="4" t="s">
        <v>48</v>
      </c>
      <c r="M2049" s="9">
        <v>1</v>
      </c>
      <c r="N2049" s="6">
        <v>161.07</v>
      </c>
      <c r="O2049" s="7">
        <v>0.05</v>
      </c>
      <c r="P2049" s="6">
        <v>89.81</v>
      </c>
      <c r="Q2049" s="6">
        <f t="shared" si="124"/>
        <v>153.01649999999998</v>
      </c>
      <c r="R2049" s="6">
        <f t="shared" si="125"/>
        <v>89.81</v>
      </c>
      <c r="S2049" s="6">
        <f t="shared" si="126"/>
        <v>63.206499999999977</v>
      </c>
      <c r="T2049" s="8">
        <f t="shared" si="127"/>
        <v>0.41306983233834249</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2205</v>
      </c>
      <c r="B2050" s="3">
        <v>46299</v>
      </c>
      <c r="C2050" s="4">
        <f>YEAR(SalesDataTable[[#This Row],[Order Date]])</f>
        <v>2026</v>
      </c>
      <c r="D2050" s="11" t="str">
        <f>"Q"&amp;ROUNDUP(MONTH(SalesDataTable[[#This Row],[Order Date]])/3,0)</f>
        <v>Q4</v>
      </c>
      <c r="E2050" s="4">
        <f>MONTH(SalesDataTable[[#This Row],[Order Date]])</f>
        <v>10</v>
      </c>
      <c r="F2050" s="4" t="str">
        <f>TEXT(SalesDataTable[[#This Row],[Order Date]],"MMM")</f>
        <v>Oct</v>
      </c>
      <c r="G2050" s="4" t="s">
        <v>20</v>
      </c>
      <c r="H2050" s="4" t="s">
        <v>47</v>
      </c>
      <c r="I2050" s="4" t="s">
        <v>2</v>
      </c>
      <c r="J2050" s="4" t="s">
        <v>13</v>
      </c>
      <c r="K2050" s="4" t="s">
        <v>9</v>
      </c>
      <c r="L2050" s="4" t="s">
        <v>10</v>
      </c>
      <c r="M2050" s="9">
        <v>5</v>
      </c>
      <c r="N2050" s="6">
        <v>90.12</v>
      </c>
      <c r="O2050" s="7">
        <v>0</v>
      </c>
      <c r="P2050" s="6">
        <v>46.67</v>
      </c>
      <c r="Q2050" s="6">
        <f t="shared" si="124"/>
        <v>450.6</v>
      </c>
      <c r="R2050" s="6">
        <f t="shared" si="125"/>
        <v>233.35000000000002</v>
      </c>
      <c r="S2050" s="6">
        <f t="shared" si="126"/>
        <v>217.25</v>
      </c>
      <c r="T2050" s="8">
        <f t="shared" si="127"/>
        <v>0.48213493120284062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2374</v>
      </c>
      <c r="B2051" s="3">
        <v>46299</v>
      </c>
      <c r="C2051" s="4">
        <f>YEAR(SalesDataTable[[#This Row],[Order Date]])</f>
        <v>2026</v>
      </c>
      <c r="D2051" s="11" t="str">
        <f>"Q"&amp;ROUNDUP(MONTH(SalesDataTable[[#This Row],[Order Date]])/3,0)</f>
        <v>Q4</v>
      </c>
      <c r="E2051" s="4">
        <f>MONTH(SalesDataTable[[#This Row],[Order Date]])</f>
        <v>10</v>
      </c>
      <c r="F2051" s="4" t="str">
        <f>TEXT(SalesDataTable[[#This Row],[Order Date]],"MMM")</f>
        <v>Oct</v>
      </c>
      <c r="G2051" s="4" t="s">
        <v>20</v>
      </c>
      <c r="H2051" s="4" t="s">
        <v>47</v>
      </c>
      <c r="I2051" s="4" t="s">
        <v>28</v>
      </c>
      <c r="J2051" s="4" t="s">
        <v>3</v>
      </c>
      <c r="K2051" s="4" t="s">
        <v>9</v>
      </c>
      <c r="L2051" s="4" t="s">
        <v>46</v>
      </c>
      <c r="M2051" s="9">
        <v>1</v>
      </c>
      <c r="N2051" s="6">
        <v>70.400000000000006</v>
      </c>
      <c r="O2051" s="7">
        <v>0</v>
      </c>
      <c r="P2051" s="6">
        <v>32.43</v>
      </c>
      <c r="Q2051" s="6">
        <f t="shared" si="124"/>
        <v>70.400000000000006</v>
      </c>
      <c r="R2051" s="6">
        <f t="shared" si="125"/>
        <v>32.43</v>
      </c>
      <c r="S2051" s="6">
        <f t="shared" si="126"/>
        <v>37.970000000000006</v>
      </c>
      <c r="T2051" s="8">
        <f t="shared" si="127"/>
        <v>0.53934659090909098</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4840</v>
      </c>
      <c r="B2052" s="3">
        <v>46299</v>
      </c>
      <c r="C2052" s="4">
        <f>YEAR(SalesDataTable[[#This Row],[Order Date]])</f>
        <v>2026</v>
      </c>
      <c r="D2052" s="11" t="str">
        <f>"Q"&amp;ROUNDUP(MONTH(SalesDataTable[[#This Row],[Order Date]])/3,0)</f>
        <v>Q4</v>
      </c>
      <c r="E2052" s="4">
        <f>MONTH(SalesDataTable[[#This Row],[Order Date]])</f>
        <v>10</v>
      </c>
      <c r="F2052" s="4" t="str">
        <f>TEXT(SalesDataTable[[#This Row],[Order Date]],"MMM")</f>
        <v>Oct</v>
      </c>
      <c r="G2052" s="4" t="s">
        <v>6</v>
      </c>
      <c r="H2052" s="4" t="s">
        <v>43</v>
      </c>
      <c r="I2052" s="4" t="s">
        <v>8</v>
      </c>
      <c r="J2052" s="4" t="s">
        <v>16</v>
      </c>
      <c r="K2052" s="4" t="s">
        <v>23</v>
      </c>
      <c r="L2052" s="4" t="s">
        <v>29</v>
      </c>
      <c r="M2052" s="9">
        <v>6</v>
      </c>
      <c r="N2052" s="6">
        <v>191.08</v>
      </c>
      <c r="O2052" s="7">
        <v>0.1</v>
      </c>
      <c r="P2052" s="6">
        <v>102.93</v>
      </c>
      <c r="Q2052" s="6">
        <f t="shared" ref="Q2052:Q2115" si="128">M2052*N2052*(1-O2052)</f>
        <v>1031.8320000000001</v>
      </c>
      <c r="R2052" s="6">
        <f t="shared" ref="R2052:R2115" si="129">M2052*P2052</f>
        <v>617.58000000000004</v>
      </c>
      <c r="S2052" s="6">
        <f t="shared" ref="S2052:S2115" si="130">Q2052-R2052</f>
        <v>414.25200000000007</v>
      </c>
      <c r="T2052" s="8">
        <f t="shared" ref="T2052:T2115" si="131">IFERROR(S2052/Q2052,0)</f>
        <v>0.40147233270532412</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4984</v>
      </c>
      <c r="B2053" s="3">
        <v>46299</v>
      </c>
      <c r="C2053" s="4">
        <f>YEAR(SalesDataTable[[#This Row],[Order Date]])</f>
        <v>2026</v>
      </c>
      <c r="D2053" s="11" t="str">
        <f>"Q"&amp;ROUNDUP(MONTH(SalesDataTable[[#This Row],[Order Date]])/3,0)</f>
        <v>Q4</v>
      </c>
      <c r="E2053" s="4">
        <f>MONTH(SalesDataTable[[#This Row],[Order Date]])</f>
        <v>10</v>
      </c>
      <c r="F2053" s="4" t="str">
        <f>TEXT(SalesDataTable[[#This Row],[Order Date]],"MMM")</f>
        <v>Oct</v>
      </c>
      <c r="G2053" s="4" t="s">
        <v>11</v>
      </c>
      <c r="H2053" s="4" t="s">
        <v>52</v>
      </c>
      <c r="I2053" s="4" t="s">
        <v>2</v>
      </c>
      <c r="J2053" s="4" t="s">
        <v>3</v>
      </c>
      <c r="K2053" s="4" t="s">
        <v>34</v>
      </c>
      <c r="L2053" s="4" t="s">
        <v>42</v>
      </c>
      <c r="M2053" s="9">
        <v>1</v>
      </c>
      <c r="N2053" s="6">
        <v>36.590000000000003</v>
      </c>
      <c r="O2053" s="7">
        <v>0</v>
      </c>
      <c r="P2053" s="6">
        <v>13.62</v>
      </c>
      <c r="Q2053" s="6">
        <f t="shared" si="128"/>
        <v>36.590000000000003</v>
      </c>
      <c r="R2053" s="6">
        <f t="shared" si="129"/>
        <v>13.62</v>
      </c>
      <c r="S2053" s="6">
        <f t="shared" si="130"/>
        <v>22.970000000000006</v>
      </c>
      <c r="T2053" s="8">
        <f t="shared" si="131"/>
        <v>0.62776714949439749</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641</v>
      </c>
      <c r="B2054" s="3">
        <v>46300</v>
      </c>
      <c r="C2054" s="4">
        <f>YEAR(SalesDataTable[[#This Row],[Order Date]])</f>
        <v>2026</v>
      </c>
      <c r="D2054" s="11" t="str">
        <f>"Q"&amp;ROUNDUP(MONTH(SalesDataTable[[#This Row],[Order Date]])/3,0)</f>
        <v>Q4</v>
      </c>
      <c r="E2054" s="4">
        <f>MONTH(SalesDataTable[[#This Row],[Order Date]])</f>
        <v>10</v>
      </c>
      <c r="F2054" s="4" t="str">
        <f>TEXT(SalesDataTable[[#This Row],[Order Date]],"MMM")</f>
        <v>Oct</v>
      </c>
      <c r="G2054" s="4" t="s">
        <v>6</v>
      </c>
      <c r="H2054" s="4" t="s">
        <v>41</v>
      </c>
      <c r="I2054" s="4" t="s">
        <v>19</v>
      </c>
      <c r="J2054" s="4" t="s">
        <v>3</v>
      </c>
      <c r="K2054" s="4" t="s">
        <v>23</v>
      </c>
      <c r="L2054" s="4" t="s">
        <v>51</v>
      </c>
      <c r="M2054" s="9">
        <v>2</v>
      </c>
      <c r="N2054" s="6">
        <v>125.38</v>
      </c>
      <c r="O2054" s="7">
        <v>0.05</v>
      </c>
      <c r="P2054" s="6">
        <v>59.12</v>
      </c>
      <c r="Q2054" s="6">
        <f t="shared" si="128"/>
        <v>238.22199999999998</v>
      </c>
      <c r="R2054" s="6">
        <f t="shared" si="129"/>
        <v>118.24</v>
      </c>
      <c r="S2054" s="6">
        <f t="shared" si="130"/>
        <v>119.98199999999999</v>
      </c>
      <c r="T2054" s="8">
        <f t="shared" si="131"/>
        <v>0.5036562534106841</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1358</v>
      </c>
      <c r="B2055" s="3">
        <v>46300</v>
      </c>
      <c r="C2055" s="4">
        <f>YEAR(SalesDataTable[[#This Row],[Order Date]])</f>
        <v>2026</v>
      </c>
      <c r="D2055" s="11" t="str">
        <f>"Q"&amp;ROUNDUP(MONTH(SalesDataTable[[#This Row],[Order Date]])/3,0)</f>
        <v>Q4</v>
      </c>
      <c r="E2055" s="4">
        <f>MONTH(SalesDataTable[[#This Row],[Order Date]])</f>
        <v>10</v>
      </c>
      <c r="F2055" s="4" t="str">
        <f>TEXT(SalesDataTable[[#This Row],[Order Date]],"MMM")</f>
        <v>Oct</v>
      </c>
      <c r="G2055" s="4" t="s">
        <v>0</v>
      </c>
      <c r="H2055" s="4" t="s">
        <v>1</v>
      </c>
      <c r="I2055" s="4" t="s">
        <v>2</v>
      </c>
      <c r="J2055" s="4" t="s">
        <v>13</v>
      </c>
      <c r="K2055" s="4" t="s">
        <v>14</v>
      </c>
      <c r="L2055" s="4" t="s">
        <v>15</v>
      </c>
      <c r="M2055" s="9">
        <v>1</v>
      </c>
      <c r="N2055" s="6">
        <v>35.71</v>
      </c>
      <c r="O2055" s="7">
        <v>0</v>
      </c>
      <c r="P2055" s="6">
        <v>13.3</v>
      </c>
      <c r="Q2055" s="6">
        <f t="shared" si="128"/>
        <v>35.71</v>
      </c>
      <c r="R2055" s="6">
        <f t="shared" si="129"/>
        <v>13.3</v>
      </c>
      <c r="S2055" s="6">
        <f t="shared" si="130"/>
        <v>22.41</v>
      </c>
      <c r="T2055" s="8">
        <f t="shared" si="131"/>
        <v>0.62755530663679637</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3904</v>
      </c>
      <c r="B2056" s="3">
        <v>46300</v>
      </c>
      <c r="C2056" s="4">
        <f>YEAR(SalesDataTable[[#This Row],[Order Date]])</f>
        <v>2026</v>
      </c>
      <c r="D2056" s="11" t="str">
        <f>"Q"&amp;ROUNDUP(MONTH(SalesDataTable[[#This Row],[Order Date]])/3,0)</f>
        <v>Q4</v>
      </c>
      <c r="E2056" s="4">
        <f>MONTH(SalesDataTable[[#This Row],[Order Date]])</f>
        <v>10</v>
      </c>
      <c r="F2056" s="4" t="str">
        <f>TEXT(SalesDataTable[[#This Row],[Order Date]],"MMM")</f>
        <v>Oct</v>
      </c>
      <c r="G2056" s="4" t="s">
        <v>6</v>
      </c>
      <c r="H2056" s="4" t="s">
        <v>27</v>
      </c>
      <c r="I2056" s="4" t="s">
        <v>2</v>
      </c>
      <c r="J2056" s="4" t="s">
        <v>3</v>
      </c>
      <c r="K2056" s="4" t="s">
        <v>14</v>
      </c>
      <c r="L2056" s="4" t="s">
        <v>32</v>
      </c>
      <c r="M2056" s="9">
        <v>2</v>
      </c>
      <c r="N2056" s="6">
        <v>46.72</v>
      </c>
      <c r="O2056" s="7">
        <v>0</v>
      </c>
      <c r="P2056" s="6">
        <v>18.39</v>
      </c>
      <c r="Q2056" s="6">
        <f t="shared" si="128"/>
        <v>93.44</v>
      </c>
      <c r="R2056" s="6">
        <f t="shared" si="129"/>
        <v>36.78</v>
      </c>
      <c r="S2056" s="6">
        <f t="shared" si="130"/>
        <v>56.66</v>
      </c>
      <c r="T2056" s="8">
        <f t="shared" si="131"/>
        <v>0.60637842465753422</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4336</v>
      </c>
      <c r="B2057" s="3">
        <v>46300</v>
      </c>
      <c r="C2057" s="4">
        <f>YEAR(SalesDataTable[[#This Row],[Order Date]])</f>
        <v>2026</v>
      </c>
      <c r="D2057" s="11" t="str">
        <f>"Q"&amp;ROUNDUP(MONTH(SalesDataTable[[#This Row],[Order Date]])/3,0)</f>
        <v>Q4</v>
      </c>
      <c r="E2057" s="4">
        <f>MONTH(SalesDataTable[[#This Row],[Order Date]])</f>
        <v>10</v>
      </c>
      <c r="F2057" s="4" t="str">
        <f>TEXT(SalesDataTable[[#This Row],[Order Date]],"MMM")</f>
        <v>Oct</v>
      </c>
      <c r="G2057" s="4" t="s">
        <v>0</v>
      </c>
      <c r="H2057" s="4" t="s">
        <v>50</v>
      </c>
      <c r="I2057" s="4" t="s">
        <v>28</v>
      </c>
      <c r="J2057" s="4" t="s">
        <v>3</v>
      </c>
      <c r="K2057" s="4" t="s">
        <v>9</v>
      </c>
      <c r="L2057" s="4" t="s">
        <v>17</v>
      </c>
      <c r="M2057" s="9">
        <v>1</v>
      </c>
      <c r="N2057" s="6">
        <v>143.16999999999999</v>
      </c>
      <c r="O2057" s="7">
        <v>0.05</v>
      </c>
      <c r="P2057" s="6">
        <v>81.290000000000006</v>
      </c>
      <c r="Q2057" s="6">
        <f t="shared" si="128"/>
        <v>136.01149999999998</v>
      </c>
      <c r="R2057" s="6">
        <f t="shared" si="129"/>
        <v>81.290000000000006</v>
      </c>
      <c r="S2057" s="6">
        <f t="shared" si="130"/>
        <v>54.721499999999978</v>
      </c>
      <c r="T2057" s="8">
        <f t="shared" si="131"/>
        <v>0.40232995004098904</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4705</v>
      </c>
      <c r="B2058" s="3">
        <v>46300</v>
      </c>
      <c r="C2058" s="4">
        <f>YEAR(SalesDataTable[[#This Row],[Order Date]])</f>
        <v>2026</v>
      </c>
      <c r="D2058" s="11" t="str">
        <f>"Q"&amp;ROUNDUP(MONTH(SalesDataTable[[#This Row],[Order Date]])/3,0)</f>
        <v>Q4</v>
      </c>
      <c r="E2058" s="4">
        <f>MONTH(SalesDataTable[[#This Row],[Order Date]])</f>
        <v>10</v>
      </c>
      <c r="F2058" s="4" t="str">
        <f>TEXT(SalesDataTable[[#This Row],[Order Date]],"MMM")</f>
        <v>Oct</v>
      </c>
      <c r="G2058" s="4" t="s">
        <v>0</v>
      </c>
      <c r="H2058" s="4" t="s">
        <v>1</v>
      </c>
      <c r="I2058" s="4" t="s">
        <v>19</v>
      </c>
      <c r="J2058" s="4" t="s">
        <v>3</v>
      </c>
      <c r="K2058" s="4" t="s">
        <v>23</v>
      </c>
      <c r="L2058" s="4" t="s">
        <v>51</v>
      </c>
      <c r="M2058" s="9">
        <v>1</v>
      </c>
      <c r="N2058" s="6">
        <v>125.88</v>
      </c>
      <c r="O2058" s="7">
        <v>0</v>
      </c>
      <c r="P2058" s="6">
        <v>62.46</v>
      </c>
      <c r="Q2058" s="6">
        <f t="shared" si="128"/>
        <v>125.88</v>
      </c>
      <c r="R2058" s="6">
        <f t="shared" si="129"/>
        <v>62.46</v>
      </c>
      <c r="S2058" s="6">
        <f t="shared" si="130"/>
        <v>63.419999999999995</v>
      </c>
      <c r="T2058" s="8">
        <f t="shared" si="131"/>
        <v>0.50381315538608196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1094</v>
      </c>
      <c r="B2059" s="3">
        <v>46301</v>
      </c>
      <c r="C2059" s="4">
        <f>YEAR(SalesDataTable[[#This Row],[Order Date]])</f>
        <v>2026</v>
      </c>
      <c r="D2059" s="11" t="str">
        <f>"Q"&amp;ROUNDUP(MONTH(SalesDataTable[[#This Row],[Order Date]])/3,0)</f>
        <v>Q4</v>
      </c>
      <c r="E2059" s="4">
        <f>MONTH(SalesDataTable[[#This Row],[Order Date]])</f>
        <v>10</v>
      </c>
      <c r="F2059" s="4" t="str">
        <f>TEXT(SalesDataTable[[#This Row],[Order Date]],"MMM")</f>
        <v>Oct</v>
      </c>
      <c r="G2059" s="4" t="s">
        <v>20</v>
      </c>
      <c r="H2059" s="4" t="s">
        <v>21</v>
      </c>
      <c r="I2059" s="4" t="s">
        <v>2</v>
      </c>
      <c r="J2059" s="4" t="s">
        <v>13</v>
      </c>
      <c r="K2059" s="4" t="s">
        <v>34</v>
      </c>
      <c r="L2059" s="4" t="s">
        <v>38</v>
      </c>
      <c r="M2059" s="9">
        <v>2</v>
      </c>
      <c r="N2059" s="6">
        <v>121.81</v>
      </c>
      <c r="O2059" s="7">
        <v>0.05</v>
      </c>
      <c r="P2059" s="6">
        <v>67.72</v>
      </c>
      <c r="Q2059" s="6">
        <f t="shared" si="128"/>
        <v>231.43899999999999</v>
      </c>
      <c r="R2059" s="6">
        <f t="shared" si="129"/>
        <v>135.44</v>
      </c>
      <c r="S2059" s="6">
        <f t="shared" si="130"/>
        <v>95.998999999999995</v>
      </c>
      <c r="T2059" s="8">
        <f t="shared" si="131"/>
        <v>0.41479180259161158</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3926</v>
      </c>
      <c r="B2060" s="3">
        <v>46301</v>
      </c>
      <c r="C2060" s="4">
        <f>YEAR(SalesDataTable[[#This Row],[Order Date]])</f>
        <v>2026</v>
      </c>
      <c r="D2060" s="11" t="str">
        <f>"Q"&amp;ROUNDUP(MONTH(SalesDataTable[[#This Row],[Order Date]])/3,0)</f>
        <v>Q4</v>
      </c>
      <c r="E2060" s="4">
        <f>MONTH(SalesDataTable[[#This Row],[Order Date]])</f>
        <v>10</v>
      </c>
      <c r="F2060" s="4" t="str">
        <f>TEXT(SalesDataTable[[#This Row],[Order Date]],"MMM")</f>
        <v>Oct</v>
      </c>
      <c r="G2060" s="4" t="s">
        <v>11</v>
      </c>
      <c r="H2060" s="4" t="s">
        <v>25</v>
      </c>
      <c r="I2060" s="4" t="s">
        <v>2</v>
      </c>
      <c r="J2060" s="4" t="s">
        <v>16</v>
      </c>
      <c r="K2060" s="4" t="s">
        <v>9</v>
      </c>
      <c r="L2060" s="4" t="s">
        <v>37</v>
      </c>
      <c r="M2060" s="9">
        <v>6</v>
      </c>
      <c r="N2060" s="6">
        <v>154.93</v>
      </c>
      <c r="O2060" s="7">
        <v>0.05</v>
      </c>
      <c r="P2060" s="6">
        <v>79.430000000000007</v>
      </c>
      <c r="Q2060" s="6">
        <f t="shared" si="128"/>
        <v>883.101</v>
      </c>
      <c r="R2060" s="6">
        <f t="shared" si="129"/>
        <v>476.58000000000004</v>
      </c>
      <c r="S2060" s="6">
        <f t="shared" si="130"/>
        <v>406.52099999999996</v>
      </c>
      <c r="T2060" s="8">
        <f t="shared" si="131"/>
        <v>0.46033352923391546</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524</v>
      </c>
      <c r="B2061" s="3">
        <v>46302</v>
      </c>
      <c r="C2061" s="4">
        <f>YEAR(SalesDataTable[[#This Row],[Order Date]])</f>
        <v>2026</v>
      </c>
      <c r="D2061" s="11" t="str">
        <f>"Q"&amp;ROUNDUP(MONTH(SalesDataTable[[#This Row],[Order Date]])/3,0)</f>
        <v>Q4</v>
      </c>
      <c r="E2061" s="4">
        <f>MONTH(SalesDataTable[[#This Row],[Order Date]])</f>
        <v>10</v>
      </c>
      <c r="F2061" s="4" t="str">
        <f>TEXT(SalesDataTable[[#This Row],[Order Date]],"MMM")</f>
        <v>Oct</v>
      </c>
      <c r="G2061" s="4" t="s">
        <v>20</v>
      </c>
      <c r="H2061" s="4" t="s">
        <v>33</v>
      </c>
      <c r="I2061" s="4" t="s">
        <v>19</v>
      </c>
      <c r="J2061" s="4" t="s">
        <v>13</v>
      </c>
      <c r="K2061" s="4" t="s">
        <v>4</v>
      </c>
      <c r="L2061" s="4" t="s">
        <v>30</v>
      </c>
      <c r="M2061" s="9">
        <v>2</v>
      </c>
      <c r="N2061" s="6">
        <v>101.1</v>
      </c>
      <c r="O2061" s="7">
        <v>0.15</v>
      </c>
      <c r="P2061" s="6">
        <v>51.61</v>
      </c>
      <c r="Q2061" s="6">
        <f t="shared" si="128"/>
        <v>171.86999999999998</v>
      </c>
      <c r="R2061" s="6">
        <f t="shared" si="129"/>
        <v>103.22</v>
      </c>
      <c r="S2061" s="6">
        <f t="shared" si="130"/>
        <v>68.649999999999977</v>
      </c>
      <c r="T2061" s="8">
        <f t="shared" si="131"/>
        <v>0.39942980159422814</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2277</v>
      </c>
      <c r="B2062" s="3">
        <v>46302</v>
      </c>
      <c r="C2062" s="4">
        <f>YEAR(SalesDataTable[[#This Row],[Order Date]])</f>
        <v>2026</v>
      </c>
      <c r="D2062" s="11" t="str">
        <f>"Q"&amp;ROUNDUP(MONTH(SalesDataTable[[#This Row],[Order Date]])/3,0)</f>
        <v>Q4</v>
      </c>
      <c r="E2062" s="4">
        <f>MONTH(SalesDataTable[[#This Row],[Order Date]])</f>
        <v>10</v>
      </c>
      <c r="F2062" s="4" t="str">
        <f>TEXT(SalesDataTable[[#This Row],[Order Date]],"MMM")</f>
        <v>Oct</v>
      </c>
      <c r="G2062" s="4" t="s">
        <v>0</v>
      </c>
      <c r="H2062" s="4" t="s">
        <v>1</v>
      </c>
      <c r="I2062" s="4" t="s">
        <v>2</v>
      </c>
      <c r="J2062" s="4" t="s">
        <v>13</v>
      </c>
      <c r="K2062" s="4" t="s">
        <v>4</v>
      </c>
      <c r="L2062" s="4" t="s">
        <v>30</v>
      </c>
      <c r="M2062" s="9">
        <v>2</v>
      </c>
      <c r="N2062" s="6">
        <v>105</v>
      </c>
      <c r="O2062" s="7">
        <v>0</v>
      </c>
      <c r="P2062" s="6">
        <v>50.3</v>
      </c>
      <c r="Q2062" s="6">
        <f t="shared" si="128"/>
        <v>210</v>
      </c>
      <c r="R2062" s="6">
        <f t="shared" si="129"/>
        <v>100.6</v>
      </c>
      <c r="S2062" s="6">
        <f t="shared" si="130"/>
        <v>109.4</v>
      </c>
      <c r="T2062" s="8">
        <f t="shared" si="131"/>
        <v>0.52095238095238094</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2442</v>
      </c>
      <c r="B2063" s="3">
        <v>46302</v>
      </c>
      <c r="C2063" s="4">
        <f>YEAR(SalesDataTable[[#This Row],[Order Date]])</f>
        <v>2026</v>
      </c>
      <c r="D2063" s="11" t="str">
        <f>"Q"&amp;ROUNDUP(MONTH(SalesDataTable[[#This Row],[Order Date]])/3,0)</f>
        <v>Q4</v>
      </c>
      <c r="E2063" s="4">
        <f>MONTH(SalesDataTable[[#This Row],[Order Date]])</f>
        <v>10</v>
      </c>
      <c r="F2063" s="4" t="str">
        <f>TEXT(SalesDataTable[[#This Row],[Order Date]],"MMM")</f>
        <v>Oct</v>
      </c>
      <c r="G2063" s="4" t="s">
        <v>11</v>
      </c>
      <c r="H2063" s="4" t="s">
        <v>12</v>
      </c>
      <c r="I2063" s="4" t="s">
        <v>8</v>
      </c>
      <c r="J2063" s="4" t="s">
        <v>16</v>
      </c>
      <c r="K2063" s="4" t="s">
        <v>9</v>
      </c>
      <c r="L2063" s="4" t="s">
        <v>37</v>
      </c>
      <c r="M2063" s="9">
        <v>4</v>
      </c>
      <c r="N2063" s="6">
        <v>157.12</v>
      </c>
      <c r="O2063" s="7">
        <v>0.15</v>
      </c>
      <c r="P2063" s="6">
        <v>77.98</v>
      </c>
      <c r="Q2063" s="6">
        <f t="shared" si="128"/>
        <v>534.20799999999997</v>
      </c>
      <c r="R2063" s="6">
        <f t="shared" si="129"/>
        <v>311.92</v>
      </c>
      <c r="S2063" s="6">
        <f t="shared" si="130"/>
        <v>222.28799999999995</v>
      </c>
      <c r="T2063" s="8">
        <f t="shared" si="131"/>
        <v>0.41610758356295668</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2809</v>
      </c>
      <c r="B2064" s="3">
        <v>46302</v>
      </c>
      <c r="C2064" s="4">
        <f>YEAR(SalesDataTable[[#This Row],[Order Date]])</f>
        <v>2026</v>
      </c>
      <c r="D2064" s="11" t="str">
        <f>"Q"&amp;ROUNDUP(MONTH(SalesDataTable[[#This Row],[Order Date]])/3,0)</f>
        <v>Q4</v>
      </c>
      <c r="E2064" s="4">
        <f>MONTH(SalesDataTable[[#This Row],[Order Date]])</f>
        <v>10</v>
      </c>
      <c r="F2064" s="4" t="str">
        <f>TEXT(SalesDataTable[[#This Row],[Order Date]],"MMM")</f>
        <v>Oct</v>
      </c>
      <c r="G2064" s="4" t="s">
        <v>20</v>
      </c>
      <c r="H2064" s="4" t="s">
        <v>33</v>
      </c>
      <c r="I2064" s="4" t="s">
        <v>2</v>
      </c>
      <c r="J2064" s="4" t="s">
        <v>3</v>
      </c>
      <c r="K2064" s="4" t="s">
        <v>9</v>
      </c>
      <c r="L2064" s="4" t="s">
        <v>46</v>
      </c>
      <c r="M2064" s="9">
        <v>3</v>
      </c>
      <c r="N2064" s="6">
        <v>70.239999999999995</v>
      </c>
      <c r="O2064" s="7">
        <v>0.05</v>
      </c>
      <c r="P2064" s="6">
        <v>31.96</v>
      </c>
      <c r="Q2064" s="6">
        <f t="shared" si="128"/>
        <v>200.18399999999997</v>
      </c>
      <c r="R2064" s="6">
        <f t="shared" si="129"/>
        <v>95.88</v>
      </c>
      <c r="S2064" s="6">
        <f t="shared" si="130"/>
        <v>104.30399999999997</v>
      </c>
      <c r="T2064" s="8">
        <f t="shared" si="131"/>
        <v>0.5210406426087999</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2946</v>
      </c>
      <c r="B2065" s="3">
        <v>46302</v>
      </c>
      <c r="C2065" s="4">
        <f>YEAR(SalesDataTable[[#This Row],[Order Date]])</f>
        <v>2026</v>
      </c>
      <c r="D2065" s="11" t="str">
        <f>"Q"&amp;ROUNDUP(MONTH(SalesDataTable[[#This Row],[Order Date]])/3,0)</f>
        <v>Q4</v>
      </c>
      <c r="E2065" s="4">
        <f>MONTH(SalesDataTable[[#This Row],[Order Date]])</f>
        <v>10</v>
      </c>
      <c r="F2065" s="4" t="str">
        <f>TEXT(SalesDataTable[[#This Row],[Order Date]],"MMM")</f>
        <v>Oct</v>
      </c>
      <c r="G2065" s="4" t="s">
        <v>11</v>
      </c>
      <c r="H2065" s="4" t="s">
        <v>52</v>
      </c>
      <c r="I2065" s="4" t="s">
        <v>2</v>
      </c>
      <c r="J2065" s="4" t="s">
        <v>3</v>
      </c>
      <c r="K2065" s="4" t="s">
        <v>4</v>
      </c>
      <c r="L2065" s="4" t="s">
        <v>30</v>
      </c>
      <c r="M2065" s="9">
        <v>1</v>
      </c>
      <c r="N2065" s="6">
        <v>103.48</v>
      </c>
      <c r="O2065" s="7">
        <v>0.1</v>
      </c>
      <c r="P2065" s="6">
        <v>51.33</v>
      </c>
      <c r="Q2065" s="6">
        <f t="shared" si="128"/>
        <v>93.132000000000005</v>
      </c>
      <c r="R2065" s="6">
        <f t="shared" si="129"/>
        <v>51.33</v>
      </c>
      <c r="S2065" s="6">
        <f t="shared" si="130"/>
        <v>41.802000000000007</v>
      </c>
      <c r="T2065" s="8">
        <f t="shared" si="131"/>
        <v>0.4488467980930293</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4147</v>
      </c>
      <c r="B2066" s="3">
        <v>46302</v>
      </c>
      <c r="C2066" s="4">
        <f>YEAR(SalesDataTable[[#This Row],[Order Date]])</f>
        <v>2026</v>
      </c>
      <c r="D2066" s="11" t="str">
        <f>"Q"&amp;ROUNDUP(MONTH(SalesDataTable[[#This Row],[Order Date]])/3,0)</f>
        <v>Q4</v>
      </c>
      <c r="E2066" s="4">
        <f>MONTH(SalesDataTable[[#This Row],[Order Date]])</f>
        <v>10</v>
      </c>
      <c r="F2066" s="4" t="str">
        <f>TEXT(SalesDataTable[[#This Row],[Order Date]],"MMM")</f>
        <v>Oct</v>
      </c>
      <c r="G2066" s="4" t="s">
        <v>6</v>
      </c>
      <c r="H2066" s="4" t="s">
        <v>43</v>
      </c>
      <c r="I2066" s="4" t="s">
        <v>19</v>
      </c>
      <c r="J2066" s="4" t="s">
        <v>3</v>
      </c>
      <c r="K2066" s="4" t="s">
        <v>4</v>
      </c>
      <c r="L2066" s="4" t="s">
        <v>26</v>
      </c>
      <c r="M2066" s="9">
        <v>3</v>
      </c>
      <c r="N2066" s="6">
        <v>40.770000000000003</v>
      </c>
      <c r="O2066" s="7">
        <v>0.05</v>
      </c>
      <c r="P2066" s="6">
        <v>16.68</v>
      </c>
      <c r="Q2066" s="6">
        <f t="shared" si="128"/>
        <v>116.19449999999999</v>
      </c>
      <c r="R2066" s="6">
        <f t="shared" si="129"/>
        <v>50.04</v>
      </c>
      <c r="S2066" s="6">
        <f t="shared" si="130"/>
        <v>66.154499999999985</v>
      </c>
      <c r="T2066" s="8">
        <f t="shared" si="131"/>
        <v>0.56934278300608021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4164</v>
      </c>
      <c r="B2067" s="3">
        <v>46302</v>
      </c>
      <c r="C2067" s="4">
        <f>YEAR(SalesDataTable[[#This Row],[Order Date]])</f>
        <v>2026</v>
      </c>
      <c r="D2067" s="11" t="str">
        <f>"Q"&amp;ROUNDUP(MONTH(SalesDataTable[[#This Row],[Order Date]])/3,0)</f>
        <v>Q4</v>
      </c>
      <c r="E2067" s="4">
        <f>MONTH(SalesDataTable[[#This Row],[Order Date]])</f>
        <v>10</v>
      </c>
      <c r="F2067" s="4" t="str">
        <f>TEXT(SalesDataTable[[#This Row],[Order Date]],"MMM")</f>
        <v>Oct</v>
      </c>
      <c r="G2067" s="4" t="s">
        <v>0</v>
      </c>
      <c r="H2067" s="4" t="s">
        <v>36</v>
      </c>
      <c r="I2067" s="4" t="s">
        <v>19</v>
      </c>
      <c r="J2067" s="4" t="s">
        <v>13</v>
      </c>
      <c r="K2067" s="4" t="s">
        <v>9</v>
      </c>
      <c r="L2067" s="4" t="s">
        <v>17</v>
      </c>
      <c r="M2067" s="9">
        <v>2</v>
      </c>
      <c r="N2067" s="6">
        <v>143.41999999999999</v>
      </c>
      <c r="O2067" s="7">
        <v>0</v>
      </c>
      <c r="P2067" s="6">
        <v>81.44</v>
      </c>
      <c r="Q2067" s="6">
        <f t="shared" si="128"/>
        <v>286.83999999999997</v>
      </c>
      <c r="R2067" s="6">
        <f t="shared" si="129"/>
        <v>162.88</v>
      </c>
      <c r="S2067" s="6">
        <f t="shared" si="130"/>
        <v>123.95999999999998</v>
      </c>
      <c r="T2067" s="8">
        <f t="shared" si="131"/>
        <v>0.43215730023706594</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4275</v>
      </c>
      <c r="B2068" s="3">
        <v>46302</v>
      </c>
      <c r="C2068" s="4">
        <f>YEAR(SalesDataTable[[#This Row],[Order Date]])</f>
        <v>2026</v>
      </c>
      <c r="D2068" s="11" t="str">
        <f>"Q"&amp;ROUNDUP(MONTH(SalesDataTable[[#This Row],[Order Date]])/3,0)</f>
        <v>Q4</v>
      </c>
      <c r="E2068" s="4">
        <f>MONTH(SalesDataTable[[#This Row],[Order Date]])</f>
        <v>10</v>
      </c>
      <c r="F2068" s="4" t="str">
        <f>TEXT(SalesDataTable[[#This Row],[Order Date]],"MMM")</f>
        <v>Oct</v>
      </c>
      <c r="G2068" s="4" t="s">
        <v>20</v>
      </c>
      <c r="H2068" s="4" t="s">
        <v>31</v>
      </c>
      <c r="I2068" s="4" t="s">
        <v>28</v>
      </c>
      <c r="J2068" s="4" t="s">
        <v>3</v>
      </c>
      <c r="K2068" s="4" t="s">
        <v>4</v>
      </c>
      <c r="L2068" s="4" t="s">
        <v>22</v>
      </c>
      <c r="M2068" s="9">
        <v>1</v>
      </c>
      <c r="N2068" s="6">
        <v>49.56</v>
      </c>
      <c r="O2068" s="7">
        <v>0.05</v>
      </c>
      <c r="P2068" s="6">
        <v>22.88</v>
      </c>
      <c r="Q2068" s="6">
        <f t="shared" si="128"/>
        <v>47.082000000000001</v>
      </c>
      <c r="R2068" s="6">
        <f t="shared" si="129"/>
        <v>22.88</v>
      </c>
      <c r="S2068" s="6">
        <f t="shared" si="130"/>
        <v>24.202000000000002</v>
      </c>
      <c r="T2068" s="8">
        <f t="shared" si="131"/>
        <v>0.51403933562720361</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5062</v>
      </c>
      <c r="B2069" s="3">
        <v>46302</v>
      </c>
      <c r="C2069" s="4">
        <f>YEAR(SalesDataTable[[#This Row],[Order Date]])</f>
        <v>2026</v>
      </c>
      <c r="D2069" s="11" t="str">
        <f>"Q"&amp;ROUNDUP(MONTH(SalesDataTable[[#This Row],[Order Date]])/3,0)</f>
        <v>Q4</v>
      </c>
      <c r="E2069" s="4">
        <f>MONTH(SalesDataTable[[#This Row],[Order Date]])</f>
        <v>10</v>
      </c>
      <c r="F2069" s="4" t="str">
        <f>TEXT(SalesDataTable[[#This Row],[Order Date]],"MMM")</f>
        <v>Oct</v>
      </c>
      <c r="G2069" s="4" t="s">
        <v>6</v>
      </c>
      <c r="H2069" s="4" t="s">
        <v>43</v>
      </c>
      <c r="I2069" s="4" t="s">
        <v>2</v>
      </c>
      <c r="J2069" s="4" t="s">
        <v>3</v>
      </c>
      <c r="K2069" s="4" t="s">
        <v>14</v>
      </c>
      <c r="L2069" s="4" t="s">
        <v>44</v>
      </c>
      <c r="M2069" s="9">
        <v>4</v>
      </c>
      <c r="N2069" s="6">
        <v>131.05000000000001</v>
      </c>
      <c r="O2069" s="7">
        <v>0</v>
      </c>
      <c r="P2069" s="6">
        <v>67.37</v>
      </c>
      <c r="Q2069" s="6">
        <f t="shared" si="128"/>
        <v>524.20000000000005</v>
      </c>
      <c r="R2069" s="6">
        <f t="shared" si="129"/>
        <v>269.48</v>
      </c>
      <c r="S2069" s="6">
        <f t="shared" si="130"/>
        <v>254.72000000000003</v>
      </c>
      <c r="T2069" s="8">
        <f t="shared" si="131"/>
        <v>0.48592140404425793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1126</v>
      </c>
      <c r="B2070" s="3">
        <v>46303</v>
      </c>
      <c r="C2070" s="4">
        <f>YEAR(SalesDataTable[[#This Row],[Order Date]])</f>
        <v>2026</v>
      </c>
      <c r="D2070" s="11" t="str">
        <f>"Q"&amp;ROUNDUP(MONTH(SalesDataTable[[#This Row],[Order Date]])/3,0)</f>
        <v>Q4</v>
      </c>
      <c r="E2070" s="4">
        <f>MONTH(SalesDataTable[[#This Row],[Order Date]])</f>
        <v>10</v>
      </c>
      <c r="F2070" s="4" t="str">
        <f>TEXT(SalesDataTable[[#This Row],[Order Date]],"MMM")</f>
        <v>Oct</v>
      </c>
      <c r="G2070" s="4" t="s">
        <v>0</v>
      </c>
      <c r="H2070" s="4" t="s">
        <v>36</v>
      </c>
      <c r="I2070" s="4" t="s">
        <v>2</v>
      </c>
      <c r="J2070" s="4" t="s">
        <v>16</v>
      </c>
      <c r="K2070" s="4" t="s">
        <v>4</v>
      </c>
      <c r="L2070" s="4" t="s">
        <v>22</v>
      </c>
      <c r="M2070" s="9">
        <v>1</v>
      </c>
      <c r="N2070" s="6">
        <v>51.35</v>
      </c>
      <c r="O2070" s="7">
        <v>0</v>
      </c>
      <c r="P2070" s="6">
        <v>22.98</v>
      </c>
      <c r="Q2070" s="6">
        <f t="shared" si="128"/>
        <v>51.35</v>
      </c>
      <c r="R2070" s="6">
        <f t="shared" si="129"/>
        <v>22.98</v>
      </c>
      <c r="S2070" s="6">
        <f t="shared" si="130"/>
        <v>28.37</v>
      </c>
      <c r="T2070" s="8">
        <f t="shared" si="131"/>
        <v>0.55248296007789677</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1865</v>
      </c>
      <c r="B2071" s="3">
        <v>46303</v>
      </c>
      <c r="C2071" s="4">
        <f>YEAR(SalesDataTable[[#This Row],[Order Date]])</f>
        <v>2026</v>
      </c>
      <c r="D2071" s="11" t="str">
        <f>"Q"&amp;ROUNDUP(MONTH(SalesDataTable[[#This Row],[Order Date]])/3,0)</f>
        <v>Q4</v>
      </c>
      <c r="E2071" s="4">
        <f>MONTH(SalesDataTable[[#This Row],[Order Date]])</f>
        <v>10</v>
      </c>
      <c r="F2071" s="4" t="str">
        <f>TEXT(SalesDataTable[[#This Row],[Order Date]],"MMM")</f>
        <v>Oct</v>
      </c>
      <c r="G2071" s="4" t="s">
        <v>20</v>
      </c>
      <c r="H2071" s="4" t="s">
        <v>33</v>
      </c>
      <c r="I2071" s="4" t="s">
        <v>2</v>
      </c>
      <c r="J2071" s="4" t="s">
        <v>3</v>
      </c>
      <c r="K2071" s="4" t="s">
        <v>34</v>
      </c>
      <c r="L2071" s="4" t="s">
        <v>35</v>
      </c>
      <c r="M2071" s="9">
        <v>1</v>
      </c>
      <c r="N2071" s="6">
        <v>39.659999999999997</v>
      </c>
      <c r="O2071" s="7">
        <v>0</v>
      </c>
      <c r="P2071" s="6">
        <v>14.39</v>
      </c>
      <c r="Q2071" s="6">
        <f t="shared" si="128"/>
        <v>39.659999999999997</v>
      </c>
      <c r="R2071" s="6">
        <f t="shared" si="129"/>
        <v>14.39</v>
      </c>
      <c r="S2071" s="6">
        <f t="shared" si="130"/>
        <v>25.269999999999996</v>
      </c>
      <c r="T2071" s="8">
        <f t="shared" si="131"/>
        <v>0.63716591023701463</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2471</v>
      </c>
      <c r="B2072" s="3">
        <v>46303</v>
      </c>
      <c r="C2072" s="4">
        <f>YEAR(SalesDataTable[[#This Row],[Order Date]])</f>
        <v>2026</v>
      </c>
      <c r="D2072" s="11" t="str">
        <f>"Q"&amp;ROUNDUP(MONTH(SalesDataTable[[#This Row],[Order Date]])/3,0)</f>
        <v>Q4</v>
      </c>
      <c r="E2072" s="4">
        <f>MONTH(SalesDataTable[[#This Row],[Order Date]])</f>
        <v>10</v>
      </c>
      <c r="F2072" s="4" t="str">
        <f>TEXT(SalesDataTable[[#This Row],[Order Date]],"MMM")</f>
        <v>Oct</v>
      </c>
      <c r="G2072" s="4" t="s">
        <v>20</v>
      </c>
      <c r="H2072" s="4" t="s">
        <v>47</v>
      </c>
      <c r="I2072" s="4" t="s">
        <v>19</v>
      </c>
      <c r="J2072" s="4" t="s">
        <v>13</v>
      </c>
      <c r="K2072" s="4" t="s">
        <v>34</v>
      </c>
      <c r="L2072" s="4" t="s">
        <v>35</v>
      </c>
      <c r="M2072" s="9">
        <v>1</v>
      </c>
      <c r="N2072" s="6">
        <v>39.79</v>
      </c>
      <c r="O2072" s="7">
        <v>0</v>
      </c>
      <c r="P2072" s="6">
        <v>14.76</v>
      </c>
      <c r="Q2072" s="6">
        <f t="shared" si="128"/>
        <v>39.79</v>
      </c>
      <c r="R2072" s="6">
        <f t="shared" si="129"/>
        <v>14.76</v>
      </c>
      <c r="S2072" s="6">
        <f t="shared" si="130"/>
        <v>25.03</v>
      </c>
      <c r="T2072" s="8">
        <f t="shared" si="131"/>
        <v>0.62905252576024129</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3208</v>
      </c>
      <c r="B2073" s="3">
        <v>46303</v>
      </c>
      <c r="C2073" s="4">
        <f>YEAR(SalesDataTable[[#This Row],[Order Date]])</f>
        <v>2026</v>
      </c>
      <c r="D2073" s="11" t="str">
        <f>"Q"&amp;ROUNDUP(MONTH(SalesDataTable[[#This Row],[Order Date]])/3,0)</f>
        <v>Q4</v>
      </c>
      <c r="E2073" s="4">
        <f>MONTH(SalesDataTable[[#This Row],[Order Date]])</f>
        <v>10</v>
      </c>
      <c r="F2073" s="4" t="str">
        <f>TEXT(SalesDataTable[[#This Row],[Order Date]],"MMM")</f>
        <v>Oct</v>
      </c>
      <c r="G2073" s="4" t="s">
        <v>11</v>
      </c>
      <c r="H2073" s="4" t="s">
        <v>39</v>
      </c>
      <c r="I2073" s="4" t="s">
        <v>8</v>
      </c>
      <c r="J2073" s="4" t="s">
        <v>13</v>
      </c>
      <c r="K2073" s="4" t="s">
        <v>4</v>
      </c>
      <c r="L2073" s="4" t="s">
        <v>26</v>
      </c>
      <c r="M2073" s="9">
        <v>6</v>
      </c>
      <c r="N2073" s="6">
        <v>41.27</v>
      </c>
      <c r="O2073" s="7">
        <v>0.1</v>
      </c>
      <c r="P2073" s="6">
        <v>16.61</v>
      </c>
      <c r="Q2073" s="6">
        <f t="shared" si="128"/>
        <v>222.858</v>
      </c>
      <c r="R2073" s="6">
        <f t="shared" si="129"/>
        <v>99.66</v>
      </c>
      <c r="S2073" s="6">
        <f t="shared" si="130"/>
        <v>123.19800000000001</v>
      </c>
      <c r="T2073" s="8">
        <f t="shared" si="131"/>
        <v>0.55280941227149127</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4285</v>
      </c>
      <c r="B2074" s="3">
        <v>46303</v>
      </c>
      <c r="C2074" s="4">
        <f>YEAR(SalesDataTable[[#This Row],[Order Date]])</f>
        <v>2026</v>
      </c>
      <c r="D2074" s="11" t="str">
        <f>"Q"&amp;ROUNDUP(MONTH(SalesDataTable[[#This Row],[Order Date]])/3,0)</f>
        <v>Q4</v>
      </c>
      <c r="E2074" s="4">
        <f>MONTH(SalesDataTable[[#This Row],[Order Date]])</f>
        <v>10</v>
      </c>
      <c r="F2074" s="4" t="str">
        <f>TEXT(SalesDataTable[[#This Row],[Order Date]],"MMM")</f>
        <v>Oct</v>
      </c>
      <c r="G2074" s="4" t="s">
        <v>20</v>
      </c>
      <c r="H2074" s="4" t="s">
        <v>21</v>
      </c>
      <c r="I2074" s="4" t="s">
        <v>2</v>
      </c>
      <c r="J2074" s="4" t="s">
        <v>3</v>
      </c>
      <c r="K2074" s="4" t="s">
        <v>9</v>
      </c>
      <c r="L2074" s="4" t="s">
        <v>10</v>
      </c>
      <c r="M2074" s="9">
        <v>1</v>
      </c>
      <c r="N2074" s="6">
        <v>93.39</v>
      </c>
      <c r="O2074" s="7">
        <v>0</v>
      </c>
      <c r="P2074" s="6">
        <v>45.98</v>
      </c>
      <c r="Q2074" s="6">
        <f t="shared" si="128"/>
        <v>93.39</v>
      </c>
      <c r="R2074" s="6">
        <f t="shared" si="129"/>
        <v>45.98</v>
      </c>
      <c r="S2074" s="6">
        <f t="shared" si="130"/>
        <v>47.410000000000004</v>
      </c>
      <c r="T2074" s="8">
        <f t="shared" si="131"/>
        <v>0.50765606595995294</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261</v>
      </c>
      <c r="B2075" s="3">
        <v>46304</v>
      </c>
      <c r="C2075" s="4">
        <f>YEAR(SalesDataTable[[#This Row],[Order Date]])</f>
        <v>2026</v>
      </c>
      <c r="D2075" s="11" t="str">
        <f>"Q"&amp;ROUNDUP(MONTH(SalesDataTable[[#This Row],[Order Date]])/3,0)</f>
        <v>Q4</v>
      </c>
      <c r="E2075" s="4">
        <f>MONTH(SalesDataTable[[#This Row],[Order Date]])</f>
        <v>10</v>
      </c>
      <c r="F2075" s="4" t="str">
        <f>TEXT(SalesDataTable[[#This Row],[Order Date]],"MMM")</f>
        <v>Oct</v>
      </c>
      <c r="G2075" s="4" t="s">
        <v>11</v>
      </c>
      <c r="H2075" s="4" t="s">
        <v>18</v>
      </c>
      <c r="I2075" s="4" t="s">
        <v>2</v>
      </c>
      <c r="J2075" s="4" t="s">
        <v>16</v>
      </c>
      <c r="K2075" s="4" t="s">
        <v>23</v>
      </c>
      <c r="L2075" s="4" t="s">
        <v>24</v>
      </c>
      <c r="M2075" s="9">
        <v>1</v>
      </c>
      <c r="N2075" s="6">
        <v>336.56</v>
      </c>
      <c r="O2075" s="7">
        <v>0</v>
      </c>
      <c r="P2075" s="6">
        <v>189.74</v>
      </c>
      <c r="Q2075" s="6">
        <f t="shared" si="128"/>
        <v>336.56</v>
      </c>
      <c r="R2075" s="6">
        <f t="shared" si="129"/>
        <v>189.74</v>
      </c>
      <c r="S2075" s="6">
        <f t="shared" si="130"/>
        <v>146.82</v>
      </c>
      <c r="T2075" s="8">
        <f t="shared" si="131"/>
        <v>0.43623722367482765</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291</v>
      </c>
      <c r="B2076" s="3">
        <v>46304</v>
      </c>
      <c r="C2076" s="4">
        <f>YEAR(SalesDataTable[[#This Row],[Order Date]])</f>
        <v>2026</v>
      </c>
      <c r="D2076" s="11" t="str">
        <f>"Q"&amp;ROUNDUP(MONTH(SalesDataTable[[#This Row],[Order Date]])/3,0)</f>
        <v>Q4</v>
      </c>
      <c r="E2076" s="4">
        <f>MONTH(SalesDataTable[[#This Row],[Order Date]])</f>
        <v>10</v>
      </c>
      <c r="F2076" s="4" t="str">
        <f>TEXT(SalesDataTable[[#This Row],[Order Date]],"MMM")</f>
        <v>Oct</v>
      </c>
      <c r="G2076" s="4" t="s">
        <v>11</v>
      </c>
      <c r="H2076" s="4" t="s">
        <v>12</v>
      </c>
      <c r="I2076" s="4" t="s">
        <v>2</v>
      </c>
      <c r="J2076" s="4" t="s">
        <v>13</v>
      </c>
      <c r="K2076" s="4" t="s">
        <v>14</v>
      </c>
      <c r="L2076" s="4" t="s">
        <v>44</v>
      </c>
      <c r="M2076" s="9">
        <v>2</v>
      </c>
      <c r="N2076" s="6">
        <v>132.47999999999999</v>
      </c>
      <c r="O2076" s="7">
        <v>0.1</v>
      </c>
      <c r="P2076" s="6">
        <v>67.48</v>
      </c>
      <c r="Q2076" s="6">
        <f t="shared" si="128"/>
        <v>238.464</v>
      </c>
      <c r="R2076" s="6">
        <f t="shared" si="129"/>
        <v>134.96</v>
      </c>
      <c r="S2076" s="6">
        <f t="shared" si="130"/>
        <v>103.50399999999999</v>
      </c>
      <c r="T2076" s="8">
        <f t="shared" si="131"/>
        <v>0.43404455179817497</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670</v>
      </c>
      <c r="B2077" s="3">
        <v>46304</v>
      </c>
      <c r="C2077" s="4">
        <f>YEAR(SalesDataTable[[#This Row],[Order Date]])</f>
        <v>2026</v>
      </c>
      <c r="D2077" s="11" t="str">
        <f>"Q"&amp;ROUNDUP(MONTH(SalesDataTable[[#This Row],[Order Date]])/3,0)</f>
        <v>Q4</v>
      </c>
      <c r="E2077" s="4">
        <f>MONTH(SalesDataTable[[#This Row],[Order Date]])</f>
        <v>10</v>
      </c>
      <c r="F2077" s="4" t="str">
        <f>TEXT(SalesDataTable[[#This Row],[Order Date]],"MMM")</f>
        <v>Oct</v>
      </c>
      <c r="G2077" s="4" t="s">
        <v>6</v>
      </c>
      <c r="H2077" s="4" t="s">
        <v>49</v>
      </c>
      <c r="I2077" s="4" t="s">
        <v>19</v>
      </c>
      <c r="J2077" s="4" t="s">
        <v>3</v>
      </c>
      <c r="K2077" s="4" t="s">
        <v>9</v>
      </c>
      <c r="L2077" s="4" t="s">
        <v>10</v>
      </c>
      <c r="M2077" s="9">
        <v>1</v>
      </c>
      <c r="N2077" s="6">
        <v>92.59</v>
      </c>
      <c r="O2077" s="7">
        <v>0</v>
      </c>
      <c r="P2077" s="6">
        <v>44.46</v>
      </c>
      <c r="Q2077" s="6">
        <f t="shared" si="128"/>
        <v>92.59</v>
      </c>
      <c r="R2077" s="6">
        <f t="shared" si="129"/>
        <v>44.46</v>
      </c>
      <c r="S2077" s="6">
        <f t="shared" si="130"/>
        <v>48.13</v>
      </c>
      <c r="T2077" s="8">
        <f t="shared" si="131"/>
        <v>0.51981855491953777</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1306</v>
      </c>
      <c r="B2078" s="3">
        <v>46304</v>
      </c>
      <c r="C2078" s="4">
        <f>YEAR(SalesDataTable[[#This Row],[Order Date]])</f>
        <v>2026</v>
      </c>
      <c r="D2078" s="11" t="str">
        <f>"Q"&amp;ROUNDUP(MONTH(SalesDataTable[[#This Row],[Order Date]])/3,0)</f>
        <v>Q4</v>
      </c>
      <c r="E2078" s="4">
        <f>MONTH(SalesDataTable[[#This Row],[Order Date]])</f>
        <v>10</v>
      </c>
      <c r="F2078" s="4" t="str">
        <f>TEXT(SalesDataTable[[#This Row],[Order Date]],"MMM")</f>
        <v>Oct</v>
      </c>
      <c r="G2078" s="4" t="s">
        <v>20</v>
      </c>
      <c r="H2078" s="4" t="s">
        <v>33</v>
      </c>
      <c r="I2078" s="4" t="s">
        <v>19</v>
      </c>
      <c r="J2078" s="4" t="s">
        <v>16</v>
      </c>
      <c r="K2078" s="4" t="s">
        <v>34</v>
      </c>
      <c r="L2078" s="4" t="s">
        <v>42</v>
      </c>
      <c r="M2078" s="9">
        <v>1</v>
      </c>
      <c r="N2078" s="6">
        <v>35.450000000000003</v>
      </c>
      <c r="O2078" s="7">
        <v>0.05</v>
      </c>
      <c r="P2078" s="6">
        <v>14.23</v>
      </c>
      <c r="Q2078" s="6">
        <f t="shared" si="128"/>
        <v>33.677500000000002</v>
      </c>
      <c r="R2078" s="6">
        <f t="shared" si="129"/>
        <v>14.23</v>
      </c>
      <c r="S2078" s="6">
        <f t="shared" si="130"/>
        <v>19.447500000000002</v>
      </c>
      <c r="T2078" s="8">
        <f t="shared" si="131"/>
        <v>0.57746269764679681</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2400</v>
      </c>
      <c r="B2079" s="3">
        <v>46304</v>
      </c>
      <c r="C2079" s="4">
        <f>YEAR(SalesDataTable[[#This Row],[Order Date]])</f>
        <v>2026</v>
      </c>
      <c r="D2079" s="11" t="str">
        <f>"Q"&amp;ROUNDUP(MONTH(SalesDataTable[[#This Row],[Order Date]])/3,0)</f>
        <v>Q4</v>
      </c>
      <c r="E2079" s="4">
        <f>MONTH(SalesDataTable[[#This Row],[Order Date]])</f>
        <v>10</v>
      </c>
      <c r="F2079" s="4" t="str">
        <f>TEXT(SalesDataTable[[#This Row],[Order Date]],"MMM")</f>
        <v>Oct</v>
      </c>
      <c r="G2079" s="4" t="s">
        <v>11</v>
      </c>
      <c r="H2079" s="4" t="s">
        <v>12</v>
      </c>
      <c r="I2079" s="4" t="s">
        <v>2</v>
      </c>
      <c r="J2079" s="4" t="s">
        <v>13</v>
      </c>
      <c r="K2079" s="4" t="s">
        <v>9</v>
      </c>
      <c r="L2079" s="4" t="s">
        <v>10</v>
      </c>
      <c r="M2079" s="9">
        <v>2</v>
      </c>
      <c r="N2079" s="6">
        <v>93.83</v>
      </c>
      <c r="O2079" s="7">
        <v>0.1</v>
      </c>
      <c r="P2079" s="6">
        <v>44.27</v>
      </c>
      <c r="Q2079" s="6">
        <f t="shared" si="128"/>
        <v>168.89400000000001</v>
      </c>
      <c r="R2079" s="6">
        <f t="shared" si="129"/>
        <v>88.54</v>
      </c>
      <c r="S2079" s="6">
        <f t="shared" si="130"/>
        <v>80.353999999999999</v>
      </c>
      <c r="T2079" s="8">
        <f t="shared" si="131"/>
        <v>0.47576586498040191</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3816</v>
      </c>
      <c r="B2080" s="3">
        <v>46304</v>
      </c>
      <c r="C2080" s="4">
        <f>YEAR(SalesDataTable[[#This Row],[Order Date]])</f>
        <v>2026</v>
      </c>
      <c r="D2080" s="11" t="str">
        <f>"Q"&amp;ROUNDUP(MONTH(SalesDataTable[[#This Row],[Order Date]])/3,0)</f>
        <v>Q4</v>
      </c>
      <c r="E2080" s="4">
        <f>MONTH(SalesDataTable[[#This Row],[Order Date]])</f>
        <v>10</v>
      </c>
      <c r="F2080" s="4" t="str">
        <f>TEXT(SalesDataTable[[#This Row],[Order Date]],"MMM")</f>
        <v>Oct</v>
      </c>
      <c r="G2080" s="4" t="s">
        <v>6</v>
      </c>
      <c r="H2080" s="4" t="s">
        <v>43</v>
      </c>
      <c r="I2080" s="4" t="s">
        <v>2</v>
      </c>
      <c r="J2080" s="4" t="s">
        <v>13</v>
      </c>
      <c r="K2080" s="4" t="s">
        <v>34</v>
      </c>
      <c r="L2080" s="4" t="s">
        <v>42</v>
      </c>
      <c r="M2080" s="9">
        <v>1</v>
      </c>
      <c r="N2080" s="6">
        <v>36.32</v>
      </c>
      <c r="O2080" s="7">
        <v>0</v>
      </c>
      <c r="P2080" s="6">
        <v>13.6</v>
      </c>
      <c r="Q2080" s="6">
        <f t="shared" si="128"/>
        <v>36.32</v>
      </c>
      <c r="R2080" s="6">
        <f t="shared" si="129"/>
        <v>13.6</v>
      </c>
      <c r="S2080" s="6">
        <f t="shared" si="130"/>
        <v>22.72</v>
      </c>
      <c r="T2080" s="8">
        <f t="shared" si="131"/>
        <v>0.62555066079295152</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4038</v>
      </c>
      <c r="B2081" s="3">
        <v>46304</v>
      </c>
      <c r="C2081" s="4">
        <f>YEAR(SalesDataTable[[#This Row],[Order Date]])</f>
        <v>2026</v>
      </c>
      <c r="D2081" s="11" t="str">
        <f>"Q"&amp;ROUNDUP(MONTH(SalesDataTable[[#This Row],[Order Date]])/3,0)</f>
        <v>Q4</v>
      </c>
      <c r="E2081" s="4">
        <f>MONTH(SalesDataTable[[#This Row],[Order Date]])</f>
        <v>10</v>
      </c>
      <c r="F2081" s="4" t="str">
        <f>TEXT(SalesDataTable[[#This Row],[Order Date]],"MMM")</f>
        <v>Oct</v>
      </c>
      <c r="G2081" s="4" t="s">
        <v>0</v>
      </c>
      <c r="H2081" s="4" t="s">
        <v>50</v>
      </c>
      <c r="I2081" s="4" t="s">
        <v>2</v>
      </c>
      <c r="J2081" s="4" t="s">
        <v>3</v>
      </c>
      <c r="K2081" s="4" t="s">
        <v>34</v>
      </c>
      <c r="L2081" s="4" t="s">
        <v>38</v>
      </c>
      <c r="M2081" s="9">
        <v>2</v>
      </c>
      <c r="N2081" s="6">
        <v>125.56</v>
      </c>
      <c r="O2081" s="7">
        <v>0.1</v>
      </c>
      <c r="P2081" s="6">
        <v>67.260000000000005</v>
      </c>
      <c r="Q2081" s="6">
        <f t="shared" si="128"/>
        <v>226.00800000000001</v>
      </c>
      <c r="R2081" s="6">
        <f t="shared" si="129"/>
        <v>134.52000000000001</v>
      </c>
      <c r="S2081" s="6">
        <f t="shared" si="130"/>
        <v>91.488</v>
      </c>
      <c r="T2081" s="8">
        <f t="shared" si="131"/>
        <v>0.40479983009450993</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4686</v>
      </c>
      <c r="B2082" s="3">
        <v>46304</v>
      </c>
      <c r="C2082" s="4">
        <f>YEAR(SalesDataTable[[#This Row],[Order Date]])</f>
        <v>2026</v>
      </c>
      <c r="D2082" s="11" t="str">
        <f>"Q"&amp;ROUNDUP(MONTH(SalesDataTable[[#This Row],[Order Date]])/3,0)</f>
        <v>Q4</v>
      </c>
      <c r="E2082" s="4">
        <f>MONTH(SalesDataTable[[#This Row],[Order Date]])</f>
        <v>10</v>
      </c>
      <c r="F2082" s="4" t="str">
        <f>TEXT(SalesDataTable[[#This Row],[Order Date]],"MMM")</f>
        <v>Oct</v>
      </c>
      <c r="G2082" s="4" t="s">
        <v>0</v>
      </c>
      <c r="H2082" s="4" t="s">
        <v>50</v>
      </c>
      <c r="I2082" s="4" t="s">
        <v>28</v>
      </c>
      <c r="J2082" s="4" t="s">
        <v>13</v>
      </c>
      <c r="K2082" s="4" t="s">
        <v>23</v>
      </c>
      <c r="L2082" s="4" t="s">
        <v>51</v>
      </c>
      <c r="M2082" s="9">
        <v>2</v>
      </c>
      <c r="N2082" s="6">
        <v>124.91</v>
      </c>
      <c r="O2082" s="7">
        <v>0</v>
      </c>
      <c r="P2082" s="6">
        <v>60.33</v>
      </c>
      <c r="Q2082" s="6">
        <f t="shared" si="128"/>
        <v>249.82</v>
      </c>
      <c r="R2082" s="6">
        <f t="shared" si="129"/>
        <v>120.66</v>
      </c>
      <c r="S2082" s="6">
        <f t="shared" si="130"/>
        <v>129.16</v>
      </c>
      <c r="T2082" s="8">
        <f t="shared" si="131"/>
        <v>0.51701224881914976</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5076</v>
      </c>
      <c r="B2083" s="3">
        <v>46304</v>
      </c>
      <c r="C2083" s="4">
        <f>YEAR(SalesDataTable[[#This Row],[Order Date]])</f>
        <v>2026</v>
      </c>
      <c r="D2083" s="11" t="str">
        <f>"Q"&amp;ROUNDUP(MONTH(SalesDataTable[[#This Row],[Order Date]])/3,0)</f>
        <v>Q4</v>
      </c>
      <c r="E2083" s="4">
        <f>MONTH(SalesDataTable[[#This Row],[Order Date]])</f>
        <v>10</v>
      </c>
      <c r="F2083" s="4" t="str">
        <f>TEXT(SalesDataTable[[#This Row],[Order Date]],"MMM")</f>
        <v>Oct</v>
      </c>
      <c r="G2083" s="4" t="s">
        <v>6</v>
      </c>
      <c r="H2083" s="4" t="s">
        <v>43</v>
      </c>
      <c r="I2083" s="4" t="s">
        <v>2</v>
      </c>
      <c r="J2083" s="4" t="s">
        <v>13</v>
      </c>
      <c r="K2083" s="4" t="s">
        <v>23</v>
      </c>
      <c r="L2083" s="4" t="s">
        <v>29</v>
      </c>
      <c r="M2083" s="9">
        <v>1</v>
      </c>
      <c r="N2083" s="6">
        <v>199.32</v>
      </c>
      <c r="O2083" s="7">
        <v>0</v>
      </c>
      <c r="P2083" s="6">
        <v>103.83</v>
      </c>
      <c r="Q2083" s="6">
        <f t="shared" si="128"/>
        <v>199.32</v>
      </c>
      <c r="R2083" s="6">
        <f t="shared" si="129"/>
        <v>103.83</v>
      </c>
      <c r="S2083" s="6">
        <f t="shared" si="130"/>
        <v>95.49</v>
      </c>
      <c r="T2083" s="8">
        <f t="shared" si="131"/>
        <v>0.4790788681517158</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1339</v>
      </c>
      <c r="B2084" s="3">
        <v>46305</v>
      </c>
      <c r="C2084" s="4">
        <f>YEAR(SalesDataTable[[#This Row],[Order Date]])</f>
        <v>2026</v>
      </c>
      <c r="D2084" s="11" t="str">
        <f>"Q"&amp;ROUNDUP(MONTH(SalesDataTable[[#This Row],[Order Date]])/3,0)</f>
        <v>Q4</v>
      </c>
      <c r="E2084" s="4">
        <f>MONTH(SalesDataTable[[#This Row],[Order Date]])</f>
        <v>10</v>
      </c>
      <c r="F2084" s="4" t="str">
        <f>TEXT(SalesDataTable[[#This Row],[Order Date]],"MMM")</f>
        <v>Oct</v>
      </c>
      <c r="G2084" s="4" t="s">
        <v>6</v>
      </c>
      <c r="H2084" s="4" t="s">
        <v>41</v>
      </c>
      <c r="I2084" s="4" t="s">
        <v>2</v>
      </c>
      <c r="J2084" s="4" t="s">
        <v>3</v>
      </c>
      <c r="K2084" s="4" t="s">
        <v>23</v>
      </c>
      <c r="L2084" s="4" t="s">
        <v>24</v>
      </c>
      <c r="M2084" s="9">
        <v>4</v>
      </c>
      <c r="N2084" s="6">
        <v>337.38</v>
      </c>
      <c r="O2084" s="7">
        <v>0.05</v>
      </c>
      <c r="P2084" s="6">
        <v>194.94</v>
      </c>
      <c r="Q2084" s="6">
        <f t="shared" si="128"/>
        <v>1282.0439999999999</v>
      </c>
      <c r="R2084" s="6">
        <f t="shared" si="129"/>
        <v>779.76</v>
      </c>
      <c r="S2084" s="6">
        <f t="shared" si="130"/>
        <v>502.28399999999988</v>
      </c>
      <c r="T2084" s="8">
        <f t="shared" si="131"/>
        <v>0.39178374533167343</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1884</v>
      </c>
      <c r="B2085" s="3">
        <v>46305</v>
      </c>
      <c r="C2085" s="4">
        <f>YEAR(SalesDataTable[[#This Row],[Order Date]])</f>
        <v>2026</v>
      </c>
      <c r="D2085" s="11" t="str">
        <f>"Q"&amp;ROUNDUP(MONTH(SalesDataTable[[#This Row],[Order Date]])/3,0)</f>
        <v>Q4</v>
      </c>
      <c r="E2085" s="4">
        <f>MONTH(SalesDataTable[[#This Row],[Order Date]])</f>
        <v>10</v>
      </c>
      <c r="F2085" s="4" t="str">
        <f>TEXT(SalesDataTable[[#This Row],[Order Date]],"MMM")</f>
        <v>Oct</v>
      </c>
      <c r="G2085" s="4" t="s">
        <v>11</v>
      </c>
      <c r="H2085" s="4" t="s">
        <v>12</v>
      </c>
      <c r="I2085" s="4" t="s">
        <v>2</v>
      </c>
      <c r="J2085" s="4" t="s">
        <v>16</v>
      </c>
      <c r="K2085" s="4" t="s">
        <v>23</v>
      </c>
      <c r="L2085" s="4" t="s">
        <v>40</v>
      </c>
      <c r="M2085" s="9">
        <v>3</v>
      </c>
      <c r="N2085" s="6">
        <v>82.18</v>
      </c>
      <c r="O2085" s="7">
        <v>0.1</v>
      </c>
      <c r="P2085" s="6">
        <v>39.82</v>
      </c>
      <c r="Q2085" s="6">
        <f t="shared" si="128"/>
        <v>221.88600000000002</v>
      </c>
      <c r="R2085" s="6">
        <f t="shared" si="129"/>
        <v>119.46000000000001</v>
      </c>
      <c r="S2085" s="6">
        <f t="shared" si="130"/>
        <v>102.42600000000002</v>
      </c>
      <c r="T2085" s="8">
        <f t="shared" si="131"/>
        <v>0.46161542413671885</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3568</v>
      </c>
      <c r="B2086" s="3">
        <v>46305</v>
      </c>
      <c r="C2086" s="4">
        <f>YEAR(SalesDataTable[[#This Row],[Order Date]])</f>
        <v>2026</v>
      </c>
      <c r="D2086" s="11" t="str">
        <f>"Q"&amp;ROUNDUP(MONTH(SalesDataTable[[#This Row],[Order Date]])/3,0)</f>
        <v>Q4</v>
      </c>
      <c r="E2086" s="4">
        <f>MONTH(SalesDataTable[[#This Row],[Order Date]])</f>
        <v>10</v>
      </c>
      <c r="F2086" s="4" t="str">
        <f>TEXT(SalesDataTable[[#This Row],[Order Date]],"MMM")</f>
        <v>Oct</v>
      </c>
      <c r="G2086" s="4" t="s">
        <v>0</v>
      </c>
      <c r="H2086" s="4" t="s">
        <v>50</v>
      </c>
      <c r="I2086" s="4" t="s">
        <v>8</v>
      </c>
      <c r="J2086" s="4" t="s">
        <v>13</v>
      </c>
      <c r="K2086" s="4" t="s">
        <v>9</v>
      </c>
      <c r="L2086" s="4" t="s">
        <v>46</v>
      </c>
      <c r="M2086" s="9">
        <v>15</v>
      </c>
      <c r="N2086" s="6">
        <v>70.25</v>
      </c>
      <c r="O2086" s="7">
        <v>0.1</v>
      </c>
      <c r="P2086" s="6">
        <v>32.19</v>
      </c>
      <c r="Q2086" s="6">
        <f t="shared" si="128"/>
        <v>948.375</v>
      </c>
      <c r="R2086" s="6">
        <f t="shared" si="129"/>
        <v>482.84999999999997</v>
      </c>
      <c r="S2086" s="6">
        <f t="shared" si="130"/>
        <v>465.52500000000003</v>
      </c>
      <c r="T2086" s="8">
        <f t="shared" si="131"/>
        <v>0.49086595492289448</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4171</v>
      </c>
      <c r="B2087" s="3">
        <v>46305</v>
      </c>
      <c r="C2087" s="4">
        <f>YEAR(SalesDataTable[[#This Row],[Order Date]])</f>
        <v>2026</v>
      </c>
      <c r="D2087" s="11" t="str">
        <f>"Q"&amp;ROUNDUP(MONTH(SalesDataTable[[#This Row],[Order Date]])/3,0)</f>
        <v>Q4</v>
      </c>
      <c r="E2087" s="4">
        <f>MONTH(SalesDataTable[[#This Row],[Order Date]])</f>
        <v>10</v>
      </c>
      <c r="F2087" s="4" t="str">
        <f>TEXT(SalesDataTable[[#This Row],[Order Date]],"MMM")</f>
        <v>Oct</v>
      </c>
      <c r="G2087" s="4" t="s">
        <v>20</v>
      </c>
      <c r="H2087" s="4" t="s">
        <v>31</v>
      </c>
      <c r="I2087" s="4" t="s">
        <v>19</v>
      </c>
      <c r="J2087" s="4" t="s">
        <v>13</v>
      </c>
      <c r="K2087" s="4" t="s">
        <v>14</v>
      </c>
      <c r="L2087" s="4" t="s">
        <v>15</v>
      </c>
      <c r="M2087" s="9">
        <v>2</v>
      </c>
      <c r="N2087" s="6">
        <v>35.36</v>
      </c>
      <c r="O2087" s="7">
        <v>0</v>
      </c>
      <c r="P2087" s="6">
        <v>13.49</v>
      </c>
      <c r="Q2087" s="6">
        <f t="shared" si="128"/>
        <v>70.72</v>
      </c>
      <c r="R2087" s="6">
        <f t="shared" si="129"/>
        <v>26.98</v>
      </c>
      <c r="S2087" s="6">
        <f t="shared" si="130"/>
        <v>43.739999999999995</v>
      </c>
      <c r="T2087" s="8">
        <f t="shared" si="131"/>
        <v>0.61849547511312208</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4477</v>
      </c>
      <c r="B2088" s="3">
        <v>46305</v>
      </c>
      <c r="C2088" s="4">
        <f>YEAR(SalesDataTable[[#This Row],[Order Date]])</f>
        <v>2026</v>
      </c>
      <c r="D2088" s="11" t="str">
        <f>"Q"&amp;ROUNDUP(MONTH(SalesDataTable[[#This Row],[Order Date]])/3,0)</f>
        <v>Q4</v>
      </c>
      <c r="E2088" s="4">
        <f>MONTH(SalesDataTable[[#This Row],[Order Date]])</f>
        <v>10</v>
      </c>
      <c r="F2088" s="4" t="str">
        <f>TEXT(SalesDataTable[[#This Row],[Order Date]],"MMM")</f>
        <v>Oct</v>
      </c>
      <c r="G2088" s="4" t="s">
        <v>11</v>
      </c>
      <c r="H2088" s="4" t="s">
        <v>25</v>
      </c>
      <c r="I2088" s="4" t="s">
        <v>19</v>
      </c>
      <c r="J2088" s="4" t="s">
        <v>13</v>
      </c>
      <c r="K2088" s="4" t="s">
        <v>14</v>
      </c>
      <c r="L2088" s="4" t="s">
        <v>32</v>
      </c>
      <c r="M2088" s="9">
        <v>1</v>
      </c>
      <c r="N2088" s="6">
        <v>46.01</v>
      </c>
      <c r="O2088" s="7">
        <v>0</v>
      </c>
      <c r="P2088" s="6">
        <v>18.239999999999998</v>
      </c>
      <c r="Q2088" s="6">
        <f t="shared" si="128"/>
        <v>46.01</v>
      </c>
      <c r="R2088" s="6">
        <f t="shared" si="129"/>
        <v>18.239999999999998</v>
      </c>
      <c r="S2088" s="6">
        <f t="shared" si="130"/>
        <v>27.77</v>
      </c>
      <c r="T2088" s="8">
        <f t="shared" si="131"/>
        <v>0.6035644425124973</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3368</v>
      </c>
      <c r="B2089" s="3">
        <v>46306</v>
      </c>
      <c r="C2089" s="4">
        <f>YEAR(SalesDataTable[[#This Row],[Order Date]])</f>
        <v>2026</v>
      </c>
      <c r="D2089" s="11" t="str">
        <f>"Q"&amp;ROUNDUP(MONTH(SalesDataTable[[#This Row],[Order Date]])/3,0)</f>
        <v>Q4</v>
      </c>
      <c r="E2089" s="4">
        <f>MONTH(SalesDataTable[[#This Row],[Order Date]])</f>
        <v>10</v>
      </c>
      <c r="F2089" s="4" t="str">
        <f>TEXT(SalesDataTable[[#This Row],[Order Date]],"MMM")</f>
        <v>Oct</v>
      </c>
      <c r="G2089" s="4" t="s">
        <v>0</v>
      </c>
      <c r="H2089" s="4" t="s">
        <v>36</v>
      </c>
      <c r="I2089" s="4" t="s">
        <v>2</v>
      </c>
      <c r="J2089" s="4" t="s">
        <v>3</v>
      </c>
      <c r="K2089" s="4" t="s">
        <v>9</v>
      </c>
      <c r="L2089" s="4" t="s">
        <v>10</v>
      </c>
      <c r="M2089" s="9">
        <v>1</v>
      </c>
      <c r="N2089" s="6">
        <v>89.88</v>
      </c>
      <c r="O2089" s="7">
        <v>0</v>
      </c>
      <c r="P2089" s="6">
        <v>46.15</v>
      </c>
      <c r="Q2089" s="6">
        <f t="shared" si="128"/>
        <v>89.88</v>
      </c>
      <c r="R2089" s="6">
        <f t="shared" si="129"/>
        <v>46.15</v>
      </c>
      <c r="S2089" s="6">
        <f t="shared" si="130"/>
        <v>43.73</v>
      </c>
      <c r="T2089" s="8">
        <f t="shared" si="131"/>
        <v>0.48653760569648419</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3566</v>
      </c>
      <c r="B2090" s="3">
        <v>46306</v>
      </c>
      <c r="C2090" s="4">
        <f>YEAR(SalesDataTable[[#This Row],[Order Date]])</f>
        <v>2026</v>
      </c>
      <c r="D2090" s="11" t="str">
        <f>"Q"&amp;ROUNDUP(MONTH(SalesDataTable[[#This Row],[Order Date]])/3,0)</f>
        <v>Q4</v>
      </c>
      <c r="E2090" s="4">
        <f>MONTH(SalesDataTable[[#This Row],[Order Date]])</f>
        <v>10</v>
      </c>
      <c r="F2090" s="4" t="str">
        <f>TEXT(SalesDataTable[[#This Row],[Order Date]],"MMM")</f>
        <v>Oct</v>
      </c>
      <c r="G2090" s="4" t="s">
        <v>6</v>
      </c>
      <c r="H2090" s="4" t="s">
        <v>43</v>
      </c>
      <c r="I2090" s="4" t="s">
        <v>2</v>
      </c>
      <c r="J2090" s="4" t="s">
        <v>13</v>
      </c>
      <c r="K2090" s="4" t="s">
        <v>34</v>
      </c>
      <c r="L2090" s="4" t="s">
        <v>35</v>
      </c>
      <c r="M2090" s="9">
        <v>1</v>
      </c>
      <c r="N2090" s="6">
        <v>41.33</v>
      </c>
      <c r="O2090" s="7">
        <v>0</v>
      </c>
      <c r="P2090" s="6">
        <v>14.47</v>
      </c>
      <c r="Q2090" s="6">
        <f t="shared" si="128"/>
        <v>41.33</v>
      </c>
      <c r="R2090" s="6">
        <f t="shared" si="129"/>
        <v>14.47</v>
      </c>
      <c r="S2090" s="6">
        <f t="shared" si="130"/>
        <v>26.86</v>
      </c>
      <c r="T2090" s="8">
        <f t="shared" si="131"/>
        <v>0.6498911202516332</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4420</v>
      </c>
      <c r="B2091" s="3">
        <v>46306</v>
      </c>
      <c r="C2091" s="4">
        <f>YEAR(SalesDataTable[[#This Row],[Order Date]])</f>
        <v>2026</v>
      </c>
      <c r="D2091" s="11" t="str">
        <f>"Q"&amp;ROUNDUP(MONTH(SalesDataTable[[#This Row],[Order Date]])/3,0)</f>
        <v>Q4</v>
      </c>
      <c r="E2091" s="4">
        <f>MONTH(SalesDataTable[[#This Row],[Order Date]])</f>
        <v>10</v>
      </c>
      <c r="F2091" s="4" t="str">
        <f>TEXT(SalesDataTable[[#This Row],[Order Date]],"MMM")</f>
        <v>Oct</v>
      </c>
      <c r="G2091" s="4" t="s">
        <v>11</v>
      </c>
      <c r="H2091" s="4" t="s">
        <v>25</v>
      </c>
      <c r="I2091" s="4" t="s">
        <v>8</v>
      </c>
      <c r="J2091" s="4" t="s">
        <v>16</v>
      </c>
      <c r="K2091" s="4" t="s">
        <v>4</v>
      </c>
      <c r="L2091" s="4" t="s">
        <v>26</v>
      </c>
      <c r="M2091" s="9">
        <v>15</v>
      </c>
      <c r="N2091" s="6">
        <v>40.78</v>
      </c>
      <c r="O2091" s="7">
        <v>0.15</v>
      </c>
      <c r="P2091" s="6">
        <v>17.07</v>
      </c>
      <c r="Q2091" s="6">
        <f t="shared" si="128"/>
        <v>519.94500000000005</v>
      </c>
      <c r="R2091" s="6">
        <f t="shared" si="129"/>
        <v>256.05</v>
      </c>
      <c r="S2091" s="6">
        <f t="shared" si="130"/>
        <v>263.89500000000004</v>
      </c>
      <c r="T2091" s="8">
        <f t="shared" si="131"/>
        <v>0.5075440671609498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513</v>
      </c>
      <c r="B2092" s="3">
        <v>46307</v>
      </c>
      <c r="C2092" s="4">
        <f>YEAR(SalesDataTable[[#This Row],[Order Date]])</f>
        <v>2026</v>
      </c>
      <c r="D2092" s="11" t="str">
        <f>"Q"&amp;ROUNDUP(MONTH(SalesDataTable[[#This Row],[Order Date]])/3,0)</f>
        <v>Q4</v>
      </c>
      <c r="E2092" s="4">
        <f>MONTH(SalesDataTable[[#This Row],[Order Date]])</f>
        <v>10</v>
      </c>
      <c r="F2092" s="4" t="str">
        <f>TEXT(SalesDataTable[[#This Row],[Order Date]],"MMM")</f>
        <v>Oct</v>
      </c>
      <c r="G2092" s="4" t="s">
        <v>20</v>
      </c>
      <c r="H2092" s="4" t="s">
        <v>31</v>
      </c>
      <c r="I2092" s="4" t="s">
        <v>2</v>
      </c>
      <c r="J2092" s="4" t="s">
        <v>16</v>
      </c>
      <c r="K2092" s="4" t="s">
        <v>14</v>
      </c>
      <c r="L2092" s="4" t="s">
        <v>48</v>
      </c>
      <c r="M2092" s="9">
        <v>1</v>
      </c>
      <c r="N2092" s="6">
        <v>163.87</v>
      </c>
      <c r="O2092" s="7">
        <v>0</v>
      </c>
      <c r="P2092" s="6">
        <v>85.76</v>
      </c>
      <c r="Q2092" s="6">
        <f t="shared" si="128"/>
        <v>163.87</v>
      </c>
      <c r="R2092" s="6">
        <f t="shared" si="129"/>
        <v>85.76</v>
      </c>
      <c r="S2092" s="6">
        <f t="shared" si="130"/>
        <v>78.11</v>
      </c>
      <c r="T2092" s="8">
        <f t="shared" si="131"/>
        <v>0.47665832672240188</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786</v>
      </c>
      <c r="B2093" s="3">
        <v>46307</v>
      </c>
      <c r="C2093" s="4">
        <f>YEAR(SalesDataTable[[#This Row],[Order Date]])</f>
        <v>2026</v>
      </c>
      <c r="D2093" s="11" t="str">
        <f>"Q"&amp;ROUNDUP(MONTH(SalesDataTable[[#This Row],[Order Date]])/3,0)</f>
        <v>Q4</v>
      </c>
      <c r="E2093" s="4">
        <f>MONTH(SalesDataTable[[#This Row],[Order Date]])</f>
        <v>10</v>
      </c>
      <c r="F2093" s="4" t="str">
        <f>TEXT(SalesDataTable[[#This Row],[Order Date]],"MMM")</f>
        <v>Oct</v>
      </c>
      <c r="G2093" s="4" t="s">
        <v>11</v>
      </c>
      <c r="H2093" s="4" t="s">
        <v>18</v>
      </c>
      <c r="I2093" s="4" t="s">
        <v>2</v>
      </c>
      <c r="J2093" s="4" t="s">
        <v>13</v>
      </c>
      <c r="K2093" s="4" t="s">
        <v>34</v>
      </c>
      <c r="L2093" s="4" t="s">
        <v>42</v>
      </c>
      <c r="M2093" s="9">
        <v>1</v>
      </c>
      <c r="N2093" s="6">
        <v>35.39</v>
      </c>
      <c r="O2093" s="7">
        <v>0.05</v>
      </c>
      <c r="P2093" s="6">
        <v>13.68</v>
      </c>
      <c r="Q2093" s="6">
        <f t="shared" si="128"/>
        <v>33.6205</v>
      </c>
      <c r="R2093" s="6">
        <f t="shared" si="129"/>
        <v>13.68</v>
      </c>
      <c r="S2093" s="6">
        <f t="shared" si="130"/>
        <v>19.9405</v>
      </c>
      <c r="T2093" s="8">
        <f t="shared" si="131"/>
        <v>0.59310539700480358</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3771</v>
      </c>
      <c r="B2094" s="3">
        <v>46307</v>
      </c>
      <c r="C2094" s="4">
        <f>YEAR(SalesDataTable[[#This Row],[Order Date]])</f>
        <v>2026</v>
      </c>
      <c r="D2094" s="11" t="str">
        <f>"Q"&amp;ROUNDUP(MONTH(SalesDataTable[[#This Row],[Order Date]])/3,0)</f>
        <v>Q4</v>
      </c>
      <c r="E2094" s="4">
        <f>MONTH(SalesDataTable[[#This Row],[Order Date]])</f>
        <v>10</v>
      </c>
      <c r="F2094" s="4" t="str">
        <f>TEXT(SalesDataTable[[#This Row],[Order Date]],"MMM")</f>
        <v>Oct</v>
      </c>
      <c r="G2094" s="4" t="s">
        <v>11</v>
      </c>
      <c r="H2094" s="4" t="s">
        <v>18</v>
      </c>
      <c r="I2094" s="4" t="s">
        <v>2</v>
      </c>
      <c r="J2094" s="4" t="s">
        <v>16</v>
      </c>
      <c r="K2094" s="4" t="s">
        <v>23</v>
      </c>
      <c r="L2094" s="4" t="s">
        <v>40</v>
      </c>
      <c r="M2094" s="9">
        <v>2</v>
      </c>
      <c r="N2094" s="6">
        <v>80.2</v>
      </c>
      <c r="O2094" s="7">
        <v>0</v>
      </c>
      <c r="P2094" s="6">
        <v>39.590000000000003</v>
      </c>
      <c r="Q2094" s="6">
        <f t="shared" si="128"/>
        <v>160.4</v>
      </c>
      <c r="R2094" s="6">
        <f t="shared" si="129"/>
        <v>79.180000000000007</v>
      </c>
      <c r="S2094" s="6">
        <f t="shared" si="130"/>
        <v>81.22</v>
      </c>
      <c r="T2094" s="8">
        <f t="shared" si="131"/>
        <v>0.50635910224438896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3910</v>
      </c>
      <c r="B2095" s="3">
        <v>46307</v>
      </c>
      <c r="C2095" s="4">
        <f>YEAR(SalesDataTable[[#This Row],[Order Date]])</f>
        <v>2026</v>
      </c>
      <c r="D2095" s="11" t="str">
        <f>"Q"&amp;ROUNDUP(MONTH(SalesDataTable[[#This Row],[Order Date]])/3,0)</f>
        <v>Q4</v>
      </c>
      <c r="E2095" s="4">
        <f>MONTH(SalesDataTable[[#This Row],[Order Date]])</f>
        <v>10</v>
      </c>
      <c r="F2095" s="4" t="str">
        <f>TEXT(SalesDataTable[[#This Row],[Order Date]],"MMM")</f>
        <v>Oct</v>
      </c>
      <c r="G2095" s="4" t="s">
        <v>11</v>
      </c>
      <c r="H2095" s="4" t="s">
        <v>12</v>
      </c>
      <c r="I2095" s="4" t="s">
        <v>2</v>
      </c>
      <c r="J2095" s="4" t="s">
        <v>16</v>
      </c>
      <c r="K2095" s="4" t="s">
        <v>4</v>
      </c>
      <c r="L2095" s="4" t="s">
        <v>26</v>
      </c>
      <c r="M2095" s="9">
        <v>3</v>
      </c>
      <c r="N2095" s="6">
        <v>41.09</v>
      </c>
      <c r="O2095" s="7">
        <v>0</v>
      </c>
      <c r="P2095" s="6">
        <v>17.18</v>
      </c>
      <c r="Q2095" s="6">
        <f t="shared" si="128"/>
        <v>123.27000000000001</v>
      </c>
      <c r="R2095" s="6">
        <f t="shared" si="129"/>
        <v>51.54</v>
      </c>
      <c r="S2095" s="6">
        <f t="shared" si="130"/>
        <v>71.730000000000018</v>
      </c>
      <c r="T2095" s="8">
        <f t="shared" si="131"/>
        <v>0.58189340472134354</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330</v>
      </c>
      <c r="B2096" s="3">
        <v>46308</v>
      </c>
      <c r="C2096" s="4">
        <f>YEAR(SalesDataTable[[#This Row],[Order Date]])</f>
        <v>2026</v>
      </c>
      <c r="D2096" s="11" t="str">
        <f>"Q"&amp;ROUNDUP(MONTH(SalesDataTable[[#This Row],[Order Date]])/3,0)</f>
        <v>Q4</v>
      </c>
      <c r="E2096" s="4">
        <f>MONTH(SalesDataTable[[#This Row],[Order Date]])</f>
        <v>10</v>
      </c>
      <c r="F2096" s="4" t="str">
        <f>TEXT(SalesDataTable[[#This Row],[Order Date]],"MMM")</f>
        <v>Oct</v>
      </c>
      <c r="G2096" s="4" t="s">
        <v>6</v>
      </c>
      <c r="H2096" s="4" t="s">
        <v>43</v>
      </c>
      <c r="I2096" s="4" t="s">
        <v>8</v>
      </c>
      <c r="J2096" s="4" t="s">
        <v>16</v>
      </c>
      <c r="K2096" s="4" t="s">
        <v>14</v>
      </c>
      <c r="L2096" s="4" t="s">
        <v>15</v>
      </c>
      <c r="M2096" s="9">
        <v>5</v>
      </c>
      <c r="N2096" s="6">
        <v>36.97</v>
      </c>
      <c r="O2096" s="7">
        <v>0.15</v>
      </c>
      <c r="P2096" s="6">
        <v>13.93</v>
      </c>
      <c r="Q2096" s="6">
        <f t="shared" si="128"/>
        <v>157.1225</v>
      </c>
      <c r="R2096" s="6">
        <f t="shared" si="129"/>
        <v>69.650000000000006</v>
      </c>
      <c r="S2096" s="6">
        <f t="shared" si="130"/>
        <v>87.472499999999997</v>
      </c>
      <c r="T2096" s="8">
        <f t="shared" si="131"/>
        <v>0.55671530175500006</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707</v>
      </c>
      <c r="B2097" s="3">
        <v>46308</v>
      </c>
      <c r="C2097" s="4">
        <f>YEAR(SalesDataTable[[#This Row],[Order Date]])</f>
        <v>2026</v>
      </c>
      <c r="D2097" s="11" t="str">
        <f>"Q"&amp;ROUNDUP(MONTH(SalesDataTable[[#This Row],[Order Date]])/3,0)</f>
        <v>Q4</v>
      </c>
      <c r="E2097" s="4">
        <f>MONTH(SalesDataTable[[#This Row],[Order Date]])</f>
        <v>10</v>
      </c>
      <c r="F2097" s="4" t="str">
        <f>TEXT(SalesDataTable[[#This Row],[Order Date]],"MMM")</f>
        <v>Oct</v>
      </c>
      <c r="G2097" s="4" t="s">
        <v>11</v>
      </c>
      <c r="H2097" s="4" t="s">
        <v>25</v>
      </c>
      <c r="I2097" s="4" t="s">
        <v>19</v>
      </c>
      <c r="J2097" s="4" t="s">
        <v>13</v>
      </c>
      <c r="K2097" s="4" t="s">
        <v>14</v>
      </c>
      <c r="L2097" s="4" t="s">
        <v>15</v>
      </c>
      <c r="M2097" s="9">
        <v>4</v>
      </c>
      <c r="N2097" s="6">
        <v>35.880000000000003</v>
      </c>
      <c r="O2097" s="7">
        <v>0.05</v>
      </c>
      <c r="P2097" s="6">
        <v>13.45</v>
      </c>
      <c r="Q2097" s="6">
        <f t="shared" si="128"/>
        <v>136.34399999999999</v>
      </c>
      <c r="R2097" s="6">
        <f t="shared" si="129"/>
        <v>53.8</v>
      </c>
      <c r="S2097" s="6">
        <f t="shared" si="130"/>
        <v>82.543999999999997</v>
      </c>
      <c r="T2097" s="8">
        <f t="shared" si="131"/>
        <v>0.60540984568444522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989</v>
      </c>
      <c r="B2098" s="3">
        <v>46308</v>
      </c>
      <c r="C2098" s="4">
        <f>YEAR(SalesDataTable[[#This Row],[Order Date]])</f>
        <v>2026</v>
      </c>
      <c r="D2098" s="11" t="str">
        <f>"Q"&amp;ROUNDUP(MONTH(SalesDataTable[[#This Row],[Order Date]])/3,0)</f>
        <v>Q4</v>
      </c>
      <c r="E2098" s="4">
        <f>MONTH(SalesDataTable[[#This Row],[Order Date]])</f>
        <v>10</v>
      </c>
      <c r="F2098" s="4" t="str">
        <f>TEXT(SalesDataTable[[#This Row],[Order Date]],"MMM")</f>
        <v>Oct</v>
      </c>
      <c r="G2098" s="4" t="s">
        <v>6</v>
      </c>
      <c r="H2098" s="4" t="s">
        <v>41</v>
      </c>
      <c r="I2098" s="4" t="s">
        <v>2</v>
      </c>
      <c r="J2098" s="4" t="s">
        <v>3</v>
      </c>
      <c r="K2098" s="4" t="s">
        <v>4</v>
      </c>
      <c r="L2098" s="4" t="s">
        <v>26</v>
      </c>
      <c r="M2098" s="9">
        <v>3</v>
      </c>
      <c r="N2098" s="6">
        <v>40.42</v>
      </c>
      <c r="O2098" s="7">
        <v>0</v>
      </c>
      <c r="P2098" s="6">
        <v>16.79</v>
      </c>
      <c r="Q2098" s="6">
        <f t="shared" si="128"/>
        <v>121.26</v>
      </c>
      <c r="R2098" s="6">
        <f t="shared" si="129"/>
        <v>50.37</v>
      </c>
      <c r="S2098" s="6">
        <f t="shared" si="130"/>
        <v>70.890000000000015</v>
      </c>
      <c r="T2098" s="8">
        <f t="shared" si="131"/>
        <v>0.58461157842652167</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1904</v>
      </c>
      <c r="B2099" s="3">
        <v>46308</v>
      </c>
      <c r="C2099" s="4">
        <f>YEAR(SalesDataTable[[#This Row],[Order Date]])</f>
        <v>2026</v>
      </c>
      <c r="D2099" s="11" t="str">
        <f>"Q"&amp;ROUNDUP(MONTH(SalesDataTable[[#This Row],[Order Date]])/3,0)</f>
        <v>Q4</v>
      </c>
      <c r="E2099" s="4">
        <f>MONTH(SalesDataTable[[#This Row],[Order Date]])</f>
        <v>10</v>
      </c>
      <c r="F2099" s="4" t="str">
        <f>TEXT(SalesDataTable[[#This Row],[Order Date]],"MMM")</f>
        <v>Oct</v>
      </c>
      <c r="G2099" s="4" t="s">
        <v>20</v>
      </c>
      <c r="H2099" s="4" t="s">
        <v>33</v>
      </c>
      <c r="I2099" s="4" t="s">
        <v>19</v>
      </c>
      <c r="J2099" s="4" t="s">
        <v>3</v>
      </c>
      <c r="K2099" s="4" t="s">
        <v>4</v>
      </c>
      <c r="L2099" s="4" t="s">
        <v>22</v>
      </c>
      <c r="M2099" s="9">
        <v>1</v>
      </c>
      <c r="N2099" s="6">
        <v>50.34</v>
      </c>
      <c r="O2099" s="7">
        <v>0.15</v>
      </c>
      <c r="P2099" s="6">
        <v>22.56</v>
      </c>
      <c r="Q2099" s="6">
        <f t="shared" si="128"/>
        <v>42.789000000000001</v>
      </c>
      <c r="R2099" s="6">
        <f t="shared" si="129"/>
        <v>22.56</v>
      </c>
      <c r="S2099" s="6">
        <f t="shared" si="130"/>
        <v>20.229000000000003</v>
      </c>
      <c r="T2099" s="8">
        <f t="shared" si="131"/>
        <v>0.47276169108883132</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2854</v>
      </c>
      <c r="B2100" s="3">
        <v>46308</v>
      </c>
      <c r="C2100" s="4">
        <f>YEAR(SalesDataTable[[#This Row],[Order Date]])</f>
        <v>2026</v>
      </c>
      <c r="D2100" s="11" t="str">
        <f>"Q"&amp;ROUNDUP(MONTH(SalesDataTable[[#This Row],[Order Date]])/3,0)</f>
        <v>Q4</v>
      </c>
      <c r="E2100" s="4">
        <f>MONTH(SalesDataTable[[#This Row],[Order Date]])</f>
        <v>10</v>
      </c>
      <c r="F2100" s="4" t="str">
        <f>TEXT(SalesDataTable[[#This Row],[Order Date]],"MMM")</f>
        <v>Oct</v>
      </c>
      <c r="G2100" s="4" t="s">
        <v>0</v>
      </c>
      <c r="H2100" s="4" t="s">
        <v>50</v>
      </c>
      <c r="I2100" s="4" t="s">
        <v>19</v>
      </c>
      <c r="J2100" s="4" t="s">
        <v>13</v>
      </c>
      <c r="K2100" s="4" t="s">
        <v>14</v>
      </c>
      <c r="L2100" s="4" t="s">
        <v>15</v>
      </c>
      <c r="M2100" s="9">
        <v>3</v>
      </c>
      <c r="N2100" s="6">
        <v>36.049999999999997</v>
      </c>
      <c r="O2100" s="7">
        <v>0.1</v>
      </c>
      <c r="P2100" s="6">
        <v>13.87</v>
      </c>
      <c r="Q2100" s="6">
        <f t="shared" si="128"/>
        <v>97.334999999999994</v>
      </c>
      <c r="R2100" s="6">
        <f t="shared" si="129"/>
        <v>41.61</v>
      </c>
      <c r="S2100" s="6">
        <f t="shared" si="130"/>
        <v>55.724999999999994</v>
      </c>
      <c r="T2100" s="8">
        <f t="shared" si="131"/>
        <v>0.57250732008013561</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3212</v>
      </c>
      <c r="B2101" s="3">
        <v>46308</v>
      </c>
      <c r="C2101" s="4">
        <f>YEAR(SalesDataTable[[#This Row],[Order Date]])</f>
        <v>2026</v>
      </c>
      <c r="D2101" s="11" t="str">
        <f>"Q"&amp;ROUNDUP(MONTH(SalesDataTable[[#This Row],[Order Date]])/3,0)</f>
        <v>Q4</v>
      </c>
      <c r="E2101" s="4">
        <f>MONTH(SalesDataTable[[#This Row],[Order Date]])</f>
        <v>10</v>
      </c>
      <c r="F2101" s="4" t="str">
        <f>TEXT(SalesDataTable[[#This Row],[Order Date]],"MMM")</f>
        <v>Oct</v>
      </c>
      <c r="G2101" s="4" t="s">
        <v>11</v>
      </c>
      <c r="H2101" s="4" t="s">
        <v>12</v>
      </c>
      <c r="I2101" s="4" t="s">
        <v>8</v>
      </c>
      <c r="J2101" s="4" t="s">
        <v>3</v>
      </c>
      <c r="K2101" s="4" t="s">
        <v>4</v>
      </c>
      <c r="L2101" s="4" t="s">
        <v>26</v>
      </c>
      <c r="M2101" s="9">
        <v>15</v>
      </c>
      <c r="N2101" s="6">
        <v>40</v>
      </c>
      <c r="O2101" s="7">
        <v>0.1</v>
      </c>
      <c r="P2101" s="6">
        <v>16.420000000000002</v>
      </c>
      <c r="Q2101" s="6">
        <f t="shared" si="128"/>
        <v>540</v>
      </c>
      <c r="R2101" s="6">
        <f t="shared" si="129"/>
        <v>246.3</v>
      </c>
      <c r="S2101" s="6">
        <f t="shared" si="130"/>
        <v>293.7</v>
      </c>
      <c r="T2101" s="8">
        <f t="shared" si="131"/>
        <v>0.54388888888888887</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4479</v>
      </c>
      <c r="B2102" s="3">
        <v>46308</v>
      </c>
      <c r="C2102" s="4">
        <f>YEAR(SalesDataTable[[#This Row],[Order Date]])</f>
        <v>2026</v>
      </c>
      <c r="D2102" s="11" t="str">
        <f>"Q"&amp;ROUNDUP(MONTH(SalesDataTable[[#This Row],[Order Date]])/3,0)</f>
        <v>Q4</v>
      </c>
      <c r="E2102" s="4">
        <f>MONTH(SalesDataTable[[#This Row],[Order Date]])</f>
        <v>10</v>
      </c>
      <c r="F2102" s="4" t="str">
        <f>TEXT(SalesDataTable[[#This Row],[Order Date]],"MMM")</f>
        <v>Oct</v>
      </c>
      <c r="G2102" s="4" t="s">
        <v>20</v>
      </c>
      <c r="H2102" s="4" t="s">
        <v>31</v>
      </c>
      <c r="I2102" s="4" t="s">
        <v>19</v>
      </c>
      <c r="J2102" s="4" t="s">
        <v>3</v>
      </c>
      <c r="K2102" s="4" t="s">
        <v>9</v>
      </c>
      <c r="L2102" s="4" t="s">
        <v>37</v>
      </c>
      <c r="M2102" s="9">
        <v>1</v>
      </c>
      <c r="N2102" s="6">
        <v>151.68</v>
      </c>
      <c r="O2102" s="7">
        <v>0.05</v>
      </c>
      <c r="P2102" s="6">
        <v>78.98</v>
      </c>
      <c r="Q2102" s="6">
        <f t="shared" si="128"/>
        <v>144.096</v>
      </c>
      <c r="R2102" s="6">
        <f t="shared" si="129"/>
        <v>78.98</v>
      </c>
      <c r="S2102" s="6">
        <f t="shared" si="130"/>
        <v>65.116</v>
      </c>
      <c r="T2102" s="8">
        <f t="shared" si="131"/>
        <v>0.45189318232289583</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4574</v>
      </c>
      <c r="B2103" s="3">
        <v>46308</v>
      </c>
      <c r="C2103" s="4">
        <f>YEAR(SalesDataTable[[#This Row],[Order Date]])</f>
        <v>2026</v>
      </c>
      <c r="D2103" s="11" t="str">
        <f>"Q"&amp;ROUNDUP(MONTH(SalesDataTable[[#This Row],[Order Date]])/3,0)</f>
        <v>Q4</v>
      </c>
      <c r="E2103" s="4">
        <f>MONTH(SalesDataTable[[#This Row],[Order Date]])</f>
        <v>10</v>
      </c>
      <c r="F2103" s="4" t="str">
        <f>TEXT(SalesDataTable[[#This Row],[Order Date]],"MMM")</f>
        <v>Oct</v>
      </c>
      <c r="G2103" s="4" t="s">
        <v>6</v>
      </c>
      <c r="H2103" s="4" t="s">
        <v>49</v>
      </c>
      <c r="I2103" s="4" t="s">
        <v>2</v>
      </c>
      <c r="J2103" s="4" t="s">
        <v>16</v>
      </c>
      <c r="K2103" s="4" t="s">
        <v>34</v>
      </c>
      <c r="L2103" s="4" t="s">
        <v>42</v>
      </c>
      <c r="M2103" s="9">
        <v>1</v>
      </c>
      <c r="N2103" s="6">
        <v>36.53</v>
      </c>
      <c r="O2103" s="7">
        <v>0</v>
      </c>
      <c r="P2103" s="6">
        <v>14.01</v>
      </c>
      <c r="Q2103" s="6">
        <f t="shared" si="128"/>
        <v>36.53</v>
      </c>
      <c r="R2103" s="6">
        <f t="shared" si="129"/>
        <v>14.01</v>
      </c>
      <c r="S2103" s="6">
        <f t="shared" si="130"/>
        <v>22.520000000000003</v>
      </c>
      <c r="T2103" s="8">
        <f t="shared" si="131"/>
        <v>0.61647960580344929</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4815</v>
      </c>
      <c r="B2104" s="3">
        <v>46308</v>
      </c>
      <c r="C2104" s="4">
        <f>YEAR(SalesDataTable[[#This Row],[Order Date]])</f>
        <v>2026</v>
      </c>
      <c r="D2104" s="11" t="str">
        <f>"Q"&amp;ROUNDUP(MONTH(SalesDataTable[[#This Row],[Order Date]])/3,0)</f>
        <v>Q4</v>
      </c>
      <c r="E2104" s="4">
        <f>MONTH(SalesDataTable[[#This Row],[Order Date]])</f>
        <v>10</v>
      </c>
      <c r="F2104" s="4" t="str">
        <f>TEXT(SalesDataTable[[#This Row],[Order Date]],"MMM")</f>
        <v>Oct</v>
      </c>
      <c r="G2104" s="4" t="s">
        <v>0</v>
      </c>
      <c r="H2104" s="4" t="s">
        <v>1</v>
      </c>
      <c r="I2104" s="4" t="s">
        <v>19</v>
      </c>
      <c r="J2104" s="4" t="s">
        <v>16</v>
      </c>
      <c r="K2104" s="4" t="s">
        <v>4</v>
      </c>
      <c r="L2104" s="4" t="s">
        <v>26</v>
      </c>
      <c r="M2104" s="9">
        <v>1</v>
      </c>
      <c r="N2104" s="6">
        <v>39.89</v>
      </c>
      <c r="O2104" s="7">
        <v>0.05</v>
      </c>
      <c r="P2104" s="6">
        <v>16.91</v>
      </c>
      <c r="Q2104" s="6">
        <f t="shared" si="128"/>
        <v>37.895499999999998</v>
      </c>
      <c r="R2104" s="6">
        <f t="shared" si="129"/>
        <v>16.91</v>
      </c>
      <c r="S2104" s="6">
        <f t="shared" si="130"/>
        <v>20.985499999999998</v>
      </c>
      <c r="T2104" s="8">
        <f t="shared" si="131"/>
        <v>0.55377287540737019</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5027</v>
      </c>
      <c r="B2105" s="3">
        <v>46308</v>
      </c>
      <c r="C2105" s="4">
        <f>YEAR(SalesDataTable[[#This Row],[Order Date]])</f>
        <v>2026</v>
      </c>
      <c r="D2105" s="11" t="str">
        <f>"Q"&amp;ROUNDUP(MONTH(SalesDataTable[[#This Row],[Order Date]])/3,0)</f>
        <v>Q4</v>
      </c>
      <c r="E2105" s="4">
        <f>MONTH(SalesDataTable[[#This Row],[Order Date]])</f>
        <v>10</v>
      </c>
      <c r="F2105" s="4" t="str">
        <f>TEXT(SalesDataTable[[#This Row],[Order Date]],"MMM")</f>
        <v>Oct</v>
      </c>
      <c r="G2105" s="4" t="s">
        <v>11</v>
      </c>
      <c r="H2105" s="4" t="s">
        <v>39</v>
      </c>
      <c r="I2105" s="4" t="s">
        <v>2</v>
      </c>
      <c r="J2105" s="4" t="s">
        <v>13</v>
      </c>
      <c r="K2105" s="4" t="s">
        <v>9</v>
      </c>
      <c r="L2105" s="4" t="s">
        <v>37</v>
      </c>
      <c r="M2105" s="9">
        <v>1</v>
      </c>
      <c r="N2105" s="6">
        <v>154.53</v>
      </c>
      <c r="O2105" s="7">
        <v>0</v>
      </c>
      <c r="P2105" s="6">
        <v>77.930000000000007</v>
      </c>
      <c r="Q2105" s="6">
        <f t="shared" si="128"/>
        <v>154.53</v>
      </c>
      <c r="R2105" s="6">
        <f t="shared" si="129"/>
        <v>77.930000000000007</v>
      </c>
      <c r="S2105" s="6">
        <f t="shared" si="130"/>
        <v>76.599999999999994</v>
      </c>
      <c r="T2105" s="8">
        <f t="shared" si="131"/>
        <v>0.49569662848637802</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1794</v>
      </c>
      <c r="B2106" s="3">
        <v>46309</v>
      </c>
      <c r="C2106" s="4">
        <f>YEAR(SalesDataTable[[#This Row],[Order Date]])</f>
        <v>2026</v>
      </c>
      <c r="D2106" s="11" t="str">
        <f>"Q"&amp;ROUNDUP(MONTH(SalesDataTable[[#This Row],[Order Date]])/3,0)</f>
        <v>Q4</v>
      </c>
      <c r="E2106" s="4">
        <f>MONTH(SalesDataTable[[#This Row],[Order Date]])</f>
        <v>10</v>
      </c>
      <c r="F2106" s="4" t="str">
        <f>TEXT(SalesDataTable[[#This Row],[Order Date]],"MMM")</f>
        <v>Oct</v>
      </c>
      <c r="G2106" s="4" t="s">
        <v>20</v>
      </c>
      <c r="H2106" s="4" t="s">
        <v>33</v>
      </c>
      <c r="I2106" s="4" t="s">
        <v>28</v>
      </c>
      <c r="J2106" s="4" t="s">
        <v>16</v>
      </c>
      <c r="K2106" s="4" t="s">
        <v>4</v>
      </c>
      <c r="L2106" s="4" t="s">
        <v>22</v>
      </c>
      <c r="M2106" s="9">
        <v>2</v>
      </c>
      <c r="N2106" s="6">
        <v>50.64</v>
      </c>
      <c r="O2106" s="7">
        <v>0.05</v>
      </c>
      <c r="P2106" s="6">
        <v>22.28</v>
      </c>
      <c r="Q2106" s="6">
        <f t="shared" si="128"/>
        <v>96.215999999999994</v>
      </c>
      <c r="R2106" s="6">
        <f t="shared" si="129"/>
        <v>44.56</v>
      </c>
      <c r="S2106" s="6">
        <f t="shared" si="130"/>
        <v>51.655999999999992</v>
      </c>
      <c r="T2106" s="8">
        <f t="shared" si="131"/>
        <v>0.53687536376486233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1867</v>
      </c>
      <c r="B2107" s="3">
        <v>46309</v>
      </c>
      <c r="C2107" s="4">
        <f>YEAR(SalesDataTable[[#This Row],[Order Date]])</f>
        <v>2026</v>
      </c>
      <c r="D2107" s="11" t="str">
        <f>"Q"&amp;ROUNDUP(MONTH(SalesDataTable[[#This Row],[Order Date]])/3,0)</f>
        <v>Q4</v>
      </c>
      <c r="E2107" s="4">
        <f>MONTH(SalesDataTable[[#This Row],[Order Date]])</f>
        <v>10</v>
      </c>
      <c r="F2107" s="4" t="str">
        <f>TEXT(SalesDataTable[[#This Row],[Order Date]],"MMM")</f>
        <v>Oct</v>
      </c>
      <c r="G2107" s="4" t="s">
        <v>0</v>
      </c>
      <c r="H2107" s="4" t="s">
        <v>1</v>
      </c>
      <c r="I2107" s="4" t="s">
        <v>2</v>
      </c>
      <c r="J2107" s="4" t="s">
        <v>13</v>
      </c>
      <c r="K2107" s="4" t="s">
        <v>34</v>
      </c>
      <c r="L2107" s="4" t="s">
        <v>35</v>
      </c>
      <c r="M2107" s="9">
        <v>3</v>
      </c>
      <c r="N2107" s="6">
        <v>40.880000000000003</v>
      </c>
      <c r="O2107" s="7">
        <v>0.05</v>
      </c>
      <c r="P2107" s="6">
        <v>14.59</v>
      </c>
      <c r="Q2107" s="6">
        <f t="shared" si="128"/>
        <v>116.50800000000001</v>
      </c>
      <c r="R2107" s="6">
        <f t="shared" si="129"/>
        <v>43.769999999999996</v>
      </c>
      <c r="S2107" s="6">
        <f t="shared" si="130"/>
        <v>72.738000000000014</v>
      </c>
      <c r="T2107" s="8">
        <f t="shared" si="131"/>
        <v>0.62431764342362761</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2088</v>
      </c>
      <c r="B2108" s="3">
        <v>46309</v>
      </c>
      <c r="C2108" s="4">
        <f>YEAR(SalesDataTable[[#This Row],[Order Date]])</f>
        <v>2026</v>
      </c>
      <c r="D2108" s="11" t="str">
        <f>"Q"&amp;ROUNDUP(MONTH(SalesDataTable[[#This Row],[Order Date]])/3,0)</f>
        <v>Q4</v>
      </c>
      <c r="E2108" s="4">
        <f>MONTH(SalesDataTable[[#This Row],[Order Date]])</f>
        <v>10</v>
      </c>
      <c r="F2108" s="4" t="str">
        <f>TEXT(SalesDataTable[[#This Row],[Order Date]],"MMM")</f>
        <v>Oct</v>
      </c>
      <c r="G2108" s="4" t="s">
        <v>20</v>
      </c>
      <c r="H2108" s="4" t="s">
        <v>21</v>
      </c>
      <c r="I2108" s="4" t="s">
        <v>19</v>
      </c>
      <c r="J2108" s="4" t="s">
        <v>3</v>
      </c>
      <c r="K2108" s="4" t="s">
        <v>9</v>
      </c>
      <c r="L2108" s="4" t="s">
        <v>17</v>
      </c>
      <c r="M2108" s="9">
        <v>1</v>
      </c>
      <c r="N2108" s="6">
        <v>141.77000000000001</v>
      </c>
      <c r="O2108" s="7">
        <v>0</v>
      </c>
      <c r="P2108" s="6">
        <v>78.48</v>
      </c>
      <c r="Q2108" s="6">
        <f t="shared" si="128"/>
        <v>141.77000000000001</v>
      </c>
      <c r="R2108" s="6">
        <f t="shared" si="129"/>
        <v>78.48</v>
      </c>
      <c r="S2108" s="6">
        <f t="shared" si="130"/>
        <v>63.290000000000006</v>
      </c>
      <c r="T2108" s="8">
        <f t="shared" si="131"/>
        <v>0.44642731184312623</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2270</v>
      </c>
      <c r="B2109" s="3">
        <v>46309</v>
      </c>
      <c r="C2109" s="4">
        <f>YEAR(SalesDataTable[[#This Row],[Order Date]])</f>
        <v>2026</v>
      </c>
      <c r="D2109" s="11"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23</v>
      </c>
      <c r="L2109" s="4" t="s">
        <v>29</v>
      </c>
      <c r="M2109" s="9">
        <v>3</v>
      </c>
      <c r="N2109" s="6">
        <v>199.99</v>
      </c>
      <c r="O2109" s="7">
        <v>0.15</v>
      </c>
      <c r="P2109" s="6">
        <v>101.86</v>
      </c>
      <c r="Q2109" s="6">
        <f t="shared" si="128"/>
        <v>509.97450000000003</v>
      </c>
      <c r="R2109" s="6">
        <f t="shared" si="129"/>
        <v>305.58</v>
      </c>
      <c r="S2109" s="6">
        <f t="shared" si="130"/>
        <v>204.39450000000005</v>
      </c>
      <c r="T2109" s="8">
        <f t="shared" si="131"/>
        <v>0.40079356909021929</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3789</v>
      </c>
      <c r="B2110" s="3">
        <v>46309</v>
      </c>
      <c r="C2110" s="4">
        <f>YEAR(SalesDataTable[[#This Row],[Order Date]])</f>
        <v>2026</v>
      </c>
      <c r="D2110" s="11" t="str">
        <f>"Q"&amp;ROUNDUP(MONTH(SalesDataTable[[#This Row],[Order Date]])/3,0)</f>
        <v>Q4</v>
      </c>
      <c r="E2110" s="4">
        <f>MONTH(SalesDataTable[[#This Row],[Order Date]])</f>
        <v>10</v>
      </c>
      <c r="F2110" s="4" t="str">
        <f>TEXT(SalesDataTable[[#This Row],[Order Date]],"MMM")</f>
        <v>Oct</v>
      </c>
      <c r="G2110" s="4" t="s">
        <v>20</v>
      </c>
      <c r="H2110" s="4" t="s">
        <v>21</v>
      </c>
      <c r="I2110" s="4" t="s">
        <v>28</v>
      </c>
      <c r="J2110" s="4" t="s">
        <v>13</v>
      </c>
      <c r="K2110" s="4" t="s">
        <v>4</v>
      </c>
      <c r="L2110" s="4" t="s">
        <v>22</v>
      </c>
      <c r="M2110" s="9">
        <v>2</v>
      </c>
      <c r="N2110" s="6">
        <v>50.56</v>
      </c>
      <c r="O2110" s="7">
        <v>0</v>
      </c>
      <c r="P2110" s="6">
        <v>23.04</v>
      </c>
      <c r="Q2110" s="6">
        <f t="shared" si="128"/>
        <v>101.12</v>
      </c>
      <c r="R2110" s="6">
        <f t="shared" si="129"/>
        <v>46.08</v>
      </c>
      <c r="S2110" s="6">
        <f t="shared" si="130"/>
        <v>55.040000000000006</v>
      </c>
      <c r="T2110" s="8">
        <f t="shared" si="131"/>
        <v>0.54430379746835444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4323</v>
      </c>
      <c r="B2111" s="3">
        <v>46309</v>
      </c>
      <c r="C2111" s="4">
        <f>YEAR(SalesDataTable[[#This Row],[Order Date]])</f>
        <v>2026</v>
      </c>
      <c r="D2111" s="11" t="str">
        <f>"Q"&amp;ROUNDUP(MONTH(SalesDataTable[[#This Row],[Order Date]])/3,0)</f>
        <v>Q4</v>
      </c>
      <c r="E2111" s="4">
        <f>MONTH(SalesDataTable[[#This Row],[Order Date]])</f>
        <v>10</v>
      </c>
      <c r="F2111" s="4" t="str">
        <f>TEXT(SalesDataTable[[#This Row],[Order Date]],"MMM")</f>
        <v>Oct</v>
      </c>
      <c r="G2111" s="4" t="s">
        <v>20</v>
      </c>
      <c r="H2111" s="4" t="s">
        <v>31</v>
      </c>
      <c r="I2111" s="4" t="s">
        <v>2</v>
      </c>
      <c r="J2111" s="4" t="s">
        <v>13</v>
      </c>
      <c r="K2111" s="4" t="s">
        <v>14</v>
      </c>
      <c r="L2111" s="4" t="s">
        <v>32</v>
      </c>
      <c r="M2111" s="9">
        <v>1</v>
      </c>
      <c r="N2111" s="6">
        <v>47.38</v>
      </c>
      <c r="O2111" s="7">
        <v>0</v>
      </c>
      <c r="P2111" s="6">
        <v>17.86</v>
      </c>
      <c r="Q2111" s="6">
        <f t="shared" si="128"/>
        <v>47.38</v>
      </c>
      <c r="R2111" s="6">
        <f t="shared" si="129"/>
        <v>17.86</v>
      </c>
      <c r="S2111" s="6">
        <f t="shared" si="130"/>
        <v>29.520000000000003</v>
      </c>
      <c r="T2111" s="8">
        <f t="shared" si="131"/>
        <v>0.62304769945124527</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276</v>
      </c>
      <c r="B2112" s="3">
        <v>46310</v>
      </c>
      <c r="C2112" s="4">
        <f>YEAR(SalesDataTable[[#This Row],[Order Date]])</f>
        <v>2026</v>
      </c>
      <c r="D2112" s="11" t="str">
        <f>"Q"&amp;ROUNDUP(MONTH(SalesDataTable[[#This Row],[Order Date]])/3,0)</f>
        <v>Q4</v>
      </c>
      <c r="E2112" s="4">
        <f>MONTH(SalesDataTable[[#This Row],[Order Date]])</f>
        <v>10</v>
      </c>
      <c r="F2112" s="4" t="str">
        <f>TEXT(SalesDataTable[[#This Row],[Order Date]],"MMM")</f>
        <v>Oct</v>
      </c>
      <c r="G2112" s="4" t="s">
        <v>11</v>
      </c>
      <c r="H2112" s="4" t="s">
        <v>12</v>
      </c>
      <c r="I2112" s="4" t="s">
        <v>2</v>
      </c>
      <c r="J2112" s="4" t="s">
        <v>16</v>
      </c>
      <c r="K2112" s="4" t="s">
        <v>9</v>
      </c>
      <c r="L2112" s="4" t="s">
        <v>10</v>
      </c>
      <c r="M2112" s="9">
        <v>1</v>
      </c>
      <c r="N2112" s="6">
        <v>92.74</v>
      </c>
      <c r="O2112" s="7">
        <v>0.15</v>
      </c>
      <c r="P2112" s="6">
        <v>44.52</v>
      </c>
      <c r="Q2112" s="6">
        <f t="shared" si="128"/>
        <v>78.828999999999994</v>
      </c>
      <c r="R2112" s="6">
        <f t="shared" si="129"/>
        <v>44.52</v>
      </c>
      <c r="S2112" s="6">
        <f t="shared" si="130"/>
        <v>34.30899999999999</v>
      </c>
      <c r="T2112" s="8">
        <f t="shared" si="131"/>
        <v>0.43523322635070844</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791</v>
      </c>
      <c r="B2113" s="3">
        <v>46310</v>
      </c>
      <c r="C2113" s="4">
        <f>YEAR(SalesDataTable[[#This Row],[Order Date]])</f>
        <v>2026</v>
      </c>
      <c r="D2113" s="11" t="str">
        <f>"Q"&amp;ROUNDUP(MONTH(SalesDataTable[[#This Row],[Order Date]])/3,0)</f>
        <v>Q4</v>
      </c>
      <c r="E2113" s="4">
        <f>MONTH(SalesDataTable[[#This Row],[Order Date]])</f>
        <v>10</v>
      </c>
      <c r="F2113" s="4" t="str">
        <f>TEXT(SalesDataTable[[#This Row],[Order Date]],"MMM")</f>
        <v>Oct</v>
      </c>
      <c r="G2113" s="4" t="s">
        <v>20</v>
      </c>
      <c r="H2113" s="4" t="s">
        <v>47</v>
      </c>
      <c r="I2113" s="4" t="s">
        <v>19</v>
      </c>
      <c r="J2113" s="4" t="s">
        <v>3</v>
      </c>
      <c r="K2113" s="4" t="s">
        <v>4</v>
      </c>
      <c r="L2113" s="4" t="s">
        <v>22</v>
      </c>
      <c r="M2113" s="9">
        <v>3</v>
      </c>
      <c r="N2113" s="6">
        <v>51.57</v>
      </c>
      <c r="O2113" s="7">
        <v>0.1</v>
      </c>
      <c r="P2113" s="6">
        <v>21.82</v>
      </c>
      <c r="Q2113" s="6">
        <f t="shared" si="128"/>
        <v>139.239</v>
      </c>
      <c r="R2113" s="6">
        <f t="shared" si="129"/>
        <v>65.460000000000008</v>
      </c>
      <c r="S2113" s="6">
        <f t="shared" si="130"/>
        <v>73.778999999999996</v>
      </c>
      <c r="T2113" s="8">
        <f t="shared" si="131"/>
        <v>0.52987309589985565</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1033</v>
      </c>
      <c r="B2114" s="3">
        <v>46310</v>
      </c>
      <c r="C2114" s="4">
        <f>YEAR(SalesDataTable[[#This Row],[Order Date]])</f>
        <v>2026</v>
      </c>
      <c r="D2114" s="11" t="str">
        <f>"Q"&amp;ROUNDUP(MONTH(SalesDataTable[[#This Row],[Order Date]])/3,0)</f>
        <v>Q4</v>
      </c>
      <c r="E2114" s="4">
        <f>MONTH(SalesDataTable[[#This Row],[Order Date]])</f>
        <v>10</v>
      </c>
      <c r="F2114" s="4" t="str">
        <f>TEXT(SalesDataTable[[#This Row],[Order Date]],"MMM")</f>
        <v>Oct</v>
      </c>
      <c r="G2114" s="4" t="s">
        <v>6</v>
      </c>
      <c r="H2114" s="4" t="s">
        <v>43</v>
      </c>
      <c r="I2114" s="4" t="s">
        <v>2</v>
      </c>
      <c r="J2114" s="4" t="s">
        <v>13</v>
      </c>
      <c r="K2114" s="4" t="s">
        <v>9</v>
      </c>
      <c r="L2114" s="4" t="s">
        <v>46</v>
      </c>
      <c r="M2114" s="9">
        <v>1</v>
      </c>
      <c r="N2114" s="6">
        <v>70.47</v>
      </c>
      <c r="O2114" s="7">
        <v>0.1</v>
      </c>
      <c r="P2114" s="6">
        <v>31.52</v>
      </c>
      <c r="Q2114" s="6">
        <f t="shared" si="128"/>
        <v>63.423000000000002</v>
      </c>
      <c r="R2114" s="6">
        <f t="shared" si="129"/>
        <v>31.52</v>
      </c>
      <c r="S2114" s="6">
        <f t="shared" si="130"/>
        <v>31.903000000000002</v>
      </c>
      <c r="T2114" s="8">
        <f t="shared" si="131"/>
        <v>0.50301940936253409</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1247</v>
      </c>
      <c r="B2115" s="3">
        <v>46310</v>
      </c>
      <c r="C2115" s="4">
        <f>YEAR(SalesDataTable[[#This Row],[Order Date]])</f>
        <v>2026</v>
      </c>
      <c r="D2115" s="11" t="str">
        <f>"Q"&amp;ROUNDUP(MONTH(SalesDataTable[[#This Row],[Order Date]])/3,0)</f>
        <v>Q4</v>
      </c>
      <c r="E2115" s="4">
        <f>MONTH(SalesDataTable[[#This Row],[Order Date]])</f>
        <v>10</v>
      </c>
      <c r="F2115" s="4" t="str">
        <f>TEXT(SalesDataTable[[#This Row],[Order Date]],"MMM")</f>
        <v>Oct</v>
      </c>
      <c r="G2115" s="4" t="s">
        <v>0</v>
      </c>
      <c r="H2115" s="4" t="s">
        <v>1</v>
      </c>
      <c r="I2115" s="4" t="s">
        <v>2</v>
      </c>
      <c r="J2115" s="4" t="s">
        <v>13</v>
      </c>
      <c r="K2115" s="4" t="s">
        <v>9</v>
      </c>
      <c r="L2115" s="4" t="s">
        <v>46</v>
      </c>
      <c r="M2115" s="9">
        <v>1</v>
      </c>
      <c r="N2115" s="6">
        <v>71.05</v>
      </c>
      <c r="O2115" s="7">
        <v>0</v>
      </c>
      <c r="P2115" s="6">
        <v>33.32</v>
      </c>
      <c r="Q2115" s="6">
        <f t="shared" si="128"/>
        <v>71.05</v>
      </c>
      <c r="R2115" s="6">
        <f t="shared" si="129"/>
        <v>33.32</v>
      </c>
      <c r="S2115" s="6">
        <f t="shared" si="130"/>
        <v>37.729999999999997</v>
      </c>
      <c r="T2115" s="8">
        <f t="shared" si="131"/>
        <v>0.53103448275862064</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1321</v>
      </c>
      <c r="B2116" s="3">
        <v>46310</v>
      </c>
      <c r="C2116" s="4">
        <f>YEAR(SalesDataTable[[#This Row],[Order Date]])</f>
        <v>2026</v>
      </c>
      <c r="D2116" s="11" t="str">
        <f>"Q"&amp;ROUNDUP(MONTH(SalesDataTable[[#This Row],[Order Date]])/3,0)</f>
        <v>Q4</v>
      </c>
      <c r="E2116" s="4">
        <f>MONTH(SalesDataTable[[#This Row],[Order Date]])</f>
        <v>10</v>
      </c>
      <c r="F2116" s="4" t="str">
        <f>TEXT(SalesDataTable[[#This Row],[Order Date]],"MMM")</f>
        <v>Oct</v>
      </c>
      <c r="G2116" s="4" t="s">
        <v>20</v>
      </c>
      <c r="H2116" s="4" t="s">
        <v>47</v>
      </c>
      <c r="I2116" s="4" t="s">
        <v>19</v>
      </c>
      <c r="J2116" s="4" t="s">
        <v>3</v>
      </c>
      <c r="K2116" s="4" t="s">
        <v>4</v>
      </c>
      <c r="L2116" s="4" t="s">
        <v>26</v>
      </c>
      <c r="M2116" s="9">
        <v>3</v>
      </c>
      <c r="N2116" s="6">
        <v>39.83</v>
      </c>
      <c r="O2116" s="7">
        <v>0.1</v>
      </c>
      <c r="P2116" s="6">
        <v>16.93</v>
      </c>
      <c r="Q2116" s="6">
        <f t="shared" ref="Q2116:Q2179" si="132">M2116*N2116*(1-O2116)</f>
        <v>107.541</v>
      </c>
      <c r="R2116" s="6">
        <f t="shared" ref="R2116:R2179" si="133">M2116*P2116</f>
        <v>50.79</v>
      </c>
      <c r="S2116" s="6">
        <f t="shared" ref="S2116:S2179" si="134">Q2116-R2116</f>
        <v>56.750999999999998</v>
      </c>
      <c r="T2116" s="8">
        <f t="shared" ref="T2116:T2179" si="135">IFERROR(S2116/Q2116,0)</f>
        <v>0.52771501101905316</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2048</v>
      </c>
      <c r="B2117" s="3">
        <v>46310</v>
      </c>
      <c r="C2117" s="4">
        <f>YEAR(SalesDataTable[[#This Row],[Order Date]])</f>
        <v>2026</v>
      </c>
      <c r="D2117" s="11" t="str">
        <f>"Q"&amp;ROUNDUP(MONTH(SalesDataTable[[#This Row],[Order Date]])/3,0)</f>
        <v>Q4</v>
      </c>
      <c r="E2117" s="4">
        <f>MONTH(SalesDataTable[[#This Row],[Order Date]])</f>
        <v>10</v>
      </c>
      <c r="F2117" s="4" t="str">
        <f>TEXT(SalesDataTable[[#This Row],[Order Date]],"MMM")</f>
        <v>Oct</v>
      </c>
      <c r="G2117" s="4" t="s">
        <v>20</v>
      </c>
      <c r="H2117" s="4" t="s">
        <v>31</v>
      </c>
      <c r="I2117" s="4" t="s">
        <v>2</v>
      </c>
      <c r="J2117" s="4" t="s">
        <v>13</v>
      </c>
      <c r="K2117" s="4" t="s">
        <v>34</v>
      </c>
      <c r="L2117" s="4" t="s">
        <v>45</v>
      </c>
      <c r="M2117" s="9">
        <v>3</v>
      </c>
      <c r="N2117" s="6">
        <v>49.5</v>
      </c>
      <c r="O2117" s="7">
        <v>0.05</v>
      </c>
      <c r="P2117" s="6">
        <v>22</v>
      </c>
      <c r="Q2117" s="6">
        <f t="shared" si="132"/>
        <v>141.07499999999999</v>
      </c>
      <c r="R2117" s="6">
        <f t="shared" si="133"/>
        <v>66</v>
      </c>
      <c r="S2117" s="6">
        <f t="shared" si="134"/>
        <v>75.074999999999989</v>
      </c>
      <c r="T2117" s="8">
        <f t="shared" si="135"/>
        <v>0.53216374269005839</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2082</v>
      </c>
      <c r="B2118" s="3">
        <v>46310</v>
      </c>
      <c r="C2118" s="4">
        <f>YEAR(SalesDataTable[[#This Row],[Order Date]])</f>
        <v>2026</v>
      </c>
      <c r="D2118" s="11" t="str">
        <f>"Q"&amp;ROUNDUP(MONTH(SalesDataTable[[#This Row],[Order Date]])/3,0)</f>
        <v>Q4</v>
      </c>
      <c r="E2118" s="4">
        <f>MONTH(SalesDataTable[[#This Row],[Order Date]])</f>
        <v>10</v>
      </c>
      <c r="F2118" s="4" t="str">
        <f>TEXT(SalesDataTable[[#This Row],[Order Date]],"MMM")</f>
        <v>Oct</v>
      </c>
      <c r="G2118" s="4" t="s">
        <v>6</v>
      </c>
      <c r="H2118" s="4" t="s">
        <v>27</v>
      </c>
      <c r="I2118" s="4" t="s">
        <v>28</v>
      </c>
      <c r="J2118" s="4" t="s">
        <v>13</v>
      </c>
      <c r="K2118" s="4" t="s">
        <v>9</v>
      </c>
      <c r="L2118" s="4" t="s">
        <v>10</v>
      </c>
      <c r="M2118" s="9">
        <v>1</v>
      </c>
      <c r="N2118" s="6">
        <v>91.99</v>
      </c>
      <c r="O2118" s="7">
        <v>0</v>
      </c>
      <c r="P2118" s="6">
        <v>44.86</v>
      </c>
      <c r="Q2118" s="6">
        <f t="shared" si="132"/>
        <v>91.99</v>
      </c>
      <c r="R2118" s="6">
        <f t="shared" si="133"/>
        <v>44.86</v>
      </c>
      <c r="S2118" s="6">
        <f t="shared" si="134"/>
        <v>47.129999999999995</v>
      </c>
      <c r="T2118" s="8">
        <f t="shared" si="135"/>
        <v>0.51233829764104788</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2177</v>
      </c>
      <c r="B2119" s="3">
        <v>46310</v>
      </c>
      <c r="C2119" s="4">
        <f>YEAR(SalesDataTable[[#This Row],[Order Date]])</f>
        <v>2026</v>
      </c>
      <c r="D2119" s="11" t="str">
        <f>"Q"&amp;ROUNDUP(MONTH(SalesDataTable[[#This Row],[Order Date]])/3,0)</f>
        <v>Q4</v>
      </c>
      <c r="E2119" s="4">
        <f>MONTH(SalesDataTable[[#This Row],[Order Date]])</f>
        <v>10</v>
      </c>
      <c r="F2119" s="4" t="str">
        <f>TEXT(SalesDataTable[[#This Row],[Order Date]],"MMM")</f>
        <v>Oct</v>
      </c>
      <c r="G2119" s="4" t="s">
        <v>0</v>
      </c>
      <c r="H2119" s="4" t="s">
        <v>50</v>
      </c>
      <c r="I2119" s="4" t="s">
        <v>28</v>
      </c>
      <c r="J2119" s="4" t="s">
        <v>3</v>
      </c>
      <c r="K2119" s="4" t="s">
        <v>4</v>
      </c>
      <c r="L2119" s="4" t="s">
        <v>5</v>
      </c>
      <c r="M2119" s="9">
        <v>1</v>
      </c>
      <c r="N2119" s="6">
        <v>79.78</v>
      </c>
      <c r="O2119" s="7">
        <v>0.05</v>
      </c>
      <c r="P2119" s="6">
        <v>41.59</v>
      </c>
      <c r="Q2119" s="6">
        <f t="shared" si="132"/>
        <v>75.790999999999997</v>
      </c>
      <c r="R2119" s="6">
        <f t="shared" si="133"/>
        <v>41.59</v>
      </c>
      <c r="S2119" s="6">
        <f t="shared" si="134"/>
        <v>34.200999999999993</v>
      </c>
      <c r="T2119" s="8">
        <f t="shared" si="135"/>
        <v>0.45125410668812915</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3776</v>
      </c>
      <c r="B2120" s="3">
        <v>46310</v>
      </c>
      <c r="C2120" s="4">
        <f>YEAR(SalesDataTable[[#This Row],[Order Date]])</f>
        <v>2026</v>
      </c>
      <c r="D2120" s="11" t="str">
        <f>"Q"&amp;ROUNDUP(MONTH(SalesDataTable[[#This Row],[Order Date]])/3,0)</f>
        <v>Q4</v>
      </c>
      <c r="E2120" s="4">
        <f>MONTH(SalesDataTable[[#This Row],[Order Date]])</f>
        <v>10</v>
      </c>
      <c r="F2120" s="4" t="str">
        <f>TEXT(SalesDataTable[[#This Row],[Order Date]],"MMM")</f>
        <v>Oct</v>
      </c>
      <c r="G2120" s="4" t="s">
        <v>20</v>
      </c>
      <c r="H2120" s="4" t="s">
        <v>33</v>
      </c>
      <c r="I2120" s="4" t="s">
        <v>2</v>
      </c>
      <c r="J2120" s="4" t="s">
        <v>3</v>
      </c>
      <c r="K2120" s="4" t="s">
        <v>4</v>
      </c>
      <c r="L2120" s="4" t="s">
        <v>5</v>
      </c>
      <c r="M2120" s="9">
        <v>1</v>
      </c>
      <c r="N2120" s="6">
        <v>82.97</v>
      </c>
      <c r="O2120" s="7">
        <v>0</v>
      </c>
      <c r="P2120" s="6">
        <v>43.09</v>
      </c>
      <c r="Q2120" s="6">
        <f t="shared" si="132"/>
        <v>82.97</v>
      </c>
      <c r="R2120" s="6">
        <f t="shared" si="133"/>
        <v>43.09</v>
      </c>
      <c r="S2120" s="6">
        <f t="shared" si="134"/>
        <v>39.879999999999995</v>
      </c>
      <c r="T2120" s="8">
        <f t="shared" si="135"/>
        <v>0.48065565867180904</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4542</v>
      </c>
      <c r="B2121" s="3">
        <v>46310</v>
      </c>
      <c r="C2121" s="4">
        <f>YEAR(SalesDataTable[[#This Row],[Order Date]])</f>
        <v>2026</v>
      </c>
      <c r="D2121" s="11" t="str">
        <f>"Q"&amp;ROUNDUP(MONTH(SalesDataTable[[#This Row],[Order Date]])/3,0)</f>
        <v>Q4</v>
      </c>
      <c r="E2121" s="4">
        <f>MONTH(SalesDataTable[[#This Row],[Order Date]])</f>
        <v>10</v>
      </c>
      <c r="F2121" s="4" t="str">
        <f>TEXT(SalesDataTable[[#This Row],[Order Date]],"MMM")</f>
        <v>Oct</v>
      </c>
      <c r="G2121" s="4" t="s">
        <v>0</v>
      </c>
      <c r="H2121" s="4" t="s">
        <v>36</v>
      </c>
      <c r="I2121" s="4" t="s">
        <v>2</v>
      </c>
      <c r="J2121" s="4" t="s">
        <v>16</v>
      </c>
      <c r="K2121" s="4" t="s">
        <v>4</v>
      </c>
      <c r="L2121" s="4" t="s">
        <v>30</v>
      </c>
      <c r="M2121" s="9">
        <v>1</v>
      </c>
      <c r="N2121" s="6">
        <v>103.33</v>
      </c>
      <c r="O2121" s="7">
        <v>0</v>
      </c>
      <c r="P2121" s="6">
        <v>50.85</v>
      </c>
      <c r="Q2121" s="6">
        <f t="shared" si="132"/>
        <v>103.33</v>
      </c>
      <c r="R2121" s="6">
        <f t="shared" si="133"/>
        <v>50.85</v>
      </c>
      <c r="S2121" s="6">
        <f t="shared" si="134"/>
        <v>52.48</v>
      </c>
      <c r="T2121" s="8">
        <f t="shared" si="135"/>
        <v>0.5078873512048776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36</v>
      </c>
      <c r="B2122" s="3">
        <v>46311</v>
      </c>
      <c r="C2122" s="4">
        <f>YEAR(SalesDataTable[[#This Row],[Order Date]])</f>
        <v>2026</v>
      </c>
      <c r="D2122" s="11" t="str">
        <f>"Q"&amp;ROUNDUP(MONTH(SalesDataTable[[#This Row],[Order Date]])/3,0)</f>
        <v>Q4</v>
      </c>
      <c r="E2122" s="4">
        <f>MONTH(SalesDataTable[[#This Row],[Order Date]])</f>
        <v>10</v>
      </c>
      <c r="F2122" s="4" t="str">
        <f>TEXT(SalesDataTable[[#This Row],[Order Date]],"MMM")</f>
        <v>Oct</v>
      </c>
      <c r="G2122" s="4" t="s">
        <v>0</v>
      </c>
      <c r="H2122" s="4" t="s">
        <v>36</v>
      </c>
      <c r="I2122" s="4" t="s">
        <v>2</v>
      </c>
      <c r="J2122" s="4" t="s">
        <v>13</v>
      </c>
      <c r="K2122" s="4" t="s">
        <v>9</v>
      </c>
      <c r="L2122" s="4" t="s">
        <v>17</v>
      </c>
      <c r="M2122" s="9">
        <v>3</v>
      </c>
      <c r="N2122" s="6">
        <v>142.54</v>
      </c>
      <c r="O2122" s="7">
        <v>0.05</v>
      </c>
      <c r="P2122" s="6">
        <v>81.599999999999994</v>
      </c>
      <c r="Q2122" s="6">
        <f t="shared" si="132"/>
        <v>406.23899999999998</v>
      </c>
      <c r="R2122" s="6">
        <f t="shared" si="133"/>
        <v>244.79999999999998</v>
      </c>
      <c r="S2122" s="6">
        <f t="shared" si="134"/>
        <v>161.43899999999999</v>
      </c>
      <c r="T2122" s="8">
        <f t="shared" si="135"/>
        <v>0.39739906803630376</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64</v>
      </c>
      <c r="B2123" s="3">
        <v>46311</v>
      </c>
      <c r="C2123" s="4">
        <f>YEAR(SalesDataTable[[#This Row],[Order Date]])</f>
        <v>2026</v>
      </c>
      <c r="D2123" s="11" t="str">
        <f>"Q"&amp;ROUNDUP(MONTH(SalesDataTable[[#This Row],[Order Date]])/3,0)</f>
        <v>Q4</v>
      </c>
      <c r="E2123" s="4">
        <f>MONTH(SalesDataTable[[#This Row],[Order Date]])</f>
        <v>10</v>
      </c>
      <c r="F2123" s="4" t="str">
        <f>TEXT(SalesDataTable[[#This Row],[Order Date]],"MMM")</f>
        <v>Oct</v>
      </c>
      <c r="G2123" s="4" t="s">
        <v>11</v>
      </c>
      <c r="H2123" s="4" t="s">
        <v>52</v>
      </c>
      <c r="I2123" s="4" t="s">
        <v>2</v>
      </c>
      <c r="J2123" s="4" t="s">
        <v>13</v>
      </c>
      <c r="K2123" s="4" t="s">
        <v>9</v>
      </c>
      <c r="L2123" s="4" t="s">
        <v>10</v>
      </c>
      <c r="M2123" s="9">
        <v>3</v>
      </c>
      <c r="N2123" s="6">
        <v>92.14</v>
      </c>
      <c r="O2123" s="7">
        <v>0.1</v>
      </c>
      <c r="P2123" s="6">
        <v>46.43</v>
      </c>
      <c r="Q2123" s="6">
        <f t="shared" si="132"/>
        <v>248.77800000000002</v>
      </c>
      <c r="R2123" s="6">
        <f t="shared" si="133"/>
        <v>139.29</v>
      </c>
      <c r="S2123" s="6">
        <f t="shared" si="134"/>
        <v>109.48800000000003</v>
      </c>
      <c r="T2123" s="8">
        <f t="shared" si="135"/>
        <v>0.44010322456165746</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529</v>
      </c>
      <c r="B2124" s="3">
        <v>46311</v>
      </c>
      <c r="C2124" s="4">
        <f>YEAR(SalesDataTable[[#This Row],[Order Date]])</f>
        <v>2026</v>
      </c>
      <c r="D2124" s="11" t="str">
        <f>"Q"&amp;ROUNDUP(MONTH(SalesDataTable[[#This Row],[Order Date]])/3,0)</f>
        <v>Q4</v>
      </c>
      <c r="E2124" s="4">
        <f>MONTH(SalesDataTable[[#This Row],[Order Date]])</f>
        <v>10</v>
      </c>
      <c r="F2124" s="4" t="str">
        <f>TEXT(SalesDataTable[[#This Row],[Order Date]],"MMM")</f>
        <v>Oct</v>
      </c>
      <c r="G2124" s="4" t="s">
        <v>20</v>
      </c>
      <c r="H2124" s="4" t="s">
        <v>31</v>
      </c>
      <c r="I2124" s="4" t="s">
        <v>19</v>
      </c>
      <c r="J2124" s="4" t="s">
        <v>16</v>
      </c>
      <c r="K2124" s="4" t="s">
        <v>14</v>
      </c>
      <c r="L2124" s="4" t="s">
        <v>48</v>
      </c>
      <c r="M2124" s="9">
        <v>2</v>
      </c>
      <c r="N2124" s="6">
        <v>165.23</v>
      </c>
      <c r="O2124" s="7">
        <v>0</v>
      </c>
      <c r="P2124" s="6">
        <v>88.87</v>
      </c>
      <c r="Q2124" s="6">
        <f t="shared" si="132"/>
        <v>330.46</v>
      </c>
      <c r="R2124" s="6">
        <f t="shared" si="133"/>
        <v>177.74</v>
      </c>
      <c r="S2124" s="6">
        <f t="shared" si="134"/>
        <v>152.71999999999997</v>
      </c>
      <c r="T2124" s="8">
        <f t="shared" si="135"/>
        <v>0.46214367850874533</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1815</v>
      </c>
      <c r="B2125" s="3">
        <v>46311</v>
      </c>
      <c r="C2125" s="4">
        <f>YEAR(SalesDataTable[[#This Row],[Order Date]])</f>
        <v>2026</v>
      </c>
      <c r="D2125" s="11" t="str">
        <f>"Q"&amp;ROUNDUP(MONTH(SalesDataTable[[#This Row],[Order Date]])/3,0)</f>
        <v>Q4</v>
      </c>
      <c r="E2125" s="4">
        <f>MONTH(SalesDataTable[[#This Row],[Order Date]])</f>
        <v>10</v>
      </c>
      <c r="F2125" s="4" t="str">
        <f>TEXT(SalesDataTable[[#This Row],[Order Date]],"MMM")</f>
        <v>Oct</v>
      </c>
      <c r="G2125" s="4" t="s">
        <v>20</v>
      </c>
      <c r="H2125" s="4" t="s">
        <v>21</v>
      </c>
      <c r="I2125" s="4" t="s">
        <v>2</v>
      </c>
      <c r="J2125" s="4" t="s">
        <v>16</v>
      </c>
      <c r="K2125" s="4" t="s">
        <v>34</v>
      </c>
      <c r="L2125" s="4" t="s">
        <v>38</v>
      </c>
      <c r="M2125" s="9">
        <v>1</v>
      </c>
      <c r="N2125" s="6">
        <v>121.92</v>
      </c>
      <c r="O2125" s="7">
        <v>0</v>
      </c>
      <c r="P2125" s="6">
        <v>71.02</v>
      </c>
      <c r="Q2125" s="6">
        <f t="shared" si="132"/>
        <v>121.92</v>
      </c>
      <c r="R2125" s="6">
        <f t="shared" si="133"/>
        <v>71.02</v>
      </c>
      <c r="S2125" s="6">
        <f t="shared" si="134"/>
        <v>50.900000000000006</v>
      </c>
      <c r="T2125" s="8">
        <f t="shared" si="135"/>
        <v>0.41748687664042</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1820</v>
      </c>
      <c r="B2126" s="3">
        <v>46311</v>
      </c>
      <c r="C2126" s="4">
        <f>YEAR(SalesDataTable[[#This Row],[Order Date]])</f>
        <v>2026</v>
      </c>
      <c r="D2126" s="11" t="str">
        <f>"Q"&amp;ROUNDUP(MONTH(SalesDataTable[[#This Row],[Order Date]])/3,0)</f>
        <v>Q4</v>
      </c>
      <c r="E2126" s="4">
        <f>MONTH(SalesDataTable[[#This Row],[Order Date]])</f>
        <v>10</v>
      </c>
      <c r="F2126" s="4" t="str">
        <f>TEXT(SalesDataTable[[#This Row],[Order Date]],"MMM")</f>
        <v>Oct</v>
      </c>
      <c r="G2126" s="4" t="s">
        <v>6</v>
      </c>
      <c r="H2126" s="4" t="s">
        <v>7</v>
      </c>
      <c r="I2126" s="4" t="s">
        <v>2</v>
      </c>
      <c r="J2126" s="4" t="s">
        <v>3</v>
      </c>
      <c r="K2126" s="4" t="s">
        <v>14</v>
      </c>
      <c r="L2126" s="4" t="s">
        <v>15</v>
      </c>
      <c r="M2126" s="9">
        <v>3</v>
      </c>
      <c r="N2126" s="6">
        <v>36.46</v>
      </c>
      <c r="O2126" s="7">
        <v>0.05</v>
      </c>
      <c r="P2126" s="6">
        <v>13.9</v>
      </c>
      <c r="Q2126" s="6">
        <f t="shared" si="132"/>
        <v>103.91099999999999</v>
      </c>
      <c r="R2126" s="6">
        <f t="shared" si="133"/>
        <v>41.7</v>
      </c>
      <c r="S2126" s="6">
        <f t="shared" si="134"/>
        <v>62.210999999999984</v>
      </c>
      <c r="T2126" s="8">
        <f t="shared" si="135"/>
        <v>0.5986950370990558</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2028</v>
      </c>
      <c r="B2127" s="3">
        <v>46311</v>
      </c>
      <c r="C2127" s="4">
        <f>YEAR(SalesDataTable[[#This Row],[Order Date]])</f>
        <v>2026</v>
      </c>
      <c r="D2127" s="11" t="str">
        <f>"Q"&amp;ROUNDUP(MONTH(SalesDataTable[[#This Row],[Order Date]])/3,0)</f>
        <v>Q4</v>
      </c>
      <c r="E2127" s="4">
        <f>MONTH(SalesDataTable[[#This Row],[Order Date]])</f>
        <v>10</v>
      </c>
      <c r="F2127" s="4" t="str">
        <f>TEXT(SalesDataTable[[#This Row],[Order Date]],"MMM")</f>
        <v>Oct</v>
      </c>
      <c r="G2127" s="4" t="s">
        <v>20</v>
      </c>
      <c r="H2127" s="4" t="s">
        <v>21</v>
      </c>
      <c r="I2127" s="4" t="s">
        <v>19</v>
      </c>
      <c r="J2127" s="4" t="s">
        <v>16</v>
      </c>
      <c r="K2127" s="4" t="s">
        <v>34</v>
      </c>
      <c r="L2127" s="4" t="s">
        <v>45</v>
      </c>
      <c r="M2127" s="9">
        <v>3</v>
      </c>
      <c r="N2127" s="6">
        <v>51.89</v>
      </c>
      <c r="O2127" s="7">
        <v>0.1</v>
      </c>
      <c r="P2127" s="6">
        <v>21.56</v>
      </c>
      <c r="Q2127" s="6">
        <f t="shared" si="132"/>
        <v>140.10300000000001</v>
      </c>
      <c r="R2127" s="6">
        <f t="shared" si="133"/>
        <v>64.679999999999993</v>
      </c>
      <c r="S2127" s="6">
        <f t="shared" si="134"/>
        <v>75.423000000000016</v>
      </c>
      <c r="T2127" s="8">
        <f t="shared" si="135"/>
        <v>0.53833965011455864</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2741</v>
      </c>
      <c r="B2128" s="3">
        <v>46311</v>
      </c>
      <c r="C2128" s="4">
        <f>YEAR(SalesDataTable[[#This Row],[Order Date]])</f>
        <v>2026</v>
      </c>
      <c r="D2128" s="11" t="str">
        <f>"Q"&amp;ROUNDUP(MONTH(SalesDataTable[[#This Row],[Order Date]])/3,0)</f>
        <v>Q4</v>
      </c>
      <c r="E2128" s="4">
        <f>MONTH(SalesDataTable[[#This Row],[Order Date]])</f>
        <v>10</v>
      </c>
      <c r="F2128" s="4" t="str">
        <f>TEXT(SalesDataTable[[#This Row],[Order Date]],"MMM")</f>
        <v>Oct</v>
      </c>
      <c r="G2128" s="4" t="s">
        <v>20</v>
      </c>
      <c r="H2128" s="4" t="s">
        <v>21</v>
      </c>
      <c r="I2128" s="4" t="s">
        <v>2</v>
      </c>
      <c r="J2128" s="4" t="s">
        <v>3</v>
      </c>
      <c r="K2128" s="4" t="s">
        <v>34</v>
      </c>
      <c r="L2128" s="4" t="s">
        <v>35</v>
      </c>
      <c r="M2128" s="9">
        <v>1</v>
      </c>
      <c r="N2128" s="6">
        <v>40.75</v>
      </c>
      <c r="O2128" s="7">
        <v>0</v>
      </c>
      <c r="P2128" s="6">
        <v>14.7</v>
      </c>
      <c r="Q2128" s="6">
        <f t="shared" si="132"/>
        <v>40.75</v>
      </c>
      <c r="R2128" s="6">
        <f t="shared" si="133"/>
        <v>14.7</v>
      </c>
      <c r="S2128" s="6">
        <f t="shared" si="134"/>
        <v>26.05</v>
      </c>
      <c r="T2128" s="8">
        <f t="shared" si="135"/>
        <v>0.63926380368098157</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3602</v>
      </c>
      <c r="B2129" s="3">
        <v>46311</v>
      </c>
      <c r="C2129" s="4">
        <f>YEAR(SalesDataTable[[#This Row],[Order Date]])</f>
        <v>2026</v>
      </c>
      <c r="D2129" s="11" t="str">
        <f>"Q"&amp;ROUNDUP(MONTH(SalesDataTable[[#This Row],[Order Date]])/3,0)</f>
        <v>Q4</v>
      </c>
      <c r="E2129" s="4">
        <f>MONTH(SalesDataTable[[#This Row],[Order Date]])</f>
        <v>10</v>
      </c>
      <c r="F2129" s="4" t="str">
        <f>TEXT(SalesDataTable[[#This Row],[Order Date]],"MMM")</f>
        <v>Oct</v>
      </c>
      <c r="G2129" s="4" t="s">
        <v>11</v>
      </c>
      <c r="H2129" s="4" t="s">
        <v>25</v>
      </c>
      <c r="I2129" s="4" t="s">
        <v>8</v>
      </c>
      <c r="J2129" s="4" t="s">
        <v>16</v>
      </c>
      <c r="K2129" s="4" t="s">
        <v>23</v>
      </c>
      <c r="L2129" s="4" t="s">
        <v>24</v>
      </c>
      <c r="M2129" s="9">
        <v>4</v>
      </c>
      <c r="N2129" s="6">
        <v>345.13</v>
      </c>
      <c r="O2129" s="7">
        <v>0.05</v>
      </c>
      <c r="P2129" s="6">
        <v>200.02</v>
      </c>
      <c r="Q2129" s="6">
        <f t="shared" si="132"/>
        <v>1311.4939999999999</v>
      </c>
      <c r="R2129" s="6">
        <f t="shared" si="133"/>
        <v>800.08</v>
      </c>
      <c r="S2129" s="6">
        <f t="shared" si="134"/>
        <v>511.41399999999987</v>
      </c>
      <c r="T2129" s="8">
        <f t="shared" si="135"/>
        <v>0.38994764749209671</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4116</v>
      </c>
      <c r="B2130" s="3">
        <v>46311</v>
      </c>
      <c r="C2130" s="4">
        <f>YEAR(SalesDataTable[[#This Row],[Order Date]])</f>
        <v>2026</v>
      </c>
      <c r="D2130" s="11" t="str">
        <f>"Q"&amp;ROUNDUP(MONTH(SalesDataTable[[#This Row],[Order Date]])/3,0)</f>
        <v>Q4</v>
      </c>
      <c r="E2130" s="4">
        <f>MONTH(SalesDataTable[[#This Row],[Order Date]])</f>
        <v>10</v>
      </c>
      <c r="F2130" s="4" t="str">
        <f>TEXT(SalesDataTable[[#This Row],[Order Date]],"MMM")</f>
        <v>Oct</v>
      </c>
      <c r="G2130" s="4" t="s">
        <v>6</v>
      </c>
      <c r="H2130" s="4" t="s">
        <v>27</v>
      </c>
      <c r="I2130" s="4" t="s">
        <v>19</v>
      </c>
      <c r="J2130" s="4" t="s">
        <v>13</v>
      </c>
      <c r="K2130" s="4" t="s">
        <v>14</v>
      </c>
      <c r="L2130" s="4" t="s">
        <v>15</v>
      </c>
      <c r="M2130" s="9">
        <v>2</v>
      </c>
      <c r="N2130" s="6">
        <v>37.1</v>
      </c>
      <c r="O2130" s="7">
        <v>0</v>
      </c>
      <c r="P2130" s="6">
        <v>13.31</v>
      </c>
      <c r="Q2130" s="6">
        <f t="shared" si="132"/>
        <v>74.2</v>
      </c>
      <c r="R2130" s="6">
        <f t="shared" si="133"/>
        <v>26.62</v>
      </c>
      <c r="S2130" s="6">
        <f t="shared" si="134"/>
        <v>47.58</v>
      </c>
      <c r="T2130" s="8">
        <f t="shared" si="135"/>
        <v>0.64123989218328836</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4197</v>
      </c>
      <c r="B2131" s="3">
        <v>46311</v>
      </c>
      <c r="C2131" s="4">
        <f>YEAR(SalesDataTable[[#This Row],[Order Date]])</f>
        <v>2026</v>
      </c>
      <c r="D2131" s="11" t="str">
        <f>"Q"&amp;ROUNDUP(MONTH(SalesDataTable[[#This Row],[Order Date]])/3,0)</f>
        <v>Q4</v>
      </c>
      <c r="E2131" s="4">
        <f>MONTH(SalesDataTable[[#This Row],[Order Date]])</f>
        <v>10</v>
      </c>
      <c r="F2131" s="4" t="str">
        <f>TEXT(SalesDataTable[[#This Row],[Order Date]],"MMM")</f>
        <v>Oct</v>
      </c>
      <c r="G2131" s="4" t="s">
        <v>20</v>
      </c>
      <c r="H2131" s="4" t="s">
        <v>31</v>
      </c>
      <c r="I2131" s="4" t="s">
        <v>28</v>
      </c>
      <c r="J2131" s="4" t="s">
        <v>13</v>
      </c>
      <c r="K2131" s="4" t="s">
        <v>9</v>
      </c>
      <c r="L2131" s="4" t="s">
        <v>10</v>
      </c>
      <c r="M2131" s="9">
        <v>3</v>
      </c>
      <c r="N2131" s="6">
        <v>94.19</v>
      </c>
      <c r="O2131" s="7">
        <v>0</v>
      </c>
      <c r="P2131" s="6">
        <v>44.89</v>
      </c>
      <c r="Q2131" s="6">
        <f t="shared" si="132"/>
        <v>282.57</v>
      </c>
      <c r="R2131" s="6">
        <f t="shared" si="133"/>
        <v>134.67000000000002</v>
      </c>
      <c r="S2131" s="6">
        <f t="shared" si="134"/>
        <v>147.89999999999998</v>
      </c>
      <c r="T2131" s="8">
        <f t="shared" si="135"/>
        <v>0.52341012846374346</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360</v>
      </c>
      <c r="B2132" s="3">
        <v>46312</v>
      </c>
      <c r="C2132" s="4">
        <f>YEAR(SalesDataTable[[#This Row],[Order Date]])</f>
        <v>2026</v>
      </c>
      <c r="D2132" s="11" t="str">
        <f>"Q"&amp;ROUNDUP(MONTH(SalesDataTable[[#This Row],[Order Date]])/3,0)</f>
        <v>Q4</v>
      </c>
      <c r="E2132" s="4">
        <f>MONTH(SalesDataTable[[#This Row],[Order Date]])</f>
        <v>10</v>
      </c>
      <c r="F2132" s="4" t="str">
        <f>TEXT(SalesDataTable[[#This Row],[Order Date]],"MMM")</f>
        <v>Oct</v>
      </c>
      <c r="G2132" s="4" t="s">
        <v>20</v>
      </c>
      <c r="H2132" s="4" t="s">
        <v>33</v>
      </c>
      <c r="I2132" s="4" t="s">
        <v>2</v>
      </c>
      <c r="J2132" s="4" t="s">
        <v>3</v>
      </c>
      <c r="K2132" s="4" t="s">
        <v>23</v>
      </c>
      <c r="L2132" s="4" t="s">
        <v>40</v>
      </c>
      <c r="M2132" s="9">
        <v>2</v>
      </c>
      <c r="N2132" s="6">
        <v>82.52</v>
      </c>
      <c r="O2132" s="7">
        <v>0.05</v>
      </c>
      <c r="P2132" s="6">
        <v>38.61</v>
      </c>
      <c r="Q2132" s="6">
        <f t="shared" si="132"/>
        <v>156.78799999999998</v>
      </c>
      <c r="R2132" s="6">
        <f t="shared" si="133"/>
        <v>77.22</v>
      </c>
      <c r="S2132" s="6">
        <f t="shared" si="134"/>
        <v>79.567999999999984</v>
      </c>
      <c r="T2132" s="8">
        <f t="shared" si="135"/>
        <v>0.50748781794525089</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427</v>
      </c>
      <c r="B2133" s="3">
        <v>46312</v>
      </c>
      <c r="C2133" s="4">
        <f>YEAR(SalesDataTable[[#This Row],[Order Date]])</f>
        <v>2026</v>
      </c>
      <c r="D2133" s="11" t="str">
        <f>"Q"&amp;ROUNDUP(MONTH(SalesDataTable[[#This Row],[Order Date]])/3,0)</f>
        <v>Q4</v>
      </c>
      <c r="E2133" s="4">
        <f>MONTH(SalesDataTable[[#This Row],[Order Date]])</f>
        <v>10</v>
      </c>
      <c r="F2133" s="4" t="str">
        <f>TEXT(SalesDataTable[[#This Row],[Order Date]],"MMM")</f>
        <v>Oct</v>
      </c>
      <c r="G2133" s="4" t="s">
        <v>20</v>
      </c>
      <c r="H2133" s="4" t="s">
        <v>47</v>
      </c>
      <c r="I2133" s="4" t="s">
        <v>2</v>
      </c>
      <c r="J2133" s="4" t="s">
        <v>16</v>
      </c>
      <c r="K2133" s="4" t="s">
        <v>9</v>
      </c>
      <c r="L2133" s="4" t="s">
        <v>37</v>
      </c>
      <c r="M2133" s="9">
        <v>1</v>
      </c>
      <c r="N2133" s="6">
        <v>155.16</v>
      </c>
      <c r="O2133" s="7">
        <v>0</v>
      </c>
      <c r="P2133" s="6">
        <v>78.84</v>
      </c>
      <c r="Q2133" s="6">
        <f t="shared" si="132"/>
        <v>155.16</v>
      </c>
      <c r="R2133" s="6">
        <f t="shared" si="133"/>
        <v>78.84</v>
      </c>
      <c r="S2133" s="6">
        <f t="shared" si="134"/>
        <v>76.319999999999993</v>
      </c>
      <c r="T2133" s="8">
        <f t="shared" si="135"/>
        <v>0.49187935034802782</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1018</v>
      </c>
      <c r="B2134" s="3">
        <v>46312</v>
      </c>
      <c r="C2134" s="4">
        <f>YEAR(SalesDataTable[[#This Row],[Order Date]])</f>
        <v>2026</v>
      </c>
      <c r="D2134" s="11" t="str">
        <f>"Q"&amp;ROUNDUP(MONTH(SalesDataTable[[#This Row],[Order Date]])/3,0)</f>
        <v>Q4</v>
      </c>
      <c r="E2134" s="4">
        <f>MONTH(SalesDataTable[[#This Row],[Order Date]])</f>
        <v>10</v>
      </c>
      <c r="F2134" s="4" t="str">
        <f>TEXT(SalesDataTable[[#This Row],[Order Date]],"MMM")</f>
        <v>Oct</v>
      </c>
      <c r="G2134" s="4" t="s">
        <v>20</v>
      </c>
      <c r="H2134" s="4" t="s">
        <v>47</v>
      </c>
      <c r="I2134" s="4" t="s">
        <v>28</v>
      </c>
      <c r="J2134" s="4" t="s">
        <v>3</v>
      </c>
      <c r="K2134" s="4" t="s">
        <v>14</v>
      </c>
      <c r="L2134" s="4" t="s">
        <v>32</v>
      </c>
      <c r="M2134" s="9">
        <v>1</v>
      </c>
      <c r="N2134" s="6">
        <v>46.36</v>
      </c>
      <c r="O2134" s="7">
        <v>0.05</v>
      </c>
      <c r="P2134" s="6">
        <v>18.399999999999999</v>
      </c>
      <c r="Q2134" s="6">
        <f t="shared" si="132"/>
        <v>44.041999999999994</v>
      </c>
      <c r="R2134" s="6">
        <f t="shared" si="133"/>
        <v>18.399999999999999</v>
      </c>
      <c r="S2134" s="6">
        <f t="shared" si="134"/>
        <v>25.641999999999996</v>
      </c>
      <c r="T2134" s="8">
        <f t="shared" si="135"/>
        <v>0.58221697470596245</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1179</v>
      </c>
      <c r="B2135" s="3">
        <v>46312</v>
      </c>
      <c r="C2135" s="4">
        <f>YEAR(SalesDataTable[[#This Row],[Order Date]])</f>
        <v>2026</v>
      </c>
      <c r="D2135" s="11" t="str">
        <f>"Q"&amp;ROUNDUP(MONTH(SalesDataTable[[#This Row],[Order Date]])/3,0)</f>
        <v>Q4</v>
      </c>
      <c r="E2135" s="4">
        <f>MONTH(SalesDataTable[[#This Row],[Order Date]])</f>
        <v>10</v>
      </c>
      <c r="F2135" s="4" t="str">
        <f>TEXT(SalesDataTable[[#This Row],[Order Date]],"MMM")</f>
        <v>Oct</v>
      </c>
      <c r="G2135" s="4" t="s">
        <v>11</v>
      </c>
      <c r="H2135" s="4" t="s">
        <v>52</v>
      </c>
      <c r="I2135" s="4" t="s">
        <v>2</v>
      </c>
      <c r="J2135" s="4" t="s">
        <v>16</v>
      </c>
      <c r="K2135" s="4" t="s">
        <v>4</v>
      </c>
      <c r="L2135" s="4" t="s">
        <v>5</v>
      </c>
      <c r="M2135" s="9">
        <v>1</v>
      </c>
      <c r="N2135" s="6">
        <v>81.47</v>
      </c>
      <c r="O2135" s="7">
        <v>0</v>
      </c>
      <c r="P2135" s="6">
        <v>43.67</v>
      </c>
      <c r="Q2135" s="6">
        <f t="shared" si="132"/>
        <v>81.47</v>
      </c>
      <c r="R2135" s="6">
        <f t="shared" si="133"/>
        <v>43.67</v>
      </c>
      <c r="S2135" s="6">
        <f t="shared" si="134"/>
        <v>37.799999999999997</v>
      </c>
      <c r="T2135" s="8">
        <f t="shared" si="135"/>
        <v>0.463974469129741</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2267</v>
      </c>
      <c r="B2136" s="3">
        <v>46312</v>
      </c>
      <c r="C2136" s="4">
        <f>YEAR(SalesDataTable[[#This Row],[Order Date]])</f>
        <v>2026</v>
      </c>
      <c r="D2136" s="11" t="str">
        <f>"Q"&amp;ROUNDUP(MONTH(SalesDataTable[[#This Row],[Order Date]])/3,0)</f>
        <v>Q4</v>
      </c>
      <c r="E2136" s="4">
        <f>MONTH(SalesDataTable[[#This Row],[Order Date]])</f>
        <v>10</v>
      </c>
      <c r="F2136" s="4" t="str">
        <f>TEXT(SalesDataTable[[#This Row],[Order Date]],"MMM")</f>
        <v>Oct</v>
      </c>
      <c r="G2136" s="4" t="s">
        <v>0</v>
      </c>
      <c r="H2136" s="4" t="s">
        <v>50</v>
      </c>
      <c r="I2136" s="4" t="s">
        <v>2</v>
      </c>
      <c r="J2136" s="4" t="s">
        <v>3</v>
      </c>
      <c r="K2136" s="4" t="s">
        <v>14</v>
      </c>
      <c r="L2136" s="4" t="s">
        <v>44</v>
      </c>
      <c r="M2136" s="9">
        <v>1</v>
      </c>
      <c r="N2136" s="6">
        <v>134.31</v>
      </c>
      <c r="O2136" s="7">
        <v>0.05</v>
      </c>
      <c r="P2136" s="6">
        <v>67.239999999999995</v>
      </c>
      <c r="Q2136" s="6">
        <f t="shared" si="132"/>
        <v>127.5945</v>
      </c>
      <c r="R2136" s="6">
        <f t="shared" si="133"/>
        <v>67.239999999999995</v>
      </c>
      <c r="S2136" s="6">
        <f t="shared" si="134"/>
        <v>60.354500000000002</v>
      </c>
      <c r="T2136" s="8">
        <f t="shared" si="135"/>
        <v>0.47301803761133909</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2656</v>
      </c>
      <c r="B2137" s="3">
        <v>46312</v>
      </c>
      <c r="C2137" s="4">
        <f>YEAR(SalesDataTable[[#This Row],[Order Date]])</f>
        <v>2026</v>
      </c>
      <c r="D2137" s="11" t="str">
        <f>"Q"&amp;ROUNDUP(MONTH(SalesDataTable[[#This Row],[Order Date]])/3,0)</f>
        <v>Q4</v>
      </c>
      <c r="E2137" s="4">
        <f>MONTH(SalesDataTable[[#This Row],[Order Date]])</f>
        <v>10</v>
      </c>
      <c r="F2137" s="4" t="str">
        <f>TEXT(SalesDataTable[[#This Row],[Order Date]],"MMM")</f>
        <v>Oct</v>
      </c>
      <c r="G2137" s="4" t="s">
        <v>11</v>
      </c>
      <c r="H2137" s="4" t="s">
        <v>52</v>
      </c>
      <c r="I2137" s="4" t="s">
        <v>2</v>
      </c>
      <c r="J2137" s="4" t="s">
        <v>13</v>
      </c>
      <c r="K2137" s="4" t="s">
        <v>23</v>
      </c>
      <c r="L2137" s="4" t="s">
        <v>51</v>
      </c>
      <c r="M2137" s="9">
        <v>1</v>
      </c>
      <c r="N2137" s="6">
        <v>123.11</v>
      </c>
      <c r="O2137" s="7">
        <v>0</v>
      </c>
      <c r="P2137" s="6">
        <v>58.99</v>
      </c>
      <c r="Q2137" s="6">
        <f t="shared" si="132"/>
        <v>123.11</v>
      </c>
      <c r="R2137" s="6">
        <f t="shared" si="133"/>
        <v>58.99</v>
      </c>
      <c r="S2137" s="6">
        <f t="shared" si="134"/>
        <v>64.12</v>
      </c>
      <c r="T2137" s="8">
        <f t="shared" si="135"/>
        <v>0.52083502558687356</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2867</v>
      </c>
      <c r="B2138" s="3">
        <v>46312</v>
      </c>
      <c r="C2138" s="4">
        <f>YEAR(SalesDataTable[[#This Row],[Order Date]])</f>
        <v>2026</v>
      </c>
      <c r="D2138" s="11" t="str">
        <f>"Q"&amp;ROUNDUP(MONTH(SalesDataTable[[#This Row],[Order Date]])/3,0)</f>
        <v>Q4</v>
      </c>
      <c r="E2138" s="4">
        <f>MONTH(SalesDataTable[[#This Row],[Order Date]])</f>
        <v>10</v>
      </c>
      <c r="F2138" s="4" t="str">
        <f>TEXT(SalesDataTable[[#This Row],[Order Date]],"MMM")</f>
        <v>Oct</v>
      </c>
      <c r="G2138" s="4" t="s">
        <v>6</v>
      </c>
      <c r="H2138" s="4" t="s">
        <v>27</v>
      </c>
      <c r="I2138" s="4" t="s">
        <v>2</v>
      </c>
      <c r="J2138" s="4" t="s">
        <v>13</v>
      </c>
      <c r="K2138" s="4" t="s">
        <v>23</v>
      </c>
      <c r="L2138" s="4" t="s">
        <v>40</v>
      </c>
      <c r="M2138" s="9">
        <v>1</v>
      </c>
      <c r="N2138" s="6">
        <v>81.239999999999995</v>
      </c>
      <c r="O2138" s="7">
        <v>0</v>
      </c>
      <c r="P2138" s="6">
        <v>38.65</v>
      </c>
      <c r="Q2138" s="6">
        <f t="shared" si="132"/>
        <v>81.239999999999995</v>
      </c>
      <c r="R2138" s="6">
        <f t="shared" si="133"/>
        <v>38.65</v>
      </c>
      <c r="S2138" s="6">
        <f t="shared" si="134"/>
        <v>42.589999999999996</v>
      </c>
      <c r="T2138" s="8">
        <f t="shared" si="135"/>
        <v>0.52424913835548992</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3335</v>
      </c>
      <c r="B2139" s="3">
        <v>46312</v>
      </c>
      <c r="C2139" s="4">
        <f>YEAR(SalesDataTable[[#This Row],[Order Date]])</f>
        <v>2026</v>
      </c>
      <c r="D2139" s="11" t="str">
        <f>"Q"&amp;ROUNDUP(MONTH(SalesDataTable[[#This Row],[Order Date]])/3,0)</f>
        <v>Q4</v>
      </c>
      <c r="E2139" s="4">
        <f>MONTH(SalesDataTable[[#This Row],[Order Date]])</f>
        <v>10</v>
      </c>
      <c r="F2139" s="4" t="str">
        <f>TEXT(SalesDataTable[[#This Row],[Order Date]],"MMM")</f>
        <v>Oct</v>
      </c>
      <c r="G2139" s="4" t="s">
        <v>0</v>
      </c>
      <c r="H2139" s="4" t="s">
        <v>36</v>
      </c>
      <c r="I2139" s="4" t="s">
        <v>28</v>
      </c>
      <c r="J2139" s="4" t="s">
        <v>3</v>
      </c>
      <c r="K2139" s="4" t="s">
        <v>9</v>
      </c>
      <c r="L2139" s="4" t="s">
        <v>46</v>
      </c>
      <c r="M2139" s="9">
        <v>1</v>
      </c>
      <c r="N2139" s="6">
        <v>70.81</v>
      </c>
      <c r="O2139" s="7">
        <v>0.15</v>
      </c>
      <c r="P2139" s="6">
        <v>32.93</v>
      </c>
      <c r="Q2139" s="6">
        <f t="shared" si="132"/>
        <v>60.188499999999998</v>
      </c>
      <c r="R2139" s="6">
        <f t="shared" si="133"/>
        <v>32.93</v>
      </c>
      <c r="S2139" s="6">
        <f t="shared" si="134"/>
        <v>27.258499999999998</v>
      </c>
      <c r="T2139" s="8">
        <f t="shared" si="135"/>
        <v>0.45288551799762411</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3770</v>
      </c>
      <c r="B2140" s="3">
        <v>46312</v>
      </c>
      <c r="C2140" s="4">
        <f>YEAR(SalesDataTable[[#This Row],[Order Date]])</f>
        <v>2026</v>
      </c>
      <c r="D2140" s="11" t="str">
        <f>"Q"&amp;ROUNDUP(MONTH(SalesDataTable[[#This Row],[Order Date]])/3,0)</f>
        <v>Q4</v>
      </c>
      <c r="E2140" s="4">
        <f>MONTH(SalesDataTable[[#This Row],[Order Date]])</f>
        <v>10</v>
      </c>
      <c r="F2140" s="4" t="str">
        <f>TEXT(SalesDataTable[[#This Row],[Order Date]],"MMM")</f>
        <v>Oct</v>
      </c>
      <c r="G2140" s="4" t="s">
        <v>20</v>
      </c>
      <c r="H2140" s="4" t="s">
        <v>47</v>
      </c>
      <c r="I2140" s="4" t="s">
        <v>2</v>
      </c>
      <c r="J2140" s="4" t="s">
        <v>16</v>
      </c>
      <c r="K2140" s="4" t="s">
        <v>23</v>
      </c>
      <c r="L2140" s="4" t="s">
        <v>29</v>
      </c>
      <c r="M2140" s="9">
        <v>6</v>
      </c>
      <c r="N2140" s="6">
        <v>200.26</v>
      </c>
      <c r="O2140" s="7">
        <v>0</v>
      </c>
      <c r="P2140" s="6">
        <v>106.71</v>
      </c>
      <c r="Q2140" s="6">
        <f t="shared" si="132"/>
        <v>1201.56</v>
      </c>
      <c r="R2140" s="6">
        <f t="shared" si="133"/>
        <v>640.26</v>
      </c>
      <c r="S2140" s="6">
        <f t="shared" si="134"/>
        <v>561.29999999999995</v>
      </c>
      <c r="T2140" s="8">
        <f t="shared" si="135"/>
        <v>0.46714271447118744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4065</v>
      </c>
      <c r="B2141" s="3">
        <v>46312</v>
      </c>
      <c r="C2141" s="4">
        <f>YEAR(SalesDataTable[[#This Row],[Order Date]])</f>
        <v>2026</v>
      </c>
      <c r="D2141" s="11" t="str">
        <f>"Q"&amp;ROUNDUP(MONTH(SalesDataTable[[#This Row],[Order Date]])/3,0)</f>
        <v>Q4</v>
      </c>
      <c r="E2141" s="4">
        <f>MONTH(SalesDataTable[[#This Row],[Order Date]])</f>
        <v>10</v>
      </c>
      <c r="F2141" s="4" t="str">
        <f>TEXT(SalesDataTable[[#This Row],[Order Date]],"MMM")</f>
        <v>Oct</v>
      </c>
      <c r="G2141" s="4" t="s">
        <v>20</v>
      </c>
      <c r="H2141" s="4" t="s">
        <v>21</v>
      </c>
      <c r="I2141" s="4" t="s">
        <v>2</v>
      </c>
      <c r="J2141" s="4" t="s">
        <v>13</v>
      </c>
      <c r="K2141" s="4" t="s">
        <v>34</v>
      </c>
      <c r="L2141" s="4" t="s">
        <v>42</v>
      </c>
      <c r="M2141" s="9">
        <v>3</v>
      </c>
      <c r="N2141" s="6">
        <v>36.75</v>
      </c>
      <c r="O2141" s="7">
        <v>0.05</v>
      </c>
      <c r="P2141" s="6">
        <v>13.71</v>
      </c>
      <c r="Q2141" s="6">
        <f t="shared" si="132"/>
        <v>104.7375</v>
      </c>
      <c r="R2141" s="6">
        <f t="shared" si="133"/>
        <v>41.13</v>
      </c>
      <c r="S2141" s="6">
        <f t="shared" si="134"/>
        <v>63.607499999999995</v>
      </c>
      <c r="T2141" s="8">
        <f t="shared" si="135"/>
        <v>0.60730397422126747</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4222</v>
      </c>
      <c r="B2142" s="3">
        <v>46312</v>
      </c>
      <c r="C2142" s="4">
        <f>YEAR(SalesDataTable[[#This Row],[Order Date]])</f>
        <v>2026</v>
      </c>
      <c r="D2142" s="11" t="str">
        <f>"Q"&amp;ROUNDUP(MONTH(SalesDataTable[[#This Row],[Order Date]])/3,0)</f>
        <v>Q4</v>
      </c>
      <c r="E2142" s="4">
        <f>MONTH(SalesDataTable[[#This Row],[Order Date]])</f>
        <v>10</v>
      </c>
      <c r="F2142" s="4" t="str">
        <f>TEXT(SalesDataTable[[#This Row],[Order Date]],"MMM")</f>
        <v>Oct</v>
      </c>
      <c r="G2142" s="4" t="s">
        <v>11</v>
      </c>
      <c r="H2142" s="4" t="s">
        <v>52</v>
      </c>
      <c r="I2142" s="4" t="s">
        <v>2</v>
      </c>
      <c r="J2142" s="4" t="s">
        <v>3</v>
      </c>
      <c r="K2142" s="4" t="s">
        <v>9</v>
      </c>
      <c r="L2142" s="4" t="s">
        <v>10</v>
      </c>
      <c r="M2142" s="9">
        <v>2</v>
      </c>
      <c r="N2142" s="6">
        <v>92.41</v>
      </c>
      <c r="O2142" s="7">
        <v>0.1</v>
      </c>
      <c r="P2142" s="6">
        <v>45.42</v>
      </c>
      <c r="Q2142" s="6">
        <f t="shared" si="132"/>
        <v>166.33799999999999</v>
      </c>
      <c r="R2142" s="6">
        <f t="shared" si="133"/>
        <v>90.84</v>
      </c>
      <c r="S2142" s="6">
        <f t="shared" si="134"/>
        <v>75.49799999999999</v>
      </c>
      <c r="T2142" s="8">
        <f t="shared" si="135"/>
        <v>0.4538830573891714</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4304</v>
      </c>
      <c r="B2143" s="3">
        <v>46312</v>
      </c>
      <c r="C2143" s="4">
        <f>YEAR(SalesDataTable[[#This Row],[Order Date]])</f>
        <v>2026</v>
      </c>
      <c r="D2143" s="11" t="str">
        <f>"Q"&amp;ROUNDUP(MONTH(SalesDataTable[[#This Row],[Order Date]])/3,0)</f>
        <v>Q4</v>
      </c>
      <c r="E2143" s="4">
        <f>MONTH(SalesDataTable[[#This Row],[Order Date]])</f>
        <v>10</v>
      </c>
      <c r="F2143" s="4" t="str">
        <f>TEXT(SalesDataTable[[#This Row],[Order Date]],"MMM")</f>
        <v>Oct</v>
      </c>
      <c r="G2143" s="4" t="s">
        <v>6</v>
      </c>
      <c r="H2143" s="4" t="s">
        <v>49</v>
      </c>
      <c r="I2143" s="4" t="s">
        <v>19</v>
      </c>
      <c r="J2143" s="4" t="s">
        <v>13</v>
      </c>
      <c r="K2143" s="4" t="s">
        <v>34</v>
      </c>
      <c r="L2143" s="4" t="s">
        <v>35</v>
      </c>
      <c r="M2143" s="9">
        <v>1</v>
      </c>
      <c r="N2143" s="6">
        <v>40.67</v>
      </c>
      <c r="O2143" s="7">
        <v>0</v>
      </c>
      <c r="P2143" s="6">
        <v>15.09</v>
      </c>
      <c r="Q2143" s="6">
        <f t="shared" si="132"/>
        <v>40.67</v>
      </c>
      <c r="R2143" s="6">
        <f t="shared" si="133"/>
        <v>15.09</v>
      </c>
      <c r="S2143" s="6">
        <f t="shared" si="134"/>
        <v>25.580000000000002</v>
      </c>
      <c r="T2143" s="8">
        <f t="shared" si="135"/>
        <v>0.62896483894762722</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109</v>
      </c>
      <c r="B2144" s="3">
        <v>46313</v>
      </c>
      <c r="C2144" s="4">
        <f>YEAR(SalesDataTable[[#This Row],[Order Date]])</f>
        <v>2026</v>
      </c>
      <c r="D2144" s="11" t="str">
        <f>"Q"&amp;ROUNDUP(MONTH(SalesDataTable[[#This Row],[Order Date]])/3,0)</f>
        <v>Q4</v>
      </c>
      <c r="E2144" s="4">
        <f>MONTH(SalesDataTable[[#This Row],[Order Date]])</f>
        <v>10</v>
      </c>
      <c r="F2144" s="4" t="str">
        <f>TEXT(SalesDataTable[[#This Row],[Order Date]],"MMM")</f>
        <v>Oct</v>
      </c>
      <c r="G2144" s="4" t="s">
        <v>6</v>
      </c>
      <c r="H2144" s="4" t="s">
        <v>7</v>
      </c>
      <c r="I2144" s="4" t="s">
        <v>2</v>
      </c>
      <c r="J2144" s="4" t="s">
        <v>3</v>
      </c>
      <c r="K2144" s="4" t="s">
        <v>9</v>
      </c>
      <c r="L2144" s="4" t="s">
        <v>10</v>
      </c>
      <c r="M2144" s="9">
        <v>1</v>
      </c>
      <c r="N2144" s="6">
        <v>90.09</v>
      </c>
      <c r="O2144" s="7">
        <v>0</v>
      </c>
      <c r="P2144" s="6">
        <v>45.17</v>
      </c>
      <c r="Q2144" s="6">
        <f t="shared" si="132"/>
        <v>90.09</v>
      </c>
      <c r="R2144" s="6">
        <f t="shared" si="133"/>
        <v>45.17</v>
      </c>
      <c r="S2144" s="6">
        <f t="shared" si="134"/>
        <v>44.92</v>
      </c>
      <c r="T2144" s="8">
        <f t="shared" si="135"/>
        <v>0.49861249861249862</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744</v>
      </c>
      <c r="B2145" s="3">
        <v>46313</v>
      </c>
      <c r="C2145" s="4">
        <f>YEAR(SalesDataTable[[#This Row],[Order Date]])</f>
        <v>2026</v>
      </c>
      <c r="D2145" s="11" t="str">
        <f>"Q"&amp;ROUNDUP(MONTH(SalesDataTable[[#This Row],[Order Date]])/3,0)</f>
        <v>Q4</v>
      </c>
      <c r="E2145" s="4">
        <f>MONTH(SalesDataTable[[#This Row],[Order Date]])</f>
        <v>10</v>
      </c>
      <c r="F2145" s="4" t="str">
        <f>TEXT(SalesDataTable[[#This Row],[Order Date]],"MMM")</f>
        <v>Oct</v>
      </c>
      <c r="G2145" s="4" t="s">
        <v>11</v>
      </c>
      <c r="H2145" s="4" t="s">
        <v>39</v>
      </c>
      <c r="I2145" s="4" t="s">
        <v>2</v>
      </c>
      <c r="J2145" s="4" t="s">
        <v>3</v>
      </c>
      <c r="K2145" s="4" t="s">
        <v>14</v>
      </c>
      <c r="L2145" s="4" t="s">
        <v>15</v>
      </c>
      <c r="M2145" s="9">
        <v>1</v>
      </c>
      <c r="N2145" s="6">
        <v>36.83</v>
      </c>
      <c r="O2145" s="7">
        <v>0</v>
      </c>
      <c r="P2145" s="6">
        <v>13.64</v>
      </c>
      <c r="Q2145" s="6">
        <f t="shared" si="132"/>
        <v>36.83</v>
      </c>
      <c r="R2145" s="6">
        <f t="shared" si="133"/>
        <v>13.64</v>
      </c>
      <c r="S2145" s="6">
        <f t="shared" si="134"/>
        <v>23.189999999999998</v>
      </c>
      <c r="T2145" s="8">
        <f t="shared" si="135"/>
        <v>0.62964974205810476</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960</v>
      </c>
      <c r="B2146" s="3">
        <v>46313</v>
      </c>
      <c r="C2146" s="4">
        <f>YEAR(SalesDataTable[[#This Row],[Order Date]])</f>
        <v>2026</v>
      </c>
      <c r="D2146" s="11" t="str">
        <f>"Q"&amp;ROUNDUP(MONTH(SalesDataTable[[#This Row],[Order Date]])/3,0)</f>
        <v>Q4</v>
      </c>
      <c r="E2146" s="4">
        <f>MONTH(SalesDataTable[[#This Row],[Order Date]])</f>
        <v>10</v>
      </c>
      <c r="F2146" s="4" t="str">
        <f>TEXT(SalesDataTable[[#This Row],[Order Date]],"MMM")</f>
        <v>Oct</v>
      </c>
      <c r="G2146" s="4" t="s">
        <v>6</v>
      </c>
      <c r="H2146" s="4" t="s">
        <v>43</v>
      </c>
      <c r="I2146" s="4" t="s">
        <v>28</v>
      </c>
      <c r="J2146" s="4" t="s">
        <v>3</v>
      </c>
      <c r="K2146" s="4" t="s">
        <v>23</v>
      </c>
      <c r="L2146" s="4" t="s">
        <v>29</v>
      </c>
      <c r="M2146" s="9">
        <v>5</v>
      </c>
      <c r="N2146" s="6">
        <v>196.37</v>
      </c>
      <c r="O2146" s="7">
        <v>0.05</v>
      </c>
      <c r="P2146" s="6">
        <v>103.51</v>
      </c>
      <c r="Q2146" s="6">
        <f t="shared" si="132"/>
        <v>932.75749999999994</v>
      </c>
      <c r="R2146" s="6">
        <f t="shared" si="133"/>
        <v>517.55000000000007</v>
      </c>
      <c r="S2146" s="6">
        <f t="shared" si="134"/>
        <v>415.20749999999987</v>
      </c>
      <c r="T2146" s="8">
        <f t="shared" si="135"/>
        <v>0.44513981393877816</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1389</v>
      </c>
      <c r="B2147" s="3">
        <v>46313</v>
      </c>
      <c r="C2147" s="4">
        <f>YEAR(SalesDataTable[[#This Row],[Order Date]])</f>
        <v>2026</v>
      </c>
      <c r="D2147" s="11" t="str">
        <f>"Q"&amp;ROUNDUP(MONTH(SalesDataTable[[#This Row],[Order Date]])/3,0)</f>
        <v>Q4</v>
      </c>
      <c r="E2147" s="4">
        <f>MONTH(SalesDataTable[[#This Row],[Order Date]])</f>
        <v>10</v>
      </c>
      <c r="F2147" s="4" t="str">
        <f>TEXT(SalesDataTable[[#This Row],[Order Date]],"MMM")</f>
        <v>Oct</v>
      </c>
      <c r="G2147" s="4" t="s">
        <v>0</v>
      </c>
      <c r="H2147" s="4" t="s">
        <v>50</v>
      </c>
      <c r="I2147" s="4" t="s">
        <v>2</v>
      </c>
      <c r="J2147" s="4" t="s">
        <v>13</v>
      </c>
      <c r="K2147" s="4" t="s">
        <v>9</v>
      </c>
      <c r="L2147" s="4" t="s">
        <v>10</v>
      </c>
      <c r="M2147" s="9">
        <v>2</v>
      </c>
      <c r="N2147" s="6">
        <v>93.73</v>
      </c>
      <c r="O2147" s="7">
        <v>0</v>
      </c>
      <c r="P2147" s="6">
        <v>44.79</v>
      </c>
      <c r="Q2147" s="6">
        <f t="shared" si="132"/>
        <v>187.46</v>
      </c>
      <c r="R2147" s="6">
        <f t="shared" si="133"/>
        <v>89.58</v>
      </c>
      <c r="S2147" s="6">
        <f t="shared" si="134"/>
        <v>97.88000000000001</v>
      </c>
      <c r="T2147" s="8">
        <f t="shared" si="135"/>
        <v>0.52213805611863873</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1493</v>
      </c>
      <c r="B2148" s="3">
        <v>46313</v>
      </c>
      <c r="C2148" s="4">
        <f>YEAR(SalesDataTable[[#This Row],[Order Date]])</f>
        <v>2026</v>
      </c>
      <c r="D2148" s="11" t="str">
        <f>"Q"&amp;ROUNDUP(MONTH(SalesDataTable[[#This Row],[Order Date]])/3,0)</f>
        <v>Q4</v>
      </c>
      <c r="E2148" s="4">
        <f>MONTH(SalesDataTable[[#This Row],[Order Date]])</f>
        <v>10</v>
      </c>
      <c r="F2148" s="4" t="str">
        <f>TEXT(SalesDataTable[[#This Row],[Order Date]],"MMM")</f>
        <v>Oct</v>
      </c>
      <c r="G2148" s="4" t="s">
        <v>11</v>
      </c>
      <c r="H2148" s="4" t="s">
        <v>39</v>
      </c>
      <c r="I2148" s="4" t="s">
        <v>2</v>
      </c>
      <c r="J2148" s="4" t="s">
        <v>16</v>
      </c>
      <c r="K2148" s="4" t="s">
        <v>14</v>
      </c>
      <c r="L2148" s="4" t="s">
        <v>15</v>
      </c>
      <c r="M2148" s="9">
        <v>1</v>
      </c>
      <c r="N2148" s="6">
        <v>36.46</v>
      </c>
      <c r="O2148" s="7">
        <v>0.05</v>
      </c>
      <c r="P2148" s="6">
        <v>13.35</v>
      </c>
      <c r="Q2148" s="6">
        <f t="shared" si="132"/>
        <v>34.637</v>
      </c>
      <c r="R2148" s="6">
        <f t="shared" si="133"/>
        <v>13.35</v>
      </c>
      <c r="S2148" s="6">
        <f t="shared" si="134"/>
        <v>21.286999999999999</v>
      </c>
      <c r="T2148" s="8">
        <f t="shared" si="135"/>
        <v>0.61457401045125148</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1967</v>
      </c>
      <c r="B2149" s="3">
        <v>46313</v>
      </c>
      <c r="C2149" s="4">
        <f>YEAR(SalesDataTable[[#This Row],[Order Date]])</f>
        <v>2026</v>
      </c>
      <c r="D2149" s="11" t="str">
        <f>"Q"&amp;ROUNDUP(MONTH(SalesDataTable[[#This Row],[Order Date]])/3,0)</f>
        <v>Q4</v>
      </c>
      <c r="E2149" s="4">
        <f>MONTH(SalesDataTable[[#This Row],[Order Date]])</f>
        <v>10</v>
      </c>
      <c r="F2149" s="4" t="str">
        <f>TEXT(SalesDataTable[[#This Row],[Order Date]],"MMM")</f>
        <v>Oct</v>
      </c>
      <c r="G2149" s="4" t="s">
        <v>6</v>
      </c>
      <c r="H2149" s="4" t="s">
        <v>49</v>
      </c>
      <c r="I2149" s="4" t="s">
        <v>2</v>
      </c>
      <c r="J2149" s="4" t="s">
        <v>3</v>
      </c>
      <c r="K2149" s="4" t="s">
        <v>23</v>
      </c>
      <c r="L2149" s="4" t="s">
        <v>51</v>
      </c>
      <c r="M2149" s="9">
        <v>2</v>
      </c>
      <c r="N2149" s="6">
        <v>125.91</v>
      </c>
      <c r="O2149" s="7">
        <v>0</v>
      </c>
      <c r="P2149" s="6">
        <v>61.95</v>
      </c>
      <c r="Q2149" s="6">
        <f t="shared" si="132"/>
        <v>251.82</v>
      </c>
      <c r="R2149" s="6">
        <f t="shared" si="133"/>
        <v>123.9</v>
      </c>
      <c r="S2149" s="6">
        <f t="shared" si="134"/>
        <v>127.91999999999999</v>
      </c>
      <c r="T2149" s="8">
        <f t="shared" si="135"/>
        <v>0.50798189182749576</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2132</v>
      </c>
      <c r="B2150" s="3">
        <v>46313</v>
      </c>
      <c r="C2150" s="4">
        <f>YEAR(SalesDataTable[[#This Row],[Order Date]])</f>
        <v>2026</v>
      </c>
      <c r="D2150" s="11" t="str">
        <f>"Q"&amp;ROUNDUP(MONTH(SalesDataTable[[#This Row],[Order Date]])/3,0)</f>
        <v>Q4</v>
      </c>
      <c r="E2150" s="4">
        <f>MONTH(SalesDataTable[[#This Row],[Order Date]])</f>
        <v>10</v>
      </c>
      <c r="F2150" s="4" t="str">
        <f>TEXT(SalesDataTable[[#This Row],[Order Date]],"MMM")</f>
        <v>Oct</v>
      </c>
      <c r="G2150" s="4" t="s">
        <v>20</v>
      </c>
      <c r="H2150" s="4" t="s">
        <v>33</v>
      </c>
      <c r="I2150" s="4" t="s">
        <v>19</v>
      </c>
      <c r="J2150" s="4" t="s">
        <v>13</v>
      </c>
      <c r="K2150" s="4" t="s">
        <v>9</v>
      </c>
      <c r="L2150" s="4" t="s">
        <v>10</v>
      </c>
      <c r="M2150" s="9">
        <v>1</v>
      </c>
      <c r="N2150" s="6">
        <v>92.56</v>
      </c>
      <c r="O2150" s="7">
        <v>0.1</v>
      </c>
      <c r="P2150" s="6">
        <v>44.23</v>
      </c>
      <c r="Q2150" s="6">
        <f t="shared" si="132"/>
        <v>83.304000000000002</v>
      </c>
      <c r="R2150" s="6">
        <f t="shared" si="133"/>
        <v>44.23</v>
      </c>
      <c r="S2150" s="6">
        <f t="shared" si="134"/>
        <v>39.074000000000005</v>
      </c>
      <c r="T2150" s="8">
        <f t="shared" si="135"/>
        <v>0.46905310669355621</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2882</v>
      </c>
      <c r="B2151" s="3">
        <v>46313</v>
      </c>
      <c r="C2151" s="4">
        <f>YEAR(SalesDataTable[[#This Row],[Order Date]])</f>
        <v>2026</v>
      </c>
      <c r="D2151" s="11" t="str">
        <f>"Q"&amp;ROUNDUP(MONTH(SalesDataTable[[#This Row],[Order Date]])/3,0)</f>
        <v>Q4</v>
      </c>
      <c r="E2151" s="4">
        <f>MONTH(SalesDataTable[[#This Row],[Order Date]])</f>
        <v>10</v>
      </c>
      <c r="F2151" s="4" t="str">
        <f>TEXT(SalesDataTable[[#This Row],[Order Date]],"MMM")</f>
        <v>Oct</v>
      </c>
      <c r="G2151" s="4" t="s">
        <v>20</v>
      </c>
      <c r="H2151" s="4" t="s">
        <v>33</v>
      </c>
      <c r="I2151" s="4" t="s">
        <v>28</v>
      </c>
      <c r="J2151" s="4" t="s">
        <v>13</v>
      </c>
      <c r="K2151" s="4" t="s">
        <v>9</v>
      </c>
      <c r="L2151" s="4" t="s">
        <v>46</v>
      </c>
      <c r="M2151" s="9">
        <v>4</v>
      </c>
      <c r="N2151" s="6">
        <v>70.02</v>
      </c>
      <c r="O2151" s="7">
        <v>0</v>
      </c>
      <c r="P2151" s="6">
        <v>32.86</v>
      </c>
      <c r="Q2151" s="6">
        <f t="shared" si="132"/>
        <v>280.08</v>
      </c>
      <c r="R2151" s="6">
        <f t="shared" si="133"/>
        <v>131.44</v>
      </c>
      <c r="S2151" s="6">
        <f t="shared" si="134"/>
        <v>148.63999999999999</v>
      </c>
      <c r="T2151" s="8">
        <f t="shared" si="135"/>
        <v>0.53070551271065403</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3345</v>
      </c>
      <c r="B2152" s="3">
        <v>46313</v>
      </c>
      <c r="C2152" s="4">
        <f>YEAR(SalesDataTable[[#This Row],[Order Date]])</f>
        <v>2026</v>
      </c>
      <c r="D2152" s="11" t="str">
        <f>"Q"&amp;ROUNDUP(MONTH(SalesDataTable[[#This Row],[Order Date]])/3,0)</f>
        <v>Q4</v>
      </c>
      <c r="E2152" s="4">
        <f>MONTH(SalesDataTable[[#This Row],[Order Date]])</f>
        <v>10</v>
      </c>
      <c r="F2152" s="4" t="str">
        <f>TEXT(SalesDataTable[[#This Row],[Order Date]],"MMM")</f>
        <v>Oct</v>
      </c>
      <c r="G2152" s="4" t="s">
        <v>0</v>
      </c>
      <c r="H2152" s="4" t="s">
        <v>50</v>
      </c>
      <c r="I2152" s="4" t="s">
        <v>2</v>
      </c>
      <c r="J2152" s="4" t="s">
        <v>3</v>
      </c>
      <c r="K2152" s="4" t="s">
        <v>4</v>
      </c>
      <c r="L2152" s="4" t="s">
        <v>22</v>
      </c>
      <c r="M2152" s="9">
        <v>3</v>
      </c>
      <c r="N2152" s="6">
        <v>51.62</v>
      </c>
      <c r="O2152" s="7">
        <v>0.1</v>
      </c>
      <c r="P2152" s="6">
        <v>22.94</v>
      </c>
      <c r="Q2152" s="6">
        <f t="shared" si="132"/>
        <v>139.374</v>
      </c>
      <c r="R2152" s="6">
        <f t="shared" si="133"/>
        <v>68.820000000000007</v>
      </c>
      <c r="S2152" s="6">
        <f t="shared" si="134"/>
        <v>70.553999999999988</v>
      </c>
      <c r="T2152" s="8">
        <f t="shared" si="135"/>
        <v>0.50622067243531788</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4089</v>
      </c>
      <c r="B2153" s="3">
        <v>46313</v>
      </c>
      <c r="C2153" s="4">
        <f>YEAR(SalesDataTable[[#This Row],[Order Date]])</f>
        <v>2026</v>
      </c>
      <c r="D2153" s="11" t="str">
        <f>"Q"&amp;ROUNDUP(MONTH(SalesDataTable[[#This Row],[Order Date]])/3,0)</f>
        <v>Q4</v>
      </c>
      <c r="E2153" s="4">
        <f>MONTH(SalesDataTable[[#This Row],[Order Date]])</f>
        <v>10</v>
      </c>
      <c r="F2153" s="4" t="str">
        <f>TEXT(SalesDataTable[[#This Row],[Order Date]],"MMM")</f>
        <v>Oct</v>
      </c>
      <c r="G2153" s="4" t="s">
        <v>11</v>
      </c>
      <c r="H2153" s="4" t="s">
        <v>12</v>
      </c>
      <c r="I2153" s="4" t="s">
        <v>2</v>
      </c>
      <c r="J2153" s="4" t="s">
        <v>13</v>
      </c>
      <c r="K2153" s="4" t="s">
        <v>23</v>
      </c>
      <c r="L2153" s="4" t="s">
        <v>29</v>
      </c>
      <c r="M2153" s="9">
        <v>1</v>
      </c>
      <c r="N2153" s="6">
        <v>196.39</v>
      </c>
      <c r="O2153" s="7">
        <v>0</v>
      </c>
      <c r="P2153" s="6">
        <v>104.66</v>
      </c>
      <c r="Q2153" s="6">
        <f t="shared" si="132"/>
        <v>196.39</v>
      </c>
      <c r="R2153" s="6">
        <f t="shared" si="133"/>
        <v>104.66</v>
      </c>
      <c r="S2153" s="6">
        <f t="shared" si="134"/>
        <v>91.72999999999999</v>
      </c>
      <c r="T2153" s="8">
        <f t="shared" si="135"/>
        <v>0.46708080859514228</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4119</v>
      </c>
      <c r="B2154" s="3">
        <v>46313</v>
      </c>
      <c r="C2154" s="4">
        <f>YEAR(SalesDataTable[[#This Row],[Order Date]])</f>
        <v>2026</v>
      </c>
      <c r="D2154" s="11" t="str">
        <f>"Q"&amp;ROUNDUP(MONTH(SalesDataTable[[#This Row],[Order Date]])/3,0)</f>
        <v>Q4</v>
      </c>
      <c r="E2154" s="4">
        <f>MONTH(SalesDataTable[[#This Row],[Order Date]])</f>
        <v>10</v>
      </c>
      <c r="F2154" s="4" t="str">
        <f>TEXT(SalesDataTable[[#This Row],[Order Date]],"MMM")</f>
        <v>Oct</v>
      </c>
      <c r="G2154" s="4" t="s">
        <v>20</v>
      </c>
      <c r="H2154" s="4" t="s">
        <v>33</v>
      </c>
      <c r="I2154" s="4" t="s">
        <v>8</v>
      </c>
      <c r="J2154" s="4" t="s">
        <v>16</v>
      </c>
      <c r="K2154" s="4" t="s">
        <v>34</v>
      </c>
      <c r="L2154" s="4" t="s">
        <v>35</v>
      </c>
      <c r="M2154" s="9">
        <v>10</v>
      </c>
      <c r="N2154" s="6">
        <v>41.26</v>
      </c>
      <c r="O2154" s="7">
        <v>0.1</v>
      </c>
      <c r="P2154" s="6">
        <v>15.06</v>
      </c>
      <c r="Q2154" s="6">
        <f t="shared" si="132"/>
        <v>371.34</v>
      </c>
      <c r="R2154" s="6">
        <f t="shared" si="133"/>
        <v>150.6</v>
      </c>
      <c r="S2154" s="6">
        <f t="shared" si="134"/>
        <v>220.73999999999998</v>
      </c>
      <c r="T2154" s="8">
        <f t="shared" si="135"/>
        <v>0.59444175149458711</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4968</v>
      </c>
      <c r="B2155" s="3">
        <v>46313</v>
      </c>
      <c r="C2155" s="4">
        <f>YEAR(SalesDataTable[[#This Row],[Order Date]])</f>
        <v>2026</v>
      </c>
      <c r="D2155" s="11" t="str">
        <f>"Q"&amp;ROUNDUP(MONTH(SalesDataTable[[#This Row],[Order Date]])/3,0)</f>
        <v>Q4</v>
      </c>
      <c r="E2155" s="4">
        <f>MONTH(SalesDataTable[[#This Row],[Order Date]])</f>
        <v>10</v>
      </c>
      <c r="F2155" s="4" t="str">
        <f>TEXT(SalesDataTable[[#This Row],[Order Date]],"MMM")</f>
        <v>Oct</v>
      </c>
      <c r="G2155" s="4" t="s">
        <v>11</v>
      </c>
      <c r="H2155" s="4" t="s">
        <v>18</v>
      </c>
      <c r="I2155" s="4" t="s">
        <v>28</v>
      </c>
      <c r="J2155" s="4" t="s">
        <v>13</v>
      </c>
      <c r="K2155" s="4" t="s">
        <v>14</v>
      </c>
      <c r="L2155" s="4" t="s">
        <v>15</v>
      </c>
      <c r="M2155" s="9">
        <v>1</v>
      </c>
      <c r="N2155" s="6">
        <v>35.549999999999997</v>
      </c>
      <c r="O2155" s="7">
        <v>0.05</v>
      </c>
      <c r="P2155" s="6">
        <v>13.44</v>
      </c>
      <c r="Q2155" s="6">
        <f t="shared" si="132"/>
        <v>33.772499999999994</v>
      </c>
      <c r="R2155" s="6">
        <f t="shared" si="133"/>
        <v>13.44</v>
      </c>
      <c r="S2155" s="6">
        <f t="shared" si="134"/>
        <v>20.332499999999996</v>
      </c>
      <c r="T2155" s="8">
        <f t="shared" si="135"/>
        <v>0.60204308238951809</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5197</v>
      </c>
      <c r="B2156" s="3">
        <v>46313</v>
      </c>
      <c r="C2156" s="4">
        <f>YEAR(SalesDataTable[[#This Row],[Order Date]])</f>
        <v>2026</v>
      </c>
      <c r="D2156" s="11" t="str">
        <f>"Q"&amp;ROUNDUP(MONTH(SalesDataTable[[#This Row],[Order Date]])/3,0)</f>
        <v>Q4</v>
      </c>
      <c r="E2156" s="4">
        <f>MONTH(SalesDataTable[[#This Row],[Order Date]])</f>
        <v>10</v>
      </c>
      <c r="F2156" s="4" t="str">
        <f>TEXT(SalesDataTable[[#This Row],[Order Date]],"MMM")</f>
        <v>Oct</v>
      </c>
      <c r="G2156" s="4" t="s">
        <v>20</v>
      </c>
      <c r="H2156" s="4" t="s">
        <v>33</v>
      </c>
      <c r="I2156" s="4" t="s">
        <v>2</v>
      </c>
      <c r="J2156" s="4" t="s">
        <v>13</v>
      </c>
      <c r="K2156" s="4" t="s">
        <v>4</v>
      </c>
      <c r="L2156" s="4" t="s">
        <v>22</v>
      </c>
      <c r="M2156" s="9">
        <v>1</v>
      </c>
      <c r="N2156" s="6">
        <v>49.5</v>
      </c>
      <c r="O2156" s="7">
        <v>0</v>
      </c>
      <c r="P2156" s="6">
        <v>22.36</v>
      </c>
      <c r="Q2156" s="6">
        <f t="shared" si="132"/>
        <v>49.5</v>
      </c>
      <c r="R2156" s="6">
        <f t="shared" si="133"/>
        <v>22.36</v>
      </c>
      <c r="S2156" s="6">
        <f t="shared" si="134"/>
        <v>27.14</v>
      </c>
      <c r="T2156" s="8">
        <f t="shared" si="135"/>
        <v>0.54828282828282826</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66</v>
      </c>
      <c r="B2157" s="3">
        <v>46314</v>
      </c>
      <c r="C2157" s="4">
        <f>YEAR(SalesDataTable[[#This Row],[Order Date]])</f>
        <v>2026</v>
      </c>
      <c r="D2157" s="11" t="str">
        <f>"Q"&amp;ROUNDUP(MONTH(SalesDataTable[[#This Row],[Order Date]])/3,0)</f>
        <v>Q4</v>
      </c>
      <c r="E2157" s="4">
        <f>MONTH(SalesDataTable[[#This Row],[Order Date]])</f>
        <v>10</v>
      </c>
      <c r="F2157" s="4" t="str">
        <f>TEXT(SalesDataTable[[#This Row],[Order Date]],"MMM")</f>
        <v>Oct</v>
      </c>
      <c r="G2157" s="4" t="s">
        <v>0</v>
      </c>
      <c r="H2157" s="4" t="s">
        <v>50</v>
      </c>
      <c r="I2157" s="4" t="s">
        <v>2</v>
      </c>
      <c r="J2157" s="4" t="s">
        <v>16</v>
      </c>
      <c r="K2157" s="4" t="s">
        <v>23</v>
      </c>
      <c r="L2157" s="4" t="s">
        <v>40</v>
      </c>
      <c r="M2157" s="9">
        <v>1</v>
      </c>
      <c r="N2157" s="6">
        <v>80.58</v>
      </c>
      <c r="O2157" s="7">
        <v>0</v>
      </c>
      <c r="P2157" s="6">
        <v>40.43</v>
      </c>
      <c r="Q2157" s="6">
        <f t="shared" si="132"/>
        <v>80.58</v>
      </c>
      <c r="R2157" s="6">
        <f t="shared" si="133"/>
        <v>40.43</v>
      </c>
      <c r="S2157" s="6">
        <f t="shared" si="134"/>
        <v>40.15</v>
      </c>
      <c r="T2157" s="8">
        <f t="shared" si="135"/>
        <v>0.49826259617771157</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585</v>
      </c>
      <c r="B2158" s="3">
        <v>46314</v>
      </c>
      <c r="C2158" s="4">
        <f>YEAR(SalesDataTable[[#This Row],[Order Date]])</f>
        <v>2026</v>
      </c>
      <c r="D2158" s="11" t="str">
        <f>"Q"&amp;ROUNDUP(MONTH(SalesDataTable[[#This Row],[Order Date]])/3,0)</f>
        <v>Q4</v>
      </c>
      <c r="E2158" s="4">
        <f>MONTH(SalesDataTable[[#This Row],[Order Date]])</f>
        <v>10</v>
      </c>
      <c r="F2158" s="4" t="str">
        <f>TEXT(SalesDataTable[[#This Row],[Order Date]],"MMM")</f>
        <v>Oct</v>
      </c>
      <c r="G2158" s="4" t="s">
        <v>11</v>
      </c>
      <c r="H2158" s="4" t="s">
        <v>25</v>
      </c>
      <c r="I2158" s="4" t="s">
        <v>19</v>
      </c>
      <c r="J2158" s="4" t="s">
        <v>16</v>
      </c>
      <c r="K2158" s="4" t="s">
        <v>14</v>
      </c>
      <c r="L2158" s="4" t="s">
        <v>48</v>
      </c>
      <c r="M2158" s="9">
        <v>2</v>
      </c>
      <c r="N2158" s="6">
        <v>161.59</v>
      </c>
      <c r="O2158" s="7">
        <v>0.05</v>
      </c>
      <c r="P2158" s="6">
        <v>89.57</v>
      </c>
      <c r="Q2158" s="6">
        <f t="shared" si="132"/>
        <v>307.02100000000002</v>
      </c>
      <c r="R2158" s="6">
        <f t="shared" si="133"/>
        <v>179.14</v>
      </c>
      <c r="S2158" s="6">
        <f t="shared" si="134"/>
        <v>127.88100000000003</v>
      </c>
      <c r="T2158" s="8">
        <f t="shared" si="135"/>
        <v>0.41652199686666391</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856</v>
      </c>
      <c r="B2159" s="3">
        <v>46314</v>
      </c>
      <c r="C2159" s="4">
        <f>YEAR(SalesDataTable[[#This Row],[Order Date]])</f>
        <v>2026</v>
      </c>
      <c r="D2159" s="11" t="str">
        <f>"Q"&amp;ROUNDUP(MONTH(SalesDataTable[[#This Row],[Order Date]])/3,0)</f>
        <v>Q4</v>
      </c>
      <c r="E2159" s="4">
        <f>MONTH(SalesDataTable[[#This Row],[Order Date]])</f>
        <v>10</v>
      </c>
      <c r="F2159" s="4" t="str">
        <f>TEXT(SalesDataTable[[#This Row],[Order Date]],"MMM")</f>
        <v>Oct</v>
      </c>
      <c r="G2159" s="4" t="s">
        <v>20</v>
      </c>
      <c r="H2159" s="4" t="s">
        <v>33</v>
      </c>
      <c r="I2159" s="4" t="s">
        <v>2</v>
      </c>
      <c r="J2159" s="4" t="s">
        <v>16</v>
      </c>
      <c r="K2159" s="4" t="s">
        <v>23</v>
      </c>
      <c r="L2159" s="4" t="s">
        <v>40</v>
      </c>
      <c r="M2159" s="9">
        <v>1</v>
      </c>
      <c r="N2159" s="6">
        <v>80.319999999999993</v>
      </c>
      <c r="O2159" s="7">
        <v>0</v>
      </c>
      <c r="P2159" s="6">
        <v>39.729999999999997</v>
      </c>
      <c r="Q2159" s="6">
        <f t="shared" si="132"/>
        <v>80.319999999999993</v>
      </c>
      <c r="R2159" s="6">
        <f t="shared" si="133"/>
        <v>39.729999999999997</v>
      </c>
      <c r="S2159" s="6">
        <f t="shared" si="134"/>
        <v>40.589999999999996</v>
      </c>
      <c r="T2159" s="8">
        <f t="shared" si="135"/>
        <v>0.50535358565737054</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1793</v>
      </c>
      <c r="B2160" s="3">
        <v>46314</v>
      </c>
      <c r="C2160" s="4">
        <f>YEAR(SalesDataTable[[#This Row],[Order Date]])</f>
        <v>2026</v>
      </c>
      <c r="D2160" s="11" t="str">
        <f>"Q"&amp;ROUNDUP(MONTH(SalesDataTable[[#This Row],[Order Date]])/3,0)</f>
        <v>Q4</v>
      </c>
      <c r="E2160" s="4">
        <f>MONTH(SalesDataTable[[#This Row],[Order Date]])</f>
        <v>10</v>
      </c>
      <c r="F2160" s="4" t="str">
        <f>TEXT(SalesDataTable[[#This Row],[Order Date]],"MMM")</f>
        <v>Oct</v>
      </c>
      <c r="G2160" s="4" t="s">
        <v>0</v>
      </c>
      <c r="H2160" s="4" t="s">
        <v>36</v>
      </c>
      <c r="I2160" s="4" t="s">
        <v>28</v>
      </c>
      <c r="J2160" s="4" t="s">
        <v>13</v>
      </c>
      <c r="K2160" s="4" t="s">
        <v>14</v>
      </c>
      <c r="L2160" s="4" t="s">
        <v>48</v>
      </c>
      <c r="M2160" s="9">
        <v>1</v>
      </c>
      <c r="N2160" s="6">
        <v>164.25</v>
      </c>
      <c r="O2160" s="7">
        <v>0</v>
      </c>
      <c r="P2160" s="6">
        <v>86.6</v>
      </c>
      <c r="Q2160" s="6">
        <f t="shared" si="132"/>
        <v>164.25</v>
      </c>
      <c r="R2160" s="6">
        <f t="shared" si="133"/>
        <v>86.6</v>
      </c>
      <c r="S2160" s="6">
        <f t="shared" si="134"/>
        <v>77.650000000000006</v>
      </c>
      <c r="T2160" s="8">
        <f t="shared" si="135"/>
        <v>0.47275494672754947</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4763</v>
      </c>
      <c r="B2161" s="3">
        <v>46314</v>
      </c>
      <c r="C2161" s="4">
        <f>YEAR(SalesDataTable[[#This Row],[Order Date]])</f>
        <v>2026</v>
      </c>
      <c r="D2161" s="11" t="str">
        <f>"Q"&amp;ROUNDUP(MONTH(SalesDataTable[[#This Row],[Order Date]])/3,0)</f>
        <v>Q4</v>
      </c>
      <c r="E2161" s="4">
        <f>MONTH(SalesDataTable[[#This Row],[Order Date]])</f>
        <v>10</v>
      </c>
      <c r="F2161" s="4" t="str">
        <f>TEXT(SalesDataTable[[#This Row],[Order Date]],"MMM")</f>
        <v>Oct</v>
      </c>
      <c r="G2161" s="4" t="s">
        <v>20</v>
      </c>
      <c r="H2161" s="4" t="s">
        <v>33</v>
      </c>
      <c r="I2161" s="4" t="s">
        <v>28</v>
      </c>
      <c r="J2161" s="4" t="s">
        <v>13</v>
      </c>
      <c r="K2161" s="4" t="s">
        <v>4</v>
      </c>
      <c r="L2161" s="4" t="s">
        <v>30</v>
      </c>
      <c r="M2161" s="9">
        <v>6</v>
      </c>
      <c r="N2161" s="6">
        <v>101.6</v>
      </c>
      <c r="O2161" s="7">
        <v>0</v>
      </c>
      <c r="P2161" s="6">
        <v>50.17</v>
      </c>
      <c r="Q2161" s="6">
        <f t="shared" si="132"/>
        <v>609.59999999999991</v>
      </c>
      <c r="R2161" s="6">
        <f t="shared" si="133"/>
        <v>301.02</v>
      </c>
      <c r="S2161" s="6">
        <f t="shared" si="134"/>
        <v>308.57999999999993</v>
      </c>
      <c r="T2161" s="8">
        <f t="shared" si="135"/>
        <v>0.50620078740157481</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1716</v>
      </c>
      <c r="B2162" s="3">
        <v>46315</v>
      </c>
      <c r="C2162" s="4">
        <f>YEAR(SalesDataTable[[#This Row],[Order Date]])</f>
        <v>2026</v>
      </c>
      <c r="D2162" s="11" t="str">
        <f>"Q"&amp;ROUNDUP(MONTH(SalesDataTable[[#This Row],[Order Date]])/3,0)</f>
        <v>Q4</v>
      </c>
      <c r="E2162" s="4">
        <f>MONTH(SalesDataTable[[#This Row],[Order Date]])</f>
        <v>10</v>
      </c>
      <c r="F2162" s="4" t="str">
        <f>TEXT(SalesDataTable[[#This Row],[Order Date]],"MMM")</f>
        <v>Oct</v>
      </c>
      <c r="G2162" s="4" t="s">
        <v>0</v>
      </c>
      <c r="H2162" s="4" t="s">
        <v>1</v>
      </c>
      <c r="I2162" s="4" t="s">
        <v>19</v>
      </c>
      <c r="J2162" s="4" t="s">
        <v>3</v>
      </c>
      <c r="K2162" s="4" t="s">
        <v>34</v>
      </c>
      <c r="L2162" s="4" t="s">
        <v>42</v>
      </c>
      <c r="M2162" s="9">
        <v>5</v>
      </c>
      <c r="N2162" s="6">
        <v>35.99</v>
      </c>
      <c r="O2162" s="7">
        <v>0</v>
      </c>
      <c r="P2162" s="6">
        <v>14.19</v>
      </c>
      <c r="Q2162" s="6">
        <f t="shared" si="132"/>
        <v>179.95000000000002</v>
      </c>
      <c r="R2162" s="6">
        <f t="shared" si="133"/>
        <v>70.95</v>
      </c>
      <c r="S2162" s="6">
        <f t="shared" si="134"/>
        <v>109.00000000000001</v>
      </c>
      <c r="T2162" s="8">
        <f t="shared" si="135"/>
        <v>0.60572381217004723</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1759</v>
      </c>
      <c r="B2163" s="3">
        <v>46315</v>
      </c>
      <c r="C2163" s="4">
        <f>YEAR(SalesDataTable[[#This Row],[Order Date]])</f>
        <v>2026</v>
      </c>
      <c r="D2163" s="11" t="str">
        <f>"Q"&amp;ROUNDUP(MONTH(SalesDataTable[[#This Row],[Order Date]])/3,0)</f>
        <v>Q4</v>
      </c>
      <c r="E2163" s="4">
        <f>MONTH(SalesDataTable[[#This Row],[Order Date]])</f>
        <v>10</v>
      </c>
      <c r="F2163" s="4" t="str">
        <f>TEXT(SalesDataTable[[#This Row],[Order Date]],"MMM")</f>
        <v>Oct</v>
      </c>
      <c r="G2163" s="4" t="s">
        <v>20</v>
      </c>
      <c r="H2163" s="4" t="s">
        <v>33</v>
      </c>
      <c r="I2163" s="4" t="s">
        <v>2</v>
      </c>
      <c r="J2163" s="4" t="s">
        <v>3</v>
      </c>
      <c r="K2163" s="4" t="s">
        <v>34</v>
      </c>
      <c r="L2163" s="4" t="s">
        <v>42</v>
      </c>
      <c r="M2163" s="9">
        <v>2</v>
      </c>
      <c r="N2163" s="6">
        <v>36.57</v>
      </c>
      <c r="O2163" s="7">
        <v>0.1</v>
      </c>
      <c r="P2163" s="6">
        <v>13.79</v>
      </c>
      <c r="Q2163" s="6">
        <f t="shared" si="132"/>
        <v>65.826000000000008</v>
      </c>
      <c r="R2163" s="6">
        <f t="shared" si="133"/>
        <v>27.58</v>
      </c>
      <c r="S2163" s="6">
        <f t="shared" si="134"/>
        <v>38.246000000000009</v>
      </c>
      <c r="T2163" s="8">
        <f t="shared" si="135"/>
        <v>0.58101661957281325</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1811</v>
      </c>
      <c r="B2164" s="3">
        <v>46315</v>
      </c>
      <c r="C2164" s="4">
        <f>YEAR(SalesDataTable[[#This Row],[Order Date]])</f>
        <v>2026</v>
      </c>
      <c r="D2164" s="11" t="str">
        <f>"Q"&amp;ROUNDUP(MONTH(SalesDataTable[[#This Row],[Order Date]])/3,0)</f>
        <v>Q4</v>
      </c>
      <c r="E2164" s="4">
        <f>MONTH(SalesDataTable[[#This Row],[Order Date]])</f>
        <v>10</v>
      </c>
      <c r="F2164" s="4" t="str">
        <f>TEXT(SalesDataTable[[#This Row],[Order Date]],"MMM")</f>
        <v>Oct</v>
      </c>
      <c r="G2164" s="4" t="s">
        <v>6</v>
      </c>
      <c r="H2164" s="4" t="s">
        <v>27</v>
      </c>
      <c r="I2164" s="4" t="s">
        <v>2</v>
      </c>
      <c r="J2164" s="4" t="s">
        <v>13</v>
      </c>
      <c r="K2164" s="4" t="s">
        <v>4</v>
      </c>
      <c r="L2164" s="4" t="s">
        <v>26</v>
      </c>
      <c r="M2164" s="9">
        <v>1</v>
      </c>
      <c r="N2164" s="6">
        <v>40.99</v>
      </c>
      <c r="O2164" s="7">
        <v>0.1</v>
      </c>
      <c r="P2164" s="6">
        <v>17.16</v>
      </c>
      <c r="Q2164" s="6">
        <f t="shared" si="132"/>
        <v>36.891000000000005</v>
      </c>
      <c r="R2164" s="6">
        <f t="shared" si="133"/>
        <v>17.16</v>
      </c>
      <c r="S2164" s="6">
        <f t="shared" si="134"/>
        <v>19.731000000000005</v>
      </c>
      <c r="T2164" s="8">
        <f t="shared" si="135"/>
        <v>0.5348458973733432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2918</v>
      </c>
      <c r="B2165" s="3">
        <v>46315</v>
      </c>
      <c r="C2165" s="4">
        <f>YEAR(SalesDataTable[[#This Row],[Order Date]])</f>
        <v>2026</v>
      </c>
      <c r="D2165" s="11" t="str">
        <f>"Q"&amp;ROUNDUP(MONTH(SalesDataTable[[#This Row],[Order Date]])/3,0)</f>
        <v>Q4</v>
      </c>
      <c r="E2165" s="4">
        <f>MONTH(SalesDataTable[[#This Row],[Order Date]])</f>
        <v>10</v>
      </c>
      <c r="F2165" s="4" t="str">
        <f>TEXT(SalesDataTable[[#This Row],[Order Date]],"MMM")</f>
        <v>Oct</v>
      </c>
      <c r="G2165" s="4" t="s">
        <v>20</v>
      </c>
      <c r="H2165" s="4" t="s">
        <v>33</v>
      </c>
      <c r="I2165" s="4" t="s">
        <v>19</v>
      </c>
      <c r="J2165" s="4" t="s">
        <v>3</v>
      </c>
      <c r="K2165" s="4" t="s">
        <v>23</v>
      </c>
      <c r="L2165" s="4" t="s">
        <v>40</v>
      </c>
      <c r="M2165" s="9">
        <v>3</v>
      </c>
      <c r="N2165" s="6">
        <v>80.47</v>
      </c>
      <c r="O2165" s="7">
        <v>0</v>
      </c>
      <c r="P2165" s="6">
        <v>40.090000000000003</v>
      </c>
      <c r="Q2165" s="6">
        <f t="shared" si="132"/>
        <v>241.41</v>
      </c>
      <c r="R2165" s="6">
        <f t="shared" si="133"/>
        <v>120.27000000000001</v>
      </c>
      <c r="S2165" s="6">
        <f t="shared" si="134"/>
        <v>121.13999999999999</v>
      </c>
      <c r="T2165" s="8">
        <f t="shared" si="135"/>
        <v>0.50180191375667949</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4150</v>
      </c>
      <c r="B2166" s="3">
        <v>46315</v>
      </c>
      <c r="C2166" s="4">
        <f>YEAR(SalesDataTable[[#This Row],[Order Date]])</f>
        <v>2026</v>
      </c>
      <c r="D2166" s="11" t="str">
        <f>"Q"&amp;ROUNDUP(MONTH(SalesDataTable[[#This Row],[Order Date]])/3,0)</f>
        <v>Q4</v>
      </c>
      <c r="E2166" s="4">
        <f>MONTH(SalesDataTable[[#This Row],[Order Date]])</f>
        <v>10</v>
      </c>
      <c r="F2166" s="4" t="str">
        <f>TEXT(SalesDataTable[[#This Row],[Order Date]],"MMM")</f>
        <v>Oct</v>
      </c>
      <c r="G2166" s="4" t="s">
        <v>20</v>
      </c>
      <c r="H2166" s="4" t="s">
        <v>47</v>
      </c>
      <c r="I2166" s="4" t="s">
        <v>19</v>
      </c>
      <c r="J2166" s="4" t="s">
        <v>16</v>
      </c>
      <c r="K2166" s="4" t="s">
        <v>9</v>
      </c>
      <c r="L2166" s="4" t="s">
        <v>17</v>
      </c>
      <c r="M2166" s="9">
        <v>5</v>
      </c>
      <c r="N2166" s="6">
        <v>140.32</v>
      </c>
      <c r="O2166" s="7">
        <v>0</v>
      </c>
      <c r="P2166" s="6">
        <v>80.08</v>
      </c>
      <c r="Q2166" s="6">
        <f t="shared" si="132"/>
        <v>701.59999999999991</v>
      </c>
      <c r="R2166" s="6">
        <f t="shared" si="133"/>
        <v>400.4</v>
      </c>
      <c r="S2166" s="6">
        <f t="shared" si="134"/>
        <v>301.19999999999993</v>
      </c>
      <c r="T2166" s="8">
        <f t="shared" si="135"/>
        <v>0.4293044469783352</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4830</v>
      </c>
      <c r="B2167" s="3">
        <v>46315</v>
      </c>
      <c r="C2167" s="4">
        <f>YEAR(SalesDataTable[[#This Row],[Order Date]])</f>
        <v>2026</v>
      </c>
      <c r="D2167" s="11" t="str">
        <f>"Q"&amp;ROUNDUP(MONTH(SalesDataTable[[#This Row],[Order Date]])/3,0)</f>
        <v>Q4</v>
      </c>
      <c r="E2167" s="4">
        <f>MONTH(SalesDataTable[[#This Row],[Order Date]])</f>
        <v>10</v>
      </c>
      <c r="F2167" s="4" t="str">
        <f>TEXT(SalesDataTable[[#This Row],[Order Date]],"MMM")</f>
        <v>Oct</v>
      </c>
      <c r="G2167" s="4" t="s">
        <v>6</v>
      </c>
      <c r="H2167" s="4" t="s">
        <v>41</v>
      </c>
      <c r="I2167" s="4" t="s">
        <v>2</v>
      </c>
      <c r="J2167" s="4" t="s">
        <v>13</v>
      </c>
      <c r="K2167" s="4" t="s">
        <v>34</v>
      </c>
      <c r="L2167" s="4" t="s">
        <v>38</v>
      </c>
      <c r="M2167" s="9">
        <v>3</v>
      </c>
      <c r="N2167" s="6">
        <v>125.93</v>
      </c>
      <c r="O2167" s="7">
        <v>0.1</v>
      </c>
      <c r="P2167" s="6">
        <v>68.45</v>
      </c>
      <c r="Q2167" s="6">
        <f t="shared" si="132"/>
        <v>340.01100000000002</v>
      </c>
      <c r="R2167" s="6">
        <f t="shared" si="133"/>
        <v>205.35000000000002</v>
      </c>
      <c r="S2167" s="6">
        <f t="shared" si="134"/>
        <v>134.661</v>
      </c>
      <c r="T2167" s="8">
        <f t="shared" si="135"/>
        <v>0.39604895135745605</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4698</v>
      </c>
      <c r="B2168" s="3">
        <v>46316</v>
      </c>
      <c r="C2168" s="4">
        <f>YEAR(SalesDataTable[[#This Row],[Order Date]])</f>
        <v>2026</v>
      </c>
      <c r="D2168" s="11" t="str">
        <f>"Q"&amp;ROUNDUP(MONTH(SalesDataTable[[#This Row],[Order Date]])/3,0)</f>
        <v>Q4</v>
      </c>
      <c r="E2168" s="4">
        <f>MONTH(SalesDataTable[[#This Row],[Order Date]])</f>
        <v>10</v>
      </c>
      <c r="F2168" s="4" t="str">
        <f>TEXT(SalesDataTable[[#This Row],[Order Date]],"MMM")</f>
        <v>Oct</v>
      </c>
      <c r="G2168" s="4" t="s">
        <v>20</v>
      </c>
      <c r="H2168" s="4" t="s">
        <v>33</v>
      </c>
      <c r="I2168" s="4" t="s">
        <v>2</v>
      </c>
      <c r="J2168" s="4" t="s">
        <v>3</v>
      </c>
      <c r="K2168" s="4" t="s">
        <v>9</v>
      </c>
      <c r="L2168" s="4" t="s">
        <v>17</v>
      </c>
      <c r="M2168" s="9">
        <v>2</v>
      </c>
      <c r="N2168" s="6">
        <v>141.4</v>
      </c>
      <c r="O2168" s="7">
        <v>0.05</v>
      </c>
      <c r="P2168" s="6">
        <v>77.48</v>
      </c>
      <c r="Q2168" s="6">
        <f t="shared" si="132"/>
        <v>268.66000000000003</v>
      </c>
      <c r="R2168" s="6">
        <f t="shared" si="133"/>
        <v>154.96</v>
      </c>
      <c r="S2168" s="6">
        <f t="shared" si="134"/>
        <v>113.70000000000002</v>
      </c>
      <c r="T2168" s="8">
        <f t="shared" si="135"/>
        <v>0.42321149408173903</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4846</v>
      </c>
      <c r="B2169" s="3">
        <v>46316</v>
      </c>
      <c r="C2169" s="4">
        <f>YEAR(SalesDataTable[[#This Row],[Order Date]])</f>
        <v>2026</v>
      </c>
      <c r="D2169" s="11" t="str">
        <f>"Q"&amp;ROUNDUP(MONTH(SalesDataTable[[#This Row],[Order Date]])/3,0)</f>
        <v>Q4</v>
      </c>
      <c r="E2169" s="4">
        <f>MONTH(SalesDataTable[[#This Row],[Order Date]])</f>
        <v>10</v>
      </c>
      <c r="F2169" s="4" t="str">
        <f>TEXT(SalesDataTable[[#This Row],[Order Date]],"MMM")</f>
        <v>Oct</v>
      </c>
      <c r="G2169" s="4" t="s">
        <v>0</v>
      </c>
      <c r="H2169" s="4" t="s">
        <v>1</v>
      </c>
      <c r="I2169" s="4" t="s">
        <v>8</v>
      </c>
      <c r="J2169" s="4" t="s">
        <v>16</v>
      </c>
      <c r="K2169" s="4" t="s">
        <v>4</v>
      </c>
      <c r="L2169" s="4" t="s">
        <v>22</v>
      </c>
      <c r="M2169" s="9">
        <v>8</v>
      </c>
      <c r="N2169" s="6">
        <v>51.91</v>
      </c>
      <c r="O2169" s="7">
        <v>0.05</v>
      </c>
      <c r="P2169" s="6">
        <v>22.99</v>
      </c>
      <c r="Q2169" s="6">
        <f t="shared" si="132"/>
        <v>394.51599999999996</v>
      </c>
      <c r="R2169" s="6">
        <f t="shared" si="133"/>
        <v>183.92</v>
      </c>
      <c r="S2169" s="6">
        <f t="shared" si="134"/>
        <v>210.59599999999998</v>
      </c>
      <c r="T2169" s="8">
        <f t="shared" si="135"/>
        <v>0.53380851473704483</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5024</v>
      </c>
      <c r="B2170" s="3">
        <v>46316</v>
      </c>
      <c r="C2170" s="4">
        <f>YEAR(SalesDataTable[[#This Row],[Order Date]])</f>
        <v>2026</v>
      </c>
      <c r="D2170" s="11" t="str">
        <f>"Q"&amp;ROUNDUP(MONTH(SalesDataTable[[#This Row],[Order Date]])/3,0)</f>
        <v>Q4</v>
      </c>
      <c r="E2170" s="4">
        <f>MONTH(SalesDataTable[[#This Row],[Order Date]])</f>
        <v>10</v>
      </c>
      <c r="F2170" s="4" t="str">
        <f>TEXT(SalesDataTable[[#This Row],[Order Date]],"MMM")</f>
        <v>Oct</v>
      </c>
      <c r="G2170" s="4" t="s">
        <v>20</v>
      </c>
      <c r="H2170" s="4" t="s">
        <v>31</v>
      </c>
      <c r="I2170" s="4" t="s">
        <v>28</v>
      </c>
      <c r="J2170" s="4" t="s">
        <v>3</v>
      </c>
      <c r="K2170" s="4" t="s">
        <v>23</v>
      </c>
      <c r="L2170" s="4" t="s">
        <v>29</v>
      </c>
      <c r="M2170" s="9">
        <v>1</v>
      </c>
      <c r="N2170" s="6">
        <v>192.62</v>
      </c>
      <c r="O2170" s="7">
        <v>0</v>
      </c>
      <c r="P2170" s="6">
        <v>102.51</v>
      </c>
      <c r="Q2170" s="6">
        <f t="shared" si="132"/>
        <v>192.62</v>
      </c>
      <c r="R2170" s="6">
        <f t="shared" si="133"/>
        <v>102.51</v>
      </c>
      <c r="S2170" s="6">
        <f t="shared" si="134"/>
        <v>90.11</v>
      </c>
      <c r="T2170" s="8">
        <f t="shared" si="135"/>
        <v>0.46781227286886096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1157</v>
      </c>
      <c r="B2171" s="3">
        <v>46317</v>
      </c>
      <c r="C2171" s="4">
        <f>YEAR(SalesDataTable[[#This Row],[Order Date]])</f>
        <v>2026</v>
      </c>
      <c r="D2171" s="11" t="str">
        <f>"Q"&amp;ROUNDUP(MONTH(SalesDataTable[[#This Row],[Order Date]])/3,0)</f>
        <v>Q4</v>
      </c>
      <c r="E2171" s="4">
        <f>MONTH(SalesDataTable[[#This Row],[Order Date]])</f>
        <v>10</v>
      </c>
      <c r="F2171" s="4" t="str">
        <f>TEXT(SalesDataTable[[#This Row],[Order Date]],"MMM")</f>
        <v>Oct</v>
      </c>
      <c r="G2171" s="4" t="s">
        <v>20</v>
      </c>
      <c r="H2171" s="4" t="s">
        <v>21</v>
      </c>
      <c r="I2171" s="4" t="s">
        <v>2</v>
      </c>
      <c r="J2171" s="4" t="s">
        <v>13</v>
      </c>
      <c r="K2171" s="4" t="s">
        <v>4</v>
      </c>
      <c r="L2171" s="4" t="s">
        <v>22</v>
      </c>
      <c r="M2171" s="9">
        <v>1</v>
      </c>
      <c r="N2171" s="6">
        <v>51.25</v>
      </c>
      <c r="O2171" s="7">
        <v>0</v>
      </c>
      <c r="P2171" s="6">
        <v>22.58</v>
      </c>
      <c r="Q2171" s="6">
        <f t="shared" si="132"/>
        <v>51.25</v>
      </c>
      <c r="R2171" s="6">
        <f t="shared" si="133"/>
        <v>22.58</v>
      </c>
      <c r="S2171" s="6">
        <f t="shared" si="134"/>
        <v>28.67</v>
      </c>
      <c r="T2171" s="8">
        <f t="shared" si="135"/>
        <v>0.55941463414634152</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1427</v>
      </c>
      <c r="B2172" s="3">
        <v>46317</v>
      </c>
      <c r="C2172" s="4">
        <f>YEAR(SalesDataTable[[#This Row],[Order Date]])</f>
        <v>2026</v>
      </c>
      <c r="D2172" s="11" t="str">
        <f>"Q"&amp;ROUNDUP(MONTH(SalesDataTable[[#This Row],[Order Date]])/3,0)</f>
        <v>Q4</v>
      </c>
      <c r="E2172" s="4">
        <f>MONTH(SalesDataTable[[#This Row],[Order Date]])</f>
        <v>10</v>
      </c>
      <c r="F2172" s="4" t="str">
        <f>TEXT(SalesDataTable[[#This Row],[Order Date]],"MMM")</f>
        <v>Oct</v>
      </c>
      <c r="G2172" s="4" t="s">
        <v>20</v>
      </c>
      <c r="H2172" s="4" t="s">
        <v>21</v>
      </c>
      <c r="I2172" s="4" t="s">
        <v>19</v>
      </c>
      <c r="J2172" s="4" t="s">
        <v>13</v>
      </c>
      <c r="K2172" s="4" t="s">
        <v>14</v>
      </c>
      <c r="L2172" s="4" t="s">
        <v>32</v>
      </c>
      <c r="M2172" s="9">
        <v>1</v>
      </c>
      <c r="N2172" s="6">
        <v>45.97</v>
      </c>
      <c r="O2172" s="7">
        <v>0.05</v>
      </c>
      <c r="P2172" s="6">
        <v>18.760000000000002</v>
      </c>
      <c r="Q2172" s="6">
        <f t="shared" si="132"/>
        <v>43.671499999999995</v>
      </c>
      <c r="R2172" s="6">
        <f t="shared" si="133"/>
        <v>18.760000000000002</v>
      </c>
      <c r="S2172" s="6">
        <f t="shared" si="134"/>
        <v>24.911499999999993</v>
      </c>
      <c r="T2172" s="8">
        <f t="shared" si="135"/>
        <v>0.57042922729926826</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1622</v>
      </c>
      <c r="B2173" s="3">
        <v>46317</v>
      </c>
      <c r="C2173" s="4">
        <f>YEAR(SalesDataTable[[#This Row],[Order Date]])</f>
        <v>2026</v>
      </c>
      <c r="D2173" s="11" t="str">
        <f>"Q"&amp;ROUNDUP(MONTH(SalesDataTable[[#This Row],[Order Date]])/3,0)</f>
        <v>Q4</v>
      </c>
      <c r="E2173" s="4">
        <f>MONTH(SalesDataTable[[#This Row],[Order Date]])</f>
        <v>10</v>
      </c>
      <c r="F2173" s="4" t="str">
        <f>TEXT(SalesDataTable[[#This Row],[Order Date]],"MMM")</f>
        <v>Oct</v>
      </c>
      <c r="G2173" s="4" t="s">
        <v>11</v>
      </c>
      <c r="H2173" s="4" t="s">
        <v>12</v>
      </c>
      <c r="I2173" s="4" t="s">
        <v>28</v>
      </c>
      <c r="J2173" s="4" t="s">
        <v>3</v>
      </c>
      <c r="K2173" s="4" t="s">
        <v>23</v>
      </c>
      <c r="L2173" s="4" t="s">
        <v>51</v>
      </c>
      <c r="M2173" s="9">
        <v>1</v>
      </c>
      <c r="N2173" s="6">
        <v>123.29</v>
      </c>
      <c r="O2173" s="7">
        <v>0</v>
      </c>
      <c r="P2173" s="6">
        <v>59.48</v>
      </c>
      <c r="Q2173" s="6">
        <f t="shared" si="132"/>
        <v>123.29</v>
      </c>
      <c r="R2173" s="6">
        <f t="shared" si="133"/>
        <v>59.48</v>
      </c>
      <c r="S2173" s="6">
        <f t="shared" si="134"/>
        <v>63.810000000000009</v>
      </c>
      <c r="T2173" s="8">
        <f t="shared" si="135"/>
        <v>0.51756022386243816</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1879</v>
      </c>
      <c r="B2174" s="3">
        <v>46317</v>
      </c>
      <c r="C2174" s="4">
        <f>YEAR(SalesDataTable[[#This Row],[Order Date]])</f>
        <v>2026</v>
      </c>
      <c r="D2174" s="11" t="str">
        <f>"Q"&amp;ROUNDUP(MONTH(SalesDataTable[[#This Row],[Order Date]])/3,0)</f>
        <v>Q4</v>
      </c>
      <c r="E2174" s="4">
        <f>MONTH(SalesDataTable[[#This Row],[Order Date]])</f>
        <v>10</v>
      </c>
      <c r="F2174" s="4" t="str">
        <f>TEXT(SalesDataTable[[#This Row],[Order Date]],"MMM")</f>
        <v>Oct</v>
      </c>
      <c r="G2174" s="4" t="s">
        <v>20</v>
      </c>
      <c r="H2174" s="4" t="s">
        <v>33</v>
      </c>
      <c r="I2174" s="4" t="s">
        <v>8</v>
      </c>
      <c r="J2174" s="4" t="s">
        <v>16</v>
      </c>
      <c r="K2174" s="4" t="s">
        <v>14</v>
      </c>
      <c r="L2174" s="4" t="s">
        <v>15</v>
      </c>
      <c r="M2174" s="9">
        <v>8</v>
      </c>
      <c r="N2174" s="6">
        <v>35.83</v>
      </c>
      <c r="O2174" s="7">
        <v>0.05</v>
      </c>
      <c r="P2174" s="6">
        <v>13.89</v>
      </c>
      <c r="Q2174" s="6">
        <f t="shared" si="132"/>
        <v>272.30799999999999</v>
      </c>
      <c r="R2174" s="6">
        <f t="shared" si="133"/>
        <v>111.12</v>
      </c>
      <c r="S2174" s="6">
        <f t="shared" si="134"/>
        <v>161.18799999999999</v>
      </c>
      <c r="T2174" s="8">
        <f t="shared" si="135"/>
        <v>0.59193266448286497</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2483</v>
      </c>
      <c r="B2175" s="3">
        <v>46317</v>
      </c>
      <c r="C2175" s="4">
        <f>YEAR(SalesDataTable[[#This Row],[Order Date]])</f>
        <v>2026</v>
      </c>
      <c r="D2175" s="11" t="str">
        <f>"Q"&amp;ROUNDUP(MONTH(SalesDataTable[[#This Row],[Order Date]])/3,0)</f>
        <v>Q4</v>
      </c>
      <c r="E2175" s="4">
        <f>MONTH(SalesDataTable[[#This Row],[Order Date]])</f>
        <v>10</v>
      </c>
      <c r="F2175" s="4" t="str">
        <f>TEXT(SalesDataTable[[#This Row],[Order Date]],"MMM")</f>
        <v>Oct</v>
      </c>
      <c r="G2175" s="4" t="s">
        <v>0</v>
      </c>
      <c r="H2175" s="4" t="s">
        <v>1</v>
      </c>
      <c r="I2175" s="4" t="s">
        <v>2</v>
      </c>
      <c r="J2175" s="4" t="s">
        <v>13</v>
      </c>
      <c r="K2175" s="4" t="s">
        <v>23</v>
      </c>
      <c r="L2175" s="4" t="s">
        <v>40</v>
      </c>
      <c r="M2175" s="9">
        <v>1</v>
      </c>
      <c r="N2175" s="6">
        <v>80.56</v>
      </c>
      <c r="O2175" s="7">
        <v>0</v>
      </c>
      <c r="P2175" s="6">
        <v>39.53</v>
      </c>
      <c r="Q2175" s="6">
        <f t="shared" si="132"/>
        <v>80.56</v>
      </c>
      <c r="R2175" s="6">
        <f t="shared" si="133"/>
        <v>39.53</v>
      </c>
      <c r="S2175" s="6">
        <f t="shared" si="134"/>
        <v>41.03</v>
      </c>
      <c r="T2175" s="8">
        <f t="shared" si="135"/>
        <v>0.5093098311817279</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4451</v>
      </c>
      <c r="B2176" s="3">
        <v>46317</v>
      </c>
      <c r="C2176" s="4">
        <f>YEAR(SalesDataTable[[#This Row],[Order Date]])</f>
        <v>2026</v>
      </c>
      <c r="D2176" s="11" t="str">
        <f>"Q"&amp;ROUNDUP(MONTH(SalesDataTable[[#This Row],[Order Date]])/3,0)</f>
        <v>Q4</v>
      </c>
      <c r="E2176" s="4">
        <f>MONTH(SalesDataTable[[#This Row],[Order Date]])</f>
        <v>10</v>
      </c>
      <c r="F2176" s="4" t="str">
        <f>TEXT(SalesDataTable[[#This Row],[Order Date]],"MMM")</f>
        <v>Oct</v>
      </c>
      <c r="G2176" s="4" t="s">
        <v>20</v>
      </c>
      <c r="H2176" s="4" t="s">
        <v>31</v>
      </c>
      <c r="I2176" s="4" t="s">
        <v>2</v>
      </c>
      <c r="J2176" s="4" t="s">
        <v>13</v>
      </c>
      <c r="K2176" s="4" t="s">
        <v>4</v>
      </c>
      <c r="L2176" s="4" t="s">
        <v>26</v>
      </c>
      <c r="M2176" s="9">
        <v>1</v>
      </c>
      <c r="N2176" s="6">
        <v>40.47</v>
      </c>
      <c r="O2176" s="7">
        <v>0.05</v>
      </c>
      <c r="P2176" s="6">
        <v>16.73</v>
      </c>
      <c r="Q2176" s="6">
        <f t="shared" si="132"/>
        <v>38.4465</v>
      </c>
      <c r="R2176" s="6">
        <f t="shared" si="133"/>
        <v>16.73</v>
      </c>
      <c r="S2176" s="6">
        <f t="shared" si="134"/>
        <v>21.7165</v>
      </c>
      <c r="T2176" s="8">
        <f t="shared" si="135"/>
        <v>0.5648498562938109</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93</v>
      </c>
      <c r="B2177" s="3">
        <v>46318</v>
      </c>
      <c r="C2177" s="4">
        <f>YEAR(SalesDataTable[[#This Row],[Order Date]])</f>
        <v>2026</v>
      </c>
      <c r="D2177" s="11" t="str">
        <f>"Q"&amp;ROUNDUP(MONTH(SalesDataTable[[#This Row],[Order Date]])/3,0)</f>
        <v>Q4</v>
      </c>
      <c r="E2177" s="4">
        <f>MONTH(SalesDataTable[[#This Row],[Order Date]])</f>
        <v>10</v>
      </c>
      <c r="F2177" s="4" t="str">
        <f>TEXT(SalesDataTable[[#This Row],[Order Date]],"MMM")</f>
        <v>Oct</v>
      </c>
      <c r="G2177" s="4" t="s">
        <v>6</v>
      </c>
      <c r="H2177" s="4" t="s">
        <v>43</v>
      </c>
      <c r="I2177" s="4" t="s">
        <v>8</v>
      </c>
      <c r="J2177" s="4" t="s">
        <v>16</v>
      </c>
      <c r="K2177" s="4" t="s">
        <v>14</v>
      </c>
      <c r="L2177" s="4" t="s">
        <v>44</v>
      </c>
      <c r="M2177" s="9">
        <v>15</v>
      </c>
      <c r="N2177" s="6">
        <v>133.52000000000001</v>
      </c>
      <c r="O2177" s="7">
        <v>0.2</v>
      </c>
      <c r="P2177" s="6">
        <v>66</v>
      </c>
      <c r="Q2177" s="6">
        <f t="shared" si="132"/>
        <v>1602.2400000000002</v>
      </c>
      <c r="R2177" s="6">
        <f t="shared" si="133"/>
        <v>990</v>
      </c>
      <c r="S2177" s="6">
        <f t="shared" si="134"/>
        <v>612.24000000000024</v>
      </c>
      <c r="T2177" s="8">
        <f t="shared" si="135"/>
        <v>0.38211503894547644</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265</v>
      </c>
      <c r="B2178" s="3">
        <v>46318</v>
      </c>
      <c r="C2178" s="4">
        <f>YEAR(SalesDataTable[[#This Row],[Order Date]])</f>
        <v>2026</v>
      </c>
      <c r="D2178" s="11" t="str">
        <f>"Q"&amp;ROUNDUP(MONTH(SalesDataTable[[#This Row],[Order Date]])/3,0)</f>
        <v>Q4</v>
      </c>
      <c r="E2178" s="4">
        <f>MONTH(SalesDataTable[[#This Row],[Order Date]])</f>
        <v>10</v>
      </c>
      <c r="F2178" s="4" t="str">
        <f>TEXT(SalesDataTable[[#This Row],[Order Date]],"MMM")</f>
        <v>Oct</v>
      </c>
      <c r="G2178" s="4" t="s">
        <v>6</v>
      </c>
      <c r="H2178" s="4" t="s">
        <v>27</v>
      </c>
      <c r="I2178" s="4" t="s">
        <v>2</v>
      </c>
      <c r="J2178" s="4" t="s">
        <v>3</v>
      </c>
      <c r="K2178" s="4" t="s">
        <v>4</v>
      </c>
      <c r="L2178" s="4" t="s">
        <v>5</v>
      </c>
      <c r="M2178" s="9">
        <v>1</v>
      </c>
      <c r="N2178" s="6">
        <v>82.28</v>
      </c>
      <c r="O2178" s="7">
        <v>0</v>
      </c>
      <c r="P2178" s="6">
        <v>42.08</v>
      </c>
      <c r="Q2178" s="6">
        <f t="shared" si="132"/>
        <v>82.28</v>
      </c>
      <c r="R2178" s="6">
        <f t="shared" si="133"/>
        <v>42.08</v>
      </c>
      <c r="S2178" s="6">
        <f t="shared" si="134"/>
        <v>40.200000000000003</v>
      </c>
      <c r="T2178" s="8">
        <f t="shared" si="135"/>
        <v>0.48857559552746721</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555</v>
      </c>
      <c r="B2179" s="3">
        <v>46318</v>
      </c>
      <c r="C2179" s="4">
        <f>YEAR(SalesDataTable[[#This Row],[Order Date]])</f>
        <v>2026</v>
      </c>
      <c r="D2179" s="11" t="str">
        <f>"Q"&amp;ROUNDUP(MONTH(SalesDataTable[[#This Row],[Order Date]])/3,0)</f>
        <v>Q4</v>
      </c>
      <c r="E2179" s="4">
        <f>MONTH(SalesDataTable[[#This Row],[Order Date]])</f>
        <v>10</v>
      </c>
      <c r="F2179" s="4" t="str">
        <f>TEXT(SalesDataTable[[#This Row],[Order Date]],"MMM")</f>
        <v>Oct</v>
      </c>
      <c r="G2179" s="4" t="s">
        <v>6</v>
      </c>
      <c r="H2179" s="4" t="s">
        <v>41</v>
      </c>
      <c r="I2179" s="4" t="s">
        <v>2</v>
      </c>
      <c r="J2179" s="4" t="s">
        <v>13</v>
      </c>
      <c r="K2179" s="4" t="s">
        <v>14</v>
      </c>
      <c r="L2179" s="4" t="s">
        <v>15</v>
      </c>
      <c r="M2179" s="9">
        <v>6</v>
      </c>
      <c r="N2179" s="6">
        <v>35.479999999999997</v>
      </c>
      <c r="O2179" s="7">
        <v>0</v>
      </c>
      <c r="P2179" s="6">
        <v>13.37</v>
      </c>
      <c r="Q2179" s="6">
        <f t="shared" si="132"/>
        <v>212.88</v>
      </c>
      <c r="R2179" s="6">
        <f t="shared" si="133"/>
        <v>80.22</v>
      </c>
      <c r="S2179" s="6">
        <f t="shared" si="134"/>
        <v>132.66</v>
      </c>
      <c r="T2179" s="8">
        <f t="shared" si="135"/>
        <v>0.62316798196166856</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1993</v>
      </c>
      <c r="B2180" s="3">
        <v>46318</v>
      </c>
      <c r="C2180" s="4">
        <f>YEAR(SalesDataTable[[#This Row],[Order Date]])</f>
        <v>2026</v>
      </c>
      <c r="D2180" s="11" t="str">
        <f>"Q"&amp;ROUNDUP(MONTH(SalesDataTable[[#This Row],[Order Date]])/3,0)</f>
        <v>Q4</v>
      </c>
      <c r="E2180" s="4">
        <f>MONTH(SalesDataTable[[#This Row],[Order Date]])</f>
        <v>10</v>
      </c>
      <c r="F2180" s="4" t="str">
        <f>TEXT(SalesDataTable[[#This Row],[Order Date]],"MMM")</f>
        <v>Oct</v>
      </c>
      <c r="G2180" s="4" t="s">
        <v>11</v>
      </c>
      <c r="H2180" s="4" t="s">
        <v>18</v>
      </c>
      <c r="I2180" s="4" t="s">
        <v>19</v>
      </c>
      <c r="J2180" s="4" t="s">
        <v>13</v>
      </c>
      <c r="K2180" s="4" t="s">
        <v>9</v>
      </c>
      <c r="L2180" s="4" t="s">
        <v>37</v>
      </c>
      <c r="M2180" s="9">
        <v>1</v>
      </c>
      <c r="N2180" s="6">
        <v>152.38</v>
      </c>
      <c r="O2180" s="7">
        <v>0.15</v>
      </c>
      <c r="P2180" s="6">
        <v>78.92</v>
      </c>
      <c r="Q2180" s="6">
        <f t="shared" ref="Q2180:Q2243" si="136">M2180*N2180*(1-O2180)</f>
        <v>129.523</v>
      </c>
      <c r="R2180" s="6">
        <f t="shared" ref="R2180:R2243" si="137">M2180*P2180</f>
        <v>78.92</v>
      </c>
      <c r="S2180" s="6">
        <f t="shared" ref="S2180:S2243" si="138">Q2180-R2180</f>
        <v>50.602999999999994</v>
      </c>
      <c r="T2180" s="8">
        <f t="shared" ref="T2180:T2243" si="139">IFERROR(S2180/Q2180,0)</f>
        <v>0.39068736826663986</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3116</v>
      </c>
      <c r="B2181" s="3">
        <v>46318</v>
      </c>
      <c r="C2181" s="4">
        <f>YEAR(SalesDataTable[[#This Row],[Order Date]])</f>
        <v>2026</v>
      </c>
      <c r="D2181" s="11" t="str">
        <f>"Q"&amp;ROUNDUP(MONTH(SalesDataTable[[#This Row],[Order Date]])/3,0)</f>
        <v>Q4</v>
      </c>
      <c r="E2181" s="4">
        <f>MONTH(SalesDataTable[[#This Row],[Order Date]])</f>
        <v>10</v>
      </c>
      <c r="F2181" s="4" t="str">
        <f>TEXT(SalesDataTable[[#This Row],[Order Date]],"MMM")</f>
        <v>Oct</v>
      </c>
      <c r="G2181" s="4" t="s">
        <v>6</v>
      </c>
      <c r="H2181" s="4" t="s">
        <v>7</v>
      </c>
      <c r="I2181" s="4" t="s">
        <v>28</v>
      </c>
      <c r="J2181" s="4" t="s">
        <v>13</v>
      </c>
      <c r="K2181" s="4" t="s">
        <v>9</v>
      </c>
      <c r="L2181" s="4" t="s">
        <v>10</v>
      </c>
      <c r="M2181" s="9">
        <v>1</v>
      </c>
      <c r="N2181" s="6">
        <v>93.64</v>
      </c>
      <c r="O2181" s="7">
        <v>0</v>
      </c>
      <c r="P2181" s="6">
        <v>44.34</v>
      </c>
      <c r="Q2181" s="6">
        <f t="shared" si="136"/>
        <v>93.64</v>
      </c>
      <c r="R2181" s="6">
        <f t="shared" si="137"/>
        <v>44.34</v>
      </c>
      <c r="S2181" s="6">
        <f t="shared" si="138"/>
        <v>49.3</v>
      </c>
      <c r="T2181" s="8">
        <f t="shared" si="139"/>
        <v>0.52648440837249033</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3631</v>
      </c>
      <c r="B2182" s="3">
        <v>46318</v>
      </c>
      <c r="C2182" s="4">
        <f>YEAR(SalesDataTable[[#This Row],[Order Date]])</f>
        <v>2026</v>
      </c>
      <c r="D2182" s="11" t="str">
        <f>"Q"&amp;ROUNDUP(MONTH(SalesDataTable[[#This Row],[Order Date]])/3,0)</f>
        <v>Q4</v>
      </c>
      <c r="E2182" s="4">
        <f>MONTH(SalesDataTable[[#This Row],[Order Date]])</f>
        <v>10</v>
      </c>
      <c r="F2182" s="4" t="str">
        <f>TEXT(SalesDataTable[[#This Row],[Order Date]],"MMM")</f>
        <v>Oct</v>
      </c>
      <c r="G2182" s="4" t="s">
        <v>20</v>
      </c>
      <c r="H2182" s="4" t="s">
        <v>31</v>
      </c>
      <c r="I2182" s="4" t="s">
        <v>19</v>
      </c>
      <c r="J2182" s="4" t="s">
        <v>3</v>
      </c>
      <c r="K2182" s="4" t="s">
        <v>34</v>
      </c>
      <c r="L2182" s="4" t="s">
        <v>38</v>
      </c>
      <c r="M2182" s="9">
        <v>1</v>
      </c>
      <c r="N2182" s="6">
        <v>123.6</v>
      </c>
      <c r="O2182" s="7">
        <v>0</v>
      </c>
      <c r="P2182" s="6">
        <v>67.3</v>
      </c>
      <c r="Q2182" s="6">
        <f t="shared" si="136"/>
        <v>123.6</v>
      </c>
      <c r="R2182" s="6">
        <f t="shared" si="137"/>
        <v>67.3</v>
      </c>
      <c r="S2182" s="6">
        <f t="shared" si="138"/>
        <v>56.3</v>
      </c>
      <c r="T2182" s="8">
        <f t="shared" si="139"/>
        <v>0.45550161812297735</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4216</v>
      </c>
      <c r="B2183" s="3">
        <v>46318</v>
      </c>
      <c r="C2183" s="4">
        <f>YEAR(SalesDataTable[[#This Row],[Order Date]])</f>
        <v>2026</v>
      </c>
      <c r="D2183" s="11" t="str">
        <f>"Q"&amp;ROUNDUP(MONTH(SalesDataTable[[#This Row],[Order Date]])/3,0)</f>
        <v>Q4</v>
      </c>
      <c r="E2183" s="4">
        <f>MONTH(SalesDataTable[[#This Row],[Order Date]])</f>
        <v>10</v>
      </c>
      <c r="F2183" s="4" t="str">
        <f>TEXT(SalesDataTable[[#This Row],[Order Date]],"MMM")</f>
        <v>Oct</v>
      </c>
      <c r="G2183" s="4" t="s">
        <v>6</v>
      </c>
      <c r="H2183" s="4" t="s">
        <v>7</v>
      </c>
      <c r="I2183" s="4" t="s">
        <v>2</v>
      </c>
      <c r="J2183" s="4" t="s">
        <v>13</v>
      </c>
      <c r="K2183" s="4" t="s">
        <v>34</v>
      </c>
      <c r="L2183" s="4" t="s">
        <v>38</v>
      </c>
      <c r="M2183" s="9">
        <v>3</v>
      </c>
      <c r="N2183" s="6">
        <v>124.6</v>
      </c>
      <c r="O2183" s="7">
        <v>0.05</v>
      </c>
      <c r="P2183" s="6">
        <v>69.12</v>
      </c>
      <c r="Q2183" s="6">
        <f t="shared" si="136"/>
        <v>355.10999999999996</v>
      </c>
      <c r="R2183" s="6">
        <f t="shared" si="137"/>
        <v>207.36</v>
      </c>
      <c r="S2183" s="6">
        <f t="shared" si="138"/>
        <v>147.74999999999994</v>
      </c>
      <c r="T2183" s="8">
        <f t="shared" si="139"/>
        <v>0.41606826053898782</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4956</v>
      </c>
      <c r="B2184" s="3">
        <v>46318</v>
      </c>
      <c r="C2184" s="4">
        <f>YEAR(SalesDataTable[[#This Row],[Order Date]])</f>
        <v>2026</v>
      </c>
      <c r="D2184" s="11" t="str">
        <f>"Q"&amp;ROUNDUP(MONTH(SalesDataTable[[#This Row],[Order Date]])/3,0)</f>
        <v>Q4</v>
      </c>
      <c r="E2184" s="4">
        <f>MONTH(SalesDataTable[[#This Row],[Order Date]])</f>
        <v>10</v>
      </c>
      <c r="F2184" s="4" t="str">
        <f>TEXT(SalesDataTable[[#This Row],[Order Date]],"MMM")</f>
        <v>Oct</v>
      </c>
      <c r="G2184" s="4" t="s">
        <v>20</v>
      </c>
      <c r="H2184" s="4" t="s">
        <v>47</v>
      </c>
      <c r="I2184" s="4" t="s">
        <v>19</v>
      </c>
      <c r="J2184" s="4" t="s">
        <v>16</v>
      </c>
      <c r="K2184" s="4" t="s">
        <v>9</v>
      </c>
      <c r="L2184" s="4" t="s">
        <v>37</v>
      </c>
      <c r="M2184" s="9">
        <v>2</v>
      </c>
      <c r="N2184" s="6">
        <v>151.66</v>
      </c>
      <c r="O2184" s="7">
        <v>0</v>
      </c>
      <c r="P2184" s="6">
        <v>77.17</v>
      </c>
      <c r="Q2184" s="6">
        <f t="shared" si="136"/>
        <v>303.32</v>
      </c>
      <c r="R2184" s="6">
        <f t="shared" si="137"/>
        <v>154.34</v>
      </c>
      <c r="S2184" s="6">
        <f t="shared" si="138"/>
        <v>148.97999999999999</v>
      </c>
      <c r="T2184" s="8">
        <f t="shared" si="139"/>
        <v>0.49116444678886984</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439</v>
      </c>
      <c r="B2185" s="3">
        <v>46319</v>
      </c>
      <c r="C2185" s="4">
        <f>YEAR(SalesDataTable[[#This Row],[Order Date]])</f>
        <v>2026</v>
      </c>
      <c r="D2185" s="11" t="str">
        <f>"Q"&amp;ROUNDUP(MONTH(SalesDataTable[[#This Row],[Order Date]])/3,0)</f>
        <v>Q4</v>
      </c>
      <c r="E2185" s="4">
        <f>MONTH(SalesDataTable[[#This Row],[Order Date]])</f>
        <v>10</v>
      </c>
      <c r="F2185" s="4" t="str">
        <f>TEXT(SalesDataTable[[#This Row],[Order Date]],"MMM")</f>
        <v>Oct</v>
      </c>
      <c r="G2185" s="4" t="s">
        <v>11</v>
      </c>
      <c r="H2185" s="4" t="s">
        <v>25</v>
      </c>
      <c r="I2185" s="4" t="s">
        <v>19</v>
      </c>
      <c r="J2185" s="4" t="s">
        <v>13</v>
      </c>
      <c r="K2185" s="4" t="s">
        <v>14</v>
      </c>
      <c r="L2185" s="4" t="s">
        <v>15</v>
      </c>
      <c r="M2185" s="9">
        <v>1</v>
      </c>
      <c r="N2185" s="6">
        <v>36.76</v>
      </c>
      <c r="O2185" s="7">
        <v>0</v>
      </c>
      <c r="P2185" s="6">
        <v>13.18</v>
      </c>
      <c r="Q2185" s="6">
        <f t="shared" si="136"/>
        <v>36.76</v>
      </c>
      <c r="R2185" s="6">
        <f t="shared" si="137"/>
        <v>13.18</v>
      </c>
      <c r="S2185" s="6">
        <f t="shared" si="138"/>
        <v>23.58</v>
      </c>
      <c r="T2185" s="8">
        <f t="shared" si="139"/>
        <v>0.64145810663764957</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1076</v>
      </c>
      <c r="B2186" s="3">
        <v>46319</v>
      </c>
      <c r="C2186" s="4">
        <f>YEAR(SalesDataTable[[#This Row],[Order Date]])</f>
        <v>2026</v>
      </c>
      <c r="D2186" s="11" t="str">
        <f>"Q"&amp;ROUNDUP(MONTH(SalesDataTable[[#This Row],[Order Date]])/3,0)</f>
        <v>Q4</v>
      </c>
      <c r="E2186" s="4">
        <f>MONTH(SalesDataTable[[#This Row],[Order Date]])</f>
        <v>10</v>
      </c>
      <c r="F2186" s="4" t="str">
        <f>TEXT(SalesDataTable[[#This Row],[Order Date]],"MMM")</f>
        <v>Oct</v>
      </c>
      <c r="G2186" s="4" t="s">
        <v>0</v>
      </c>
      <c r="H2186" s="4" t="s">
        <v>36</v>
      </c>
      <c r="I2186" s="4" t="s">
        <v>28</v>
      </c>
      <c r="J2186" s="4" t="s">
        <v>3</v>
      </c>
      <c r="K2186" s="4" t="s">
        <v>23</v>
      </c>
      <c r="L2186" s="4" t="s">
        <v>29</v>
      </c>
      <c r="M2186" s="9">
        <v>1</v>
      </c>
      <c r="N2186" s="6">
        <v>195.67</v>
      </c>
      <c r="O2186" s="7">
        <v>0</v>
      </c>
      <c r="P2186" s="6">
        <v>105.88</v>
      </c>
      <c r="Q2186" s="6">
        <f t="shared" si="136"/>
        <v>195.67</v>
      </c>
      <c r="R2186" s="6">
        <f t="shared" si="137"/>
        <v>105.88</v>
      </c>
      <c r="S2186" s="6">
        <f t="shared" si="138"/>
        <v>89.789999999999992</v>
      </c>
      <c r="T2186" s="8">
        <f t="shared" si="139"/>
        <v>0.45888485715745897</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1130</v>
      </c>
      <c r="B2187" s="3">
        <v>46319</v>
      </c>
      <c r="C2187" s="4">
        <f>YEAR(SalesDataTable[[#This Row],[Order Date]])</f>
        <v>2026</v>
      </c>
      <c r="D2187" s="11" t="str">
        <f>"Q"&amp;ROUNDUP(MONTH(SalesDataTable[[#This Row],[Order Date]])/3,0)</f>
        <v>Q4</v>
      </c>
      <c r="E2187" s="4">
        <f>MONTH(SalesDataTable[[#This Row],[Order Date]])</f>
        <v>10</v>
      </c>
      <c r="F2187" s="4" t="str">
        <f>TEXT(SalesDataTable[[#This Row],[Order Date]],"MMM")</f>
        <v>Oct</v>
      </c>
      <c r="G2187" s="4" t="s">
        <v>0</v>
      </c>
      <c r="H2187" s="4" t="s">
        <v>50</v>
      </c>
      <c r="I2187" s="4" t="s">
        <v>19</v>
      </c>
      <c r="J2187" s="4" t="s">
        <v>3</v>
      </c>
      <c r="K2187" s="4" t="s">
        <v>4</v>
      </c>
      <c r="L2187" s="4" t="s">
        <v>26</v>
      </c>
      <c r="M2187" s="9">
        <v>1</v>
      </c>
      <c r="N2187" s="6">
        <v>40.83</v>
      </c>
      <c r="O2187" s="7">
        <v>0.1</v>
      </c>
      <c r="P2187" s="6">
        <v>16.54</v>
      </c>
      <c r="Q2187" s="6">
        <f t="shared" si="136"/>
        <v>36.747</v>
      </c>
      <c r="R2187" s="6">
        <f t="shared" si="137"/>
        <v>16.54</v>
      </c>
      <c r="S2187" s="6">
        <f t="shared" si="138"/>
        <v>20.207000000000001</v>
      </c>
      <c r="T2187" s="8">
        <f t="shared" si="139"/>
        <v>0.54989522954254766</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2820</v>
      </c>
      <c r="B2188" s="3">
        <v>46319</v>
      </c>
      <c r="C2188" s="4">
        <f>YEAR(SalesDataTable[[#This Row],[Order Date]])</f>
        <v>2026</v>
      </c>
      <c r="D2188" s="11" t="str">
        <f>"Q"&amp;ROUNDUP(MONTH(SalesDataTable[[#This Row],[Order Date]])/3,0)</f>
        <v>Q4</v>
      </c>
      <c r="E2188" s="4">
        <f>MONTH(SalesDataTable[[#This Row],[Order Date]])</f>
        <v>10</v>
      </c>
      <c r="F2188" s="4" t="str">
        <f>TEXT(SalesDataTable[[#This Row],[Order Date]],"MMM")</f>
        <v>Oct</v>
      </c>
      <c r="G2188" s="4" t="s">
        <v>20</v>
      </c>
      <c r="H2188" s="4" t="s">
        <v>31</v>
      </c>
      <c r="I2188" s="4" t="s">
        <v>8</v>
      </c>
      <c r="J2188" s="4" t="s">
        <v>16</v>
      </c>
      <c r="K2188" s="4" t="s">
        <v>9</v>
      </c>
      <c r="L2188" s="4" t="s">
        <v>46</v>
      </c>
      <c r="M2188" s="9">
        <v>6</v>
      </c>
      <c r="N2188" s="6">
        <v>72.73</v>
      </c>
      <c r="O2188" s="7">
        <v>0.05</v>
      </c>
      <c r="P2188" s="6">
        <v>32.700000000000003</v>
      </c>
      <c r="Q2188" s="6">
        <f t="shared" si="136"/>
        <v>414.56099999999998</v>
      </c>
      <c r="R2188" s="6">
        <f t="shared" si="137"/>
        <v>196.20000000000002</v>
      </c>
      <c r="S2188" s="6">
        <f t="shared" si="138"/>
        <v>218.36099999999996</v>
      </c>
      <c r="T2188" s="8">
        <f t="shared" si="139"/>
        <v>0.52672827400551425</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4213</v>
      </c>
      <c r="B2189" s="3">
        <v>46319</v>
      </c>
      <c r="C2189" s="4">
        <f>YEAR(SalesDataTable[[#This Row],[Order Date]])</f>
        <v>2026</v>
      </c>
      <c r="D2189" s="11" t="str">
        <f>"Q"&amp;ROUNDUP(MONTH(SalesDataTable[[#This Row],[Order Date]])/3,0)</f>
        <v>Q4</v>
      </c>
      <c r="E2189" s="4">
        <f>MONTH(SalesDataTable[[#This Row],[Order Date]])</f>
        <v>10</v>
      </c>
      <c r="F2189" s="4" t="str">
        <f>TEXT(SalesDataTable[[#This Row],[Order Date]],"MMM")</f>
        <v>Oct</v>
      </c>
      <c r="G2189" s="4" t="s">
        <v>6</v>
      </c>
      <c r="H2189" s="4" t="s">
        <v>49</v>
      </c>
      <c r="I2189" s="4" t="s">
        <v>8</v>
      </c>
      <c r="J2189" s="4" t="s">
        <v>16</v>
      </c>
      <c r="K2189" s="4" t="s">
        <v>23</v>
      </c>
      <c r="L2189" s="4" t="s">
        <v>40</v>
      </c>
      <c r="M2189" s="9">
        <v>4</v>
      </c>
      <c r="N2189" s="6">
        <v>81.23</v>
      </c>
      <c r="O2189" s="7">
        <v>0.1</v>
      </c>
      <c r="P2189" s="6">
        <v>38.96</v>
      </c>
      <c r="Q2189" s="6">
        <f t="shared" si="136"/>
        <v>292.428</v>
      </c>
      <c r="R2189" s="6">
        <f t="shared" si="137"/>
        <v>155.84</v>
      </c>
      <c r="S2189" s="6">
        <f t="shared" si="138"/>
        <v>136.58799999999999</v>
      </c>
      <c r="T2189" s="8">
        <f t="shared" si="139"/>
        <v>0.46708249552026482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4375</v>
      </c>
      <c r="B2190" s="3">
        <v>46319</v>
      </c>
      <c r="C2190" s="4">
        <f>YEAR(SalesDataTable[[#This Row],[Order Date]])</f>
        <v>2026</v>
      </c>
      <c r="D2190" s="11" t="str">
        <f>"Q"&amp;ROUNDUP(MONTH(SalesDataTable[[#This Row],[Order Date]])/3,0)</f>
        <v>Q4</v>
      </c>
      <c r="E2190" s="4">
        <f>MONTH(SalesDataTable[[#This Row],[Order Date]])</f>
        <v>10</v>
      </c>
      <c r="F2190" s="4" t="str">
        <f>TEXT(SalesDataTable[[#This Row],[Order Date]],"MMM")</f>
        <v>Oct</v>
      </c>
      <c r="G2190" s="4" t="s">
        <v>6</v>
      </c>
      <c r="H2190" s="4" t="s">
        <v>7</v>
      </c>
      <c r="I2190" s="4" t="s">
        <v>2</v>
      </c>
      <c r="J2190" s="4" t="s">
        <v>16</v>
      </c>
      <c r="K2190" s="4" t="s">
        <v>14</v>
      </c>
      <c r="L2190" s="4" t="s">
        <v>32</v>
      </c>
      <c r="M2190" s="9">
        <v>1</v>
      </c>
      <c r="N2190" s="6">
        <v>46.38</v>
      </c>
      <c r="O2190" s="7">
        <v>0.15</v>
      </c>
      <c r="P2190" s="6">
        <v>17.87</v>
      </c>
      <c r="Q2190" s="6">
        <f t="shared" si="136"/>
        <v>39.423000000000002</v>
      </c>
      <c r="R2190" s="6">
        <f t="shared" si="137"/>
        <v>17.87</v>
      </c>
      <c r="S2190" s="6">
        <f t="shared" si="138"/>
        <v>21.553000000000001</v>
      </c>
      <c r="T2190" s="8">
        <f t="shared" si="139"/>
        <v>0.54671131065621592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5072</v>
      </c>
      <c r="B2191" s="3">
        <v>46319</v>
      </c>
      <c r="C2191" s="4">
        <f>YEAR(SalesDataTable[[#This Row],[Order Date]])</f>
        <v>2026</v>
      </c>
      <c r="D2191" s="11" t="str">
        <f>"Q"&amp;ROUNDUP(MONTH(SalesDataTable[[#This Row],[Order Date]])/3,0)</f>
        <v>Q4</v>
      </c>
      <c r="E2191" s="4">
        <f>MONTH(SalesDataTable[[#This Row],[Order Date]])</f>
        <v>10</v>
      </c>
      <c r="F2191" s="4" t="str">
        <f>TEXT(SalesDataTable[[#This Row],[Order Date]],"MMM")</f>
        <v>Oct</v>
      </c>
      <c r="G2191" s="4" t="s">
        <v>20</v>
      </c>
      <c r="H2191" s="4" t="s">
        <v>31</v>
      </c>
      <c r="I2191" s="4" t="s">
        <v>8</v>
      </c>
      <c r="J2191" s="4" t="s">
        <v>16</v>
      </c>
      <c r="K2191" s="4" t="s">
        <v>14</v>
      </c>
      <c r="L2191" s="4" t="s">
        <v>32</v>
      </c>
      <c r="M2191" s="9">
        <v>5</v>
      </c>
      <c r="N2191" s="6">
        <v>45.9</v>
      </c>
      <c r="O2191" s="7">
        <v>0.1</v>
      </c>
      <c r="P2191" s="6">
        <v>17.940000000000001</v>
      </c>
      <c r="Q2191" s="6">
        <f t="shared" si="136"/>
        <v>206.55</v>
      </c>
      <c r="R2191" s="6">
        <f t="shared" si="137"/>
        <v>89.7</v>
      </c>
      <c r="S2191" s="6">
        <f t="shared" si="138"/>
        <v>116.85000000000001</v>
      </c>
      <c r="T2191" s="8">
        <f t="shared" si="139"/>
        <v>0.56572258533042852</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310</v>
      </c>
      <c r="B2192" s="3">
        <v>46320</v>
      </c>
      <c r="C2192" s="4">
        <f>YEAR(SalesDataTable[[#This Row],[Order Date]])</f>
        <v>2026</v>
      </c>
      <c r="D2192" s="11" t="str">
        <f>"Q"&amp;ROUNDUP(MONTH(SalesDataTable[[#This Row],[Order Date]])/3,0)</f>
        <v>Q4</v>
      </c>
      <c r="E2192" s="4">
        <f>MONTH(SalesDataTable[[#This Row],[Order Date]])</f>
        <v>10</v>
      </c>
      <c r="F2192" s="4" t="str">
        <f>TEXT(SalesDataTable[[#This Row],[Order Date]],"MMM")</f>
        <v>Oct</v>
      </c>
      <c r="G2192" s="4" t="s">
        <v>6</v>
      </c>
      <c r="H2192" s="4" t="s">
        <v>43</v>
      </c>
      <c r="I2192" s="4" t="s">
        <v>2</v>
      </c>
      <c r="J2192" s="4" t="s">
        <v>16</v>
      </c>
      <c r="K2192" s="4" t="s">
        <v>9</v>
      </c>
      <c r="L2192" s="4" t="s">
        <v>17</v>
      </c>
      <c r="M2192" s="9">
        <v>5</v>
      </c>
      <c r="N2192" s="6">
        <v>144.04</v>
      </c>
      <c r="O2192" s="7">
        <v>0.1</v>
      </c>
      <c r="P2192" s="6">
        <v>78.069999999999993</v>
      </c>
      <c r="Q2192" s="6">
        <f t="shared" si="136"/>
        <v>648.17999999999995</v>
      </c>
      <c r="R2192" s="6">
        <f t="shared" si="137"/>
        <v>390.34999999999997</v>
      </c>
      <c r="S2192" s="6">
        <f t="shared" si="138"/>
        <v>257.83</v>
      </c>
      <c r="T2192" s="8">
        <f t="shared" si="139"/>
        <v>0.39777530932765592</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317</v>
      </c>
      <c r="B2193" s="3">
        <v>46320</v>
      </c>
      <c r="C2193" s="4">
        <f>YEAR(SalesDataTable[[#This Row],[Order Date]])</f>
        <v>2026</v>
      </c>
      <c r="D2193" s="11" t="str">
        <f>"Q"&amp;ROUNDUP(MONTH(SalesDataTable[[#This Row],[Order Date]])/3,0)</f>
        <v>Q4</v>
      </c>
      <c r="E2193" s="4">
        <f>MONTH(SalesDataTable[[#This Row],[Order Date]])</f>
        <v>10</v>
      </c>
      <c r="F2193" s="4" t="str">
        <f>TEXT(SalesDataTable[[#This Row],[Order Date]],"MMM")</f>
        <v>Oct</v>
      </c>
      <c r="G2193" s="4" t="s">
        <v>11</v>
      </c>
      <c r="H2193" s="4" t="s">
        <v>39</v>
      </c>
      <c r="I2193" s="4" t="s">
        <v>28</v>
      </c>
      <c r="J2193" s="4" t="s">
        <v>13</v>
      </c>
      <c r="K2193" s="4" t="s">
        <v>4</v>
      </c>
      <c r="L2193" s="4" t="s">
        <v>5</v>
      </c>
      <c r="M2193" s="9">
        <v>2</v>
      </c>
      <c r="N2193" s="6">
        <v>80.69</v>
      </c>
      <c r="O2193" s="7">
        <v>0.05</v>
      </c>
      <c r="P2193" s="6">
        <v>43.81</v>
      </c>
      <c r="Q2193" s="6">
        <f t="shared" si="136"/>
        <v>153.31099999999998</v>
      </c>
      <c r="R2193" s="6">
        <f t="shared" si="137"/>
        <v>87.62</v>
      </c>
      <c r="S2193" s="6">
        <f t="shared" si="138"/>
        <v>65.690999999999974</v>
      </c>
      <c r="T2193" s="8">
        <f t="shared" si="139"/>
        <v>0.42848197454846676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684</v>
      </c>
      <c r="B2194" s="3">
        <v>46320</v>
      </c>
      <c r="C2194" s="4">
        <f>YEAR(SalesDataTable[[#This Row],[Order Date]])</f>
        <v>2026</v>
      </c>
      <c r="D2194" s="11" t="str">
        <f>"Q"&amp;ROUNDUP(MONTH(SalesDataTable[[#This Row],[Order Date]])/3,0)</f>
        <v>Q4</v>
      </c>
      <c r="E2194" s="4">
        <f>MONTH(SalesDataTable[[#This Row],[Order Date]])</f>
        <v>10</v>
      </c>
      <c r="F2194" s="4" t="str">
        <f>TEXT(SalesDataTable[[#This Row],[Order Date]],"MMM")</f>
        <v>Oct</v>
      </c>
      <c r="G2194" s="4" t="s">
        <v>20</v>
      </c>
      <c r="H2194" s="4" t="s">
        <v>21</v>
      </c>
      <c r="I2194" s="4" t="s">
        <v>2</v>
      </c>
      <c r="J2194" s="4" t="s">
        <v>16</v>
      </c>
      <c r="K2194" s="4" t="s">
        <v>23</v>
      </c>
      <c r="L2194" s="4" t="s">
        <v>29</v>
      </c>
      <c r="M2194" s="9">
        <v>1</v>
      </c>
      <c r="N2194" s="6">
        <v>191.91</v>
      </c>
      <c r="O2194" s="7">
        <v>0</v>
      </c>
      <c r="P2194" s="6">
        <v>101.89</v>
      </c>
      <c r="Q2194" s="6">
        <f t="shared" si="136"/>
        <v>191.91</v>
      </c>
      <c r="R2194" s="6">
        <f t="shared" si="137"/>
        <v>101.89</v>
      </c>
      <c r="S2194" s="6">
        <f t="shared" si="138"/>
        <v>90.02</v>
      </c>
      <c r="T2194" s="8">
        <f t="shared" si="139"/>
        <v>0.46907404512531914</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1430</v>
      </c>
      <c r="B2195" s="3">
        <v>46320</v>
      </c>
      <c r="C2195" s="4">
        <f>YEAR(SalesDataTable[[#This Row],[Order Date]])</f>
        <v>2026</v>
      </c>
      <c r="D2195" s="11" t="str">
        <f>"Q"&amp;ROUNDUP(MONTH(SalesDataTable[[#This Row],[Order Date]])/3,0)</f>
        <v>Q4</v>
      </c>
      <c r="E2195" s="4">
        <f>MONTH(SalesDataTable[[#This Row],[Order Date]])</f>
        <v>10</v>
      </c>
      <c r="F2195" s="4" t="str">
        <f>TEXT(SalesDataTable[[#This Row],[Order Date]],"MMM")</f>
        <v>Oct</v>
      </c>
      <c r="G2195" s="4" t="s">
        <v>20</v>
      </c>
      <c r="H2195" s="4" t="s">
        <v>47</v>
      </c>
      <c r="I2195" s="4" t="s">
        <v>19</v>
      </c>
      <c r="J2195" s="4" t="s">
        <v>13</v>
      </c>
      <c r="K2195" s="4" t="s">
        <v>34</v>
      </c>
      <c r="L2195" s="4" t="s">
        <v>42</v>
      </c>
      <c r="M2195" s="9">
        <v>1</v>
      </c>
      <c r="N2195" s="6">
        <v>36.630000000000003</v>
      </c>
      <c r="O2195" s="7">
        <v>0.05</v>
      </c>
      <c r="P2195" s="6">
        <v>13.97</v>
      </c>
      <c r="Q2195" s="6">
        <f t="shared" si="136"/>
        <v>34.798500000000004</v>
      </c>
      <c r="R2195" s="6">
        <f t="shared" si="137"/>
        <v>13.97</v>
      </c>
      <c r="S2195" s="6">
        <f t="shared" si="138"/>
        <v>20.828500000000005</v>
      </c>
      <c r="T2195" s="8">
        <f t="shared" si="139"/>
        <v>0.59854591433538806</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2049</v>
      </c>
      <c r="B2196" s="3">
        <v>46320</v>
      </c>
      <c r="C2196" s="4">
        <f>YEAR(SalesDataTable[[#This Row],[Order Date]])</f>
        <v>2026</v>
      </c>
      <c r="D2196" s="11" t="str">
        <f>"Q"&amp;ROUNDUP(MONTH(SalesDataTable[[#This Row],[Order Date]])/3,0)</f>
        <v>Q4</v>
      </c>
      <c r="E2196" s="4">
        <f>MONTH(SalesDataTable[[#This Row],[Order Date]])</f>
        <v>10</v>
      </c>
      <c r="F2196" s="4" t="str">
        <f>TEXT(SalesDataTable[[#This Row],[Order Date]],"MMM")</f>
        <v>Oct</v>
      </c>
      <c r="G2196" s="4" t="s">
        <v>20</v>
      </c>
      <c r="H2196" s="4" t="s">
        <v>21</v>
      </c>
      <c r="I2196" s="4" t="s">
        <v>8</v>
      </c>
      <c r="J2196" s="4" t="s">
        <v>16</v>
      </c>
      <c r="K2196" s="4" t="s">
        <v>14</v>
      </c>
      <c r="L2196" s="4" t="s">
        <v>15</v>
      </c>
      <c r="M2196" s="9">
        <v>6</v>
      </c>
      <c r="N2196" s="6">
        <v>35.380000000000003</v>
      </c>
      <c r="O2196" s="7">
        <v>0.05</v>
      </c>
      <c r="P2196" s="6">
        <v>13.9</v>
      </c>
      <c r="Q2196" s="6">
        <f t="shared" si="136"/>
        <v>201.66600000000003</v>
      </c>
      <c r="R2196" s="6">
        <f t="shared" si="137"/>
        <v>83.4</v>
      </c>
      <c r="S2196" s="6">
        <f t="shared" si="138"/>
        <v>118.26600000000002</v>
      </c>
      <c r="T2196" s="8">
        <f t="shared" si="139"/>
        <v>0.58644491386748387</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2199</v>
      </c>
      <c r="B2197" s="3">
        <v>46320</v>
      </c>
      <c r="C2197" s="4">
        <f>YEAR(SalesDataTable[[#This Row],[Order Date]])</f>
        <v>2026</v>
      </c>
      <c r="D2197" s="11" t="str">
        <f>"Q"&amp;ROUNDUP(MONTH(SalesDataTable[[#This Row],[Order Date]])/3,0)</f>
        <v>Q4</v>
      </c>
      <c r="E2197" s="4">
        <f>MONTH(SalesDataTable[[#This Row],[Order Date]])</f>
        <v>10</v>
      </c>
      <c r="F2197" s="4" t="str">
        <f>TEXT(SalesDataTable[[#This Row],[Order Date]],"MMM")</f>
        <v>Oct</v>
      </c>
      <c r="G2197" s="4" t="s">
        <v>6</v>
      </c>
      <c r="H2197" s="4" t="s">
        <v>43</v>
      </c>
      <c r="I2197" s="4" t="s">
        <v>28</v>
      </c>
      <c r="J2197" s="4" t="s">
        <v>3</v>
      </c>
      <c r="K2197" s="4" t="s">
        <v>14</v>
      </c>
      <c r="L2197" s="4" t="s">
        <v>44</v>
      </c>
      <c r="M2197" s="9">
        <v>1</v>
      </c>
      <c r="N2197" s="6">
        <v>132.63</v>
      </c>
      <c r="O2197" s="7">
        <v>0.05</v>
      </c>
      <c r="P2197" s="6">
        <v>67.489999999999995</v>
      </c>
      <c r="Q2197" s="6">
        <f t="shared" si="136"/>
        <v>125.99849999999999</v>
      </c>
      <c r="R2197" s="6">
        <f t="shared" si="137"/>
        <v>67.489999999999995</v>
      </c>
      <c r="S2197" s="6">
        <f t="shared" si="138"/>
        <v>58.508499999999998</v>
      </c>
      <c r="T2197" s="8">
        <f t="shared" si="139"/>
        <v>0.46435870268296847</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2954</v>
      </c>
      <c r="B2198" s="3">
        <v>46320</v>
      </c>
      <c r="C2198" s="4">
        <f>YEAR(SalesDataTable[[#This Row],[Order Date]])</f>
        <v>2026</v>
      </c>
      <c r="D2198" s="11" t="str">
        <f>"Q"&amp;ROUNDUP(MONTH(SalesDataTable[[#This Row],[Order Date]])/3,0)</f>
        <v>Q4</v>
      </c>
      <c r="E2198" s="4">
        <f>MONTH(SalesDataTable[[#This Row],[Order Date]])</f>
        <v>10</v>
      </c>
      <c r="F2198" s="4" t="str">
        <f>TEXT(SalesDataTable[[#This Row],[Order Date]],"MMM")</f>
        <v>Oct</v>
      </c>
      <c r="G2198" s="4" t="s">
        <v>20</v>
      </c>
      <c r="H2198" s="4" t="s">
        <v>21</v>
      </c>
      <c r="I2198" s="4" t="s">
        <v>2</v>
      </c>
      <c r="J2198" s="4" t="s">
        <v>13</v>
      </c>
      <c r="K2198" s="4" t="s">
        <v>9</v>
      </c>
      <c r="L2198" s="4" t="s">
        <v>46</v>
      </c>
      <c r="M2198" s="9">
        <v>1</v>
      </c>
      <c r="N2198" s="6">
        <v>71.17</v>
      </c>
      <c r="O2198" s="7">
        <v>0</v>
      </c>
      <c r="P2198" s="6">
        <v>32.57</v>
      </c>
      <c r="Q2198" s="6">
        <f t="shared" si="136"/>
        <v>71.17</v>
      </c>
      <c r="R2198" s="6">
        <f t="shared" si="137"/>
        <v>32.57</v>
      </c>
      <c r="S2198" s="6">
        <f t="shared" si="138"/>
        <v>38.6</v>
      </c>
      <c r="T2198" s="8">
        <f t="shared" si="139"/>
        <v>0.54236335534635383</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3218</v>
      </c>
      <c r="B2199" s="3">
        <v>46320</v>
      </c>
      <c r="C2199" s="4">
        <f>YEAR(SalesDataTable[[#This Row],[Order Date]])</f>
        <v>2026</v>
      </c>
      <c r="D2199" s="11" t="str">
        <f>"Q"&amp;ROUNDUP(MONTH(SalesDataTable[[#This Row],[Order Date]])/3,0)</f>
        <v>Q4</v>
      </c>
      <c r="E2199" s="4">
        <f>MONTH(SalesDataTable[[#This Row],[Order Date]])</f>
        <v>10</v>
      </c>
      <c r="F2199" s="4" t="str">
        <f>TEXT(SalesDataTable[[#This Row],[Order Date]],"MMM")</f>
        <v>Oct</v>
      </c>
      <c r="G2199" s="4" t="s">
        <v>0</v>
      </c>
      <c r="H2199" s="4" t="s">
        <v>50</v>
      </c>
      <c r="I2199" s="4" t="s">
        <v>8</v>
      </c>
      <c r="J2199" s="4" t="s">
        <v>16</v>
      </c>
      <c r="K2199" s="4" t="s">
        <v>14</v>
      </c>
      <c r="L2199" s="4" t="s">
        <v>44</v>
      </c>
      <c r="M2199" s="9">
        <v>6</v>
      </c>
      <c r="N2199" s="6">
        <v>132.08000000000001</v>
      </c>
      <c r="O2199" s="7">
        <v>0.1</v>
      </c>
      <c r="P2199" s="6">
        <v>67.61</v>
      </c>
      <c r="Q2199" s="6">
        <f t="shared" si="136"/>
        <v>713.23200000000008</v>
      </c>
      <c r="R2199" s="6">
        <f t="shared" si="137"/>
        <v>405.65999999999997</v>
      </c>
      <c r="S2199" s="6">
        <f t="shared" si="138"/>
        <v>307.57200000000012</v>
      </c>
      <c r="T2199" s="8">
        <f t="shared" si="139"/>
        <v>0.43123696076451995</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3965</v>
      </c>
      <c r="B2200" s="3">
        <v>46320</v>
      </c>
      <c r="C2200" s="4">
        <f>YEAR(SalesDataTable[[#This Row],[Order Date]])</f>
        <v>2026</v>
      </c>
      <c r="D2200" s="11" t="str">
        <f>"Q"&amp;ROUNDUP(MONTH(SalesDataTable[[#This Row],[Order Date]])/3,0)</f>
        <v>Q4</v>
      </c>
      <c r="E2200" s="4">
        <f>MONTH(SalesDataTable[[#This Row],[Order Date]])</f>
        <v>10</v>
      </c>
      <c r="F2200" s="4" t="str">
        <f>TEXT(SalesDataTable[[#This Row],[Order Date]],"MMM")</f>
        <v>Oct</v>
      </c>
      <c r="G2200" s="4" t="s">
        <v>6</v>
      </c>
      <c r="H2200" s="4" t="s">
        <v>41</v>
      </c>
      <c r="I2200" s="4" t="s">
        <v>19</v>
      </c>
      <c r="J2200" s="4" t="s">
        <v>3</v>
      </c>
      <c r="K2200" s="4" t="s">
        <v>23</v>
      </c>
      <c r="L2200" s="4" t="s">
        <v>40</v>
      </c>
      <c r="M2200" s="9">
        <v>3</v>
      </c>
      <c r="N2200" s="6">
        <v>82.75</v>
      </c>
      <c r="O2200" s="7">
        <v>0.05</v>
      </c>
      <c r="P2200" s="6">
        <v>38.53</v>
      </c>
      <c r="Q2200" s="6">
        <f t="shared" si="136"/>
        <v>235.83749999999998</v>
      </c>
      <c r="R2200" s="6">
        <f t="shared" si="137"/>
        <v>115.59</v>
      </c>
      <c r="S2200" s="6">
        <f t="shared" si="138"/>
        <v>120.24749999999997</v>
      </c>
      <c r="T2200" s="8">
        <f t="shared" si="139"/>
        <v>0.50987438384480832</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2278</v>
      </c>
      <c r="B2201" s="3">
        <v>46321</v>
      </c>
      <c r="C2201" s="4">
        <f>YEAR(SalesDataTable[[#This Row],[Order Date]])</f>
        <v>2026</v>
      </c>
      <c r="D2201" s="11" t="str">
        <f>"Q"&amp;ROUNDUP(MONTH(SalesDataTable[[#This Row],[Order Date]])/3,0)</f>
        <v>Q4</v>
      </c>
      <c r="E2201" s="4">
        <f>MONTH(SalesDataTable[[#This Row],[Order Date]])</f>
        <v>10</v>
      </c>
      <c r="F2201" s="4" t="str">
        <f>TEXT(SalesDataTable[[#This Row],[Order Date]],"MMM")</f>
        <v>Oct</v>
      </c>
      <c r="G2201" s="4" t="s">
        <v>0</v>
      </c>
      <c r="H2201" s="4" t="s">
        <v>50</v>
      </c>
      <c r="I2201" s="4" t="s">
        <v>2</v>
      </c>
      <c r="J2201" s="4" t="s">
        <v>3</v>
      </c>
      <c r="K2201" s="4" t="s">
        <v>34</v>
      </c>
      <c r="L2201" s="4" t="s">
        <v>45</v>
      </c>
      <c r="M2201" s="9">
        <v>5</v>
      </c>
      <c r="N2201" s="6">
        <v>51.5</v>
      </c>
      <c r="O2201" s="7">
        <v>0.1</v>
      </c>
      <c r="P2201" s="6">
        <v>21.38</v>
      </c>
      <c r="Q2201" s="6">
        <f t="shared" si="136"/>
        <v>231.75</v>
      </c>
      <c r="R2201" s="6">
        <f t="shared" si="137"/>
        <v>106.89999999999999</v>
      </c>
      <c r="S2201" s="6">
        <f t="shared" si="138"/>
        <v>124.85000000000001</v>
      </c>
      <c r="T2201" s="8">
        <f t="shared" si="139"/>
        <v>0.53872707659115426</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3132</v>
      </c>
      <c r="B2202" s="3">
        <v>46321</v>
      </c>
      <c r="C2202" s="4">
        <f>YEAR(SalesDataTable[[#This Row],[Order Date]])</f>
        <v>2026</v>
      </c>
      <c r="D2202" s="11" t="str">
        <f>"Q"&amp;ROUNDUP(MONTH(SalesDataTable[[#This Row],[Order Date]])/3,0)</f>
        <v>Q4</v>
      </c>
      <c r="E2202" s="4">
        <f>MONTH(SalesDataTable[[#This Row],[Order Date]])</f>
        <v>10</v>
      </c>
      <c r="F2202" s="4" t="str">
        <f>TEXT(SalesDataTable[[#This Row],[Order Date]],"MMM")</f>
        <v>Oct</v>
      </c>
      <c r="G2202" s="4" t="s">
        <v>11</v>
      </c>
      <c r="H2202" s="4" t="s">
        <v>25</v>
      </c>
      <c r="I2202" s="4" t="s">
        <v>2</v>
      </c>
      <c r="J2202" s="4" t="s">
        <v>13</v>
      </c>
      <c r="K2202" s="4" t="s">
        <v>9</v>
      </c>
      <c r="L2202" s="4" t="s">
        <v>17</v>
      </c>
      <c r="M2202" s="9">
        <v>3</v>
      </c>
      <c r="N2202" s="6">
        <v>140.49</v>
      </c>
      <c r="O2202" s="7">
        <v>0.05</v>
      </c>
      <c r="P2202" s="6">
        <v>77.45</v>
      </c>
      <c r="Q2202" s="6">
        <f t="shared" si="136"/>
        <v>400.3965</v>
      </c>
      <c r="R2202" s="6">
        <f t="shared" si="137"/>
        <v>232.35000000000002</v>
      </c>
      <c r="S2202" s="6">
        <f t="shared" si="138"/>
        <v>168.04649999999998</v>
      </c>
      <c r="T2202" s="8">
        <f t="shared" si="139"/>
        <v>0.41970022215478903</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3144</v>
      </c>
      <c r="B2203" s="3">
        <v>46321</v>
      </c>
      <c r="C2203" s="4">
        <f>YEAR(SalesDataTable[[#This Row],[Order Date]])</f>
        <v>2026</v>
      </c>
      <c r="D2203" s="11" t="str">
        <f>"Q"&amp;ROUNDUP(MONTH(SalesDataTable[[#This Row],[Order Date]])/3,0)</f>
        <v>Q4</v>
      </c>
      <c r="E2203" s="4">
        <f>MONTH(SalesDataTable[[#This Row],[Order Date]])</f>
        <v>10</v>
      </c>
      <c r="F2203" s="4" t="str">
        <f>TEXT(SalesDataTable[[#This Row],[Order Date]],"MMM")</f>
        <v>Oct</v>
      </c>
      <c r="G2203" s="4" t="s">
        <v>11</v>
      </c>
      <c r="H2203" s="4" t="s">
        <v>12</v>
      </c>
      <c r="I2203" s="4" t="s">
        <v>28</v>
      </c>
      <c r="J2203" s="4" t="s">
        <v>13</v>
      </c>
      <c r="K2203" s="4" t="s">
        <v>34</v>
      </c>
      <c r="L2203" s="4" t="s">
        <v>42</v>
      </c>
      <c r="M2203" s="9">
        <v>4</v>
      </c>
      <c r="N2203" s="6">
        <v>36.200000000000003</v>
      </c>
      <c r="O2203" s="7">
        <v>0.15</v>
      </c>
      <c r="P2203" s="6">
        <v>13.53</v>
      </c>
      <c r="Q2203" s="6">
        <f t="shared" si="136"/>
        <v>123.08000000000001</v>
      </c>
      <c r="R2203" s="6">
        <f t="shared" si="137"/>
        <v>54.12</v>
      </c>
      <c r="S2203" s="6">
        <f t="shared" si="138"/>
        <v>68.960000000000008</v>
      </c>
      <c r="T2203" s="8">
        <f t="shared" si="139"/>
        <v>0.56028599285017877</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3501</v>
      </c>
      <c r="B2204" s="3">
        <v>46321</v>
      </c>
      <c r="C2204" s="4">
        <f>YEAR(SalesDataTable[[#This Row],[Order Date]])</f>
        <v>2026</v>
      </c>
      <c r="D2204" s="11" t="str">
        <f>"Q"&amp;ROUNDUP(MONTH(SalesDataTable[[#This Row],[Order Date]])/3,0)</f>
        <v>Q4</v>
      </c>
      <c r="E2204" s="4">
        <f>MONTH(SalesDataTable[[#This Row],[Order Date]])</f>
        <v>10</v>
      </c>
      <c r="F2204" s="4" t="str">
        <f>TEXT(SalesDataTable[[#This Row],[Order Date]],"MMM")</f>
        <v>Oct</v>
      </c>
      <c r="G2204" s="4" t="s">
        <v>20</v>
      </c>
      <c r="H2204" s="4" t="s">
        <v>31</v>
      </c>
      <c r="I2204" s="4" t="s">
        <v>19</v>
      </c>
      <c r="J2204" s="4" t="s">
        <v>13</v>
      </c>
      <c r="K2204" s="4" t="s">
        <v>23</v>
      </c>
      <c r="L2204" s="4" t="s">
        <v>51</v>
      </c>
      <c r="M2204" s="9">
        <v>1</v>
      </c>
      <c r="N2204" s="6">
        <v>120.5</v>
      </c>
      <c r="O2204" s="7">
        <v>0.05</v>
      </c>
      <c r="P2204" s="6">
        <v>61.71</v>
      </c>
      <c r="Q2204" s="6">
        <f t="shared" si="136"/>
        <v>114.47499999999999</v>
      </c>
      <c r="R2204" s="6">
        <f t="shared" si="137"/>
        <v>61.71</v>
      </c>
      <c r="S2204" s="6">
        <f t="shared" si="138"/>
        <v>52.764999999999993</v>
      </c>
      <c r="T2204" s="8">
        <f t="shared" si="139"/>
        <v>0.4609303341340904</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458</v>
      </c>
      <c r="B2205" s="3">
        <v>46322</v>
      </c>
      <c r="C2205" s="4">
        <f>YEAR(SalesDataTable[[#This Row],[Order Date]])</f>
        <v>2026</v>
      </c>
      <c r="D2205" s="11" t="str">
        <f>"Q"&amp;ROUNDUP(MONTH(SalesDataTable[[#This Row],[Order Date]])/3,0)</f>
        <v>Q4</v>
      </c>
      <c r="E2205" s="4">
        <f>MONTH(SalesDataTable[[#This Row],[Order Date]])</f>
        <v>10</v>
      </c>
      <c r="F2205" s="4" t="str">
        <f>TEXT(SalesDataTable[[#This Row],[Order Date]],"MMM")</f>
        <v>Oct</v>
      </c>
      <c r="G2205" s="4" t="s">
        <v>11</v>
      </c>
      <c r="H2205" s="4" t="s">
        <v>12</v>
      </c>
      <c r="I2205" s="4" t="s">
        <v>19</v>
      </c>
      <c r="J2205" s="4" t="s">
        <v>16</v>
      </c>
      <c r="K2205" s="4" t="s">
        <v>4</v>
      </c>
      <c r="L2205" s="4" t="s">
        <v>30</v>
      </c>
      <c r="M2205" s="9">
        <v>1</v>
      </c>
      <c r="N2205" s="6">
        <v>102.44</v>
      </c>
      <c r="O2205" s="7">
        <v>0.05</v>
      </c>
      <c r="P2205" s="6">
        <v>49.14</v>
      </c>
      <c r="Q2205" s="6">
        <f t="shared" si="136"/>
        <v>97.317999999999998</v>
      </c>
      <c r="R2205" s="6">
        <f t="shared" si="137"/>
        <v>49.14</v>
      </c>
      <c r="S2205" s="6">
        <f t="shared" si="138"/>
        <v>48.177999999999997</v>
      </c>
      <c r="T2205" s="8">
        <f t="shared" si="139"/>
        <v>0.49505744055570394</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1065</v>
      </c>
      <c r="B2206" s="3">
        <v>46322</v>
      </c>
      <c r="C2206" s="4">
        <f>YEAR(SalesDataTable[[#This Row],[Order Date]])</f>
        <v>2026</v>
      </c>
      <c r="D2206" s="11" t="str">
        <f>"Q"&amp;ROUNDUP(MONTH(SalesDataTable[[#This Row],[Order Date]])/3,0)</f>
        <v>Q4</v>
      </c>
      <c r="E2206" s="4">
        <f>MONTH(SalesDataTable[[#This Row],[Order Date]])</f>
        <v>10</v>
      </c>
      <c r="F2206" s="4" t="str">
        <f>TEXT(SalesDataTable[[#This Row],[Order Date]],"MMM")</f>
        <v>Oct</v>
      </c>
      <c r="G2206" s="4" t="s">
        <v>11</v>
      </c>
      <c r="H2206" s="4" t="s">
        <v>25</v>
      </c>
      <c r="I2206" s="4" t="s">
        <v>2</v>
      </c>
      <c r="J2206" s="4" t="s">
        <v>13</v>
      </c>
      <c r="K2206" s="4" t="s">
        <v>34</v>
      </c>
      <c r="L2206" s="4" t="s">
        <v>38</v>
      </c>
      <c r="M2206" s="9">
        <v>6</v>
      </c>
      <c r="N2206" s="6">
        <v>121.58</v>
      </c>
      <c r="O2206" s="7">
        <v>0.15</v>
      </c>
      <c r="P2206" s="6">
        <v>68.86</v>
      </c>
      <c r="Q2206" s="6">
        <f t="shared" si="136"/>
        <v>620.05799999999999</v>
      </c>
      <c r="R2206" s="6">
        <f t="shared" si="137"/>
        <v>413.15999999999997</v>
      </c>
      <c r="S2206" s="6">
        <f t="shared" si="138"/>
        <v>206.89800000000002</v>
      </c>
      <c r="T2206" s="8">
        <f t="shared" si="139"/>
        <v>0.33367523683268346</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1707</v>
      </c>
      <c r="B2207" s="3">
        <v>46322</v>
      </c>
      <c r="C2207" s="4">
        <f>YEAR(SalesDataTable[[#This Row],[Order Date]])</f>
        <v>2026</v>
      </c>
      <c r="D2207" s="11" t="str">
        <f>"Q"&amp;ROUNDUP(MONTH(SalesDataTable[[#This Row],[Order Date]])/3,0)</f>
        <v>Q4</v>
      </c>
      <c r="E2207" s="4">
        <f>MONTH(SalesDataTable[[#This Row],[Order Date]])</f>
        <v>10</v>
      </c>
      <c r="F2207" s="4" t="str">
        <f>TEXT(SalesDataTable[[#This Row],[Order Date]],"MMM")</f>
        <v>Oct</v>
      </c>
      <c r="G2207" s="4" t="s">
        <v>11</v>
      </c>
      <c r="H2207" s="4" t="s">
        <v>52</v>
      </c>
      <c r="I2207" s="4" t="s">
        <v>2</v>
      </c>
      <c r="J2207" s="4" t="s">
        <v>13</v>
      </c>
      <c r="K2207" s="4" t="s">
        <v>14</v>
      </c>
      <c r="L2207" s="4" t="s">
        <v>15</v>
      </c>
      <c r="M2207" s="9">
        <v>2</v>
      </c>
      <c r="N2207" s="6">
        <v>35.36</v>
      </c>
      <c r="O2207" s="7">
        <v>0</v>
      </c>
      <c r="P2207" s="6">
        <v>13.33</v>
      </c>
      <c r="Q2207" s="6">
        <f t="shared" si="136"/>
        <v>70.72</v>
      </c>
      <c r="R2207" s="6">
        <f t="shared" si="137"/>
        <v>26.66</v>
      </c>
      <c r="S2207" s="6">
        <f t="shared" si="138"/>
        <v>44.06</v>
      </c>
      <c r="T2207" s="8">
        <f t="shared" si="139"/>
        <v>0.62302036199095023</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1989</v>
      </c>
      <c r="B2208" s="3">
        <v>46322</v>
      </c>
      <c r="C2208" s="4">
        <f>YEAR(SalesDataTable[[#This Row],[Order Date]])</f>
        <v>2026</v>
      </c>
      <c r="D2208" s="11" t="str">
        <f>"Q"&amp;ROUNDUP(MONTH(SalesDataTable[[#This Row],[Order Date]])/3,0)</f>
        <v>Q4</v>
      </c>
      <c r="E2208" s="4">
        <f>MONTH(SalesDataTable[[#This Row],[Order Date]])</f>
        <v>10</v>
      </c>
      <c r="F2208" s="4" t="str">
        <f>TEXT(SalesDataTable[[#This Row],[Order Date]],"MMM")</f>
        <v>Oct</v>
      </c>
      <c r="G2208" s="4" t="s">
        <v>20</v>
      </c>
      <c r="H2208" s="4" t="s">
        <v>21</v>
      </c>
      <c r="I2208" s="4" t="s">
        <v>2</v>
      </c>
      <c r="J2208" s="4" t="s">
        <v>13</v>
      </c>
      <c r="K2208" s="4" t="s">
        <v>23</v>
      </c>
      <c r="L2208" s="4" t="s">
        <v>24</v>
      </c>
      <c r="M2208" s="9">
        <v>2</v>
      </c>
      <c r="N2208" s="6">
        <v>335.73</v>
      </c>
      <c r="O2208" s="7">
        <v>0</v>
      </c>
      <c r="P2208" s="6">
        <v>199.44</v>
      </c>
      <c r="Q2208" s="6">
        <f t="shared" si="136"/>
        <v>671.46</v>
      </c>
      <c r="R2208" s="6">
        <f t="shared" si="137"/>
        <v>398.88</v>
      </c>
      <c r="S2208" s="6">
        <f t="shared" si="138"/>
        <v>272.58000000000004</v>
      </c>
      <c r="T2208" s="8">
        <f t="shared" si="139"/>
        <v>0.4059512107943884</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2852</v>
      </c>
      <c r="B2209" s="3">
        <v>46322</v>
      </c>
      <c r="C2209" s="4">
        <f>YEAR(SalesDataTable[[#This Row],[Order Date]])</f>
        <v>2026</v>
      </c>
      <c r="D2209" s="11" t="str">
        <f>"Q"&amp;ROUNDUP(MONTH(SalesDataTable[[#This Row],[Order Date]])/3,0)</f>
        <v>Q4</v>
      </c>
      <c r="E2209" s="4">
        <f>MONTH(SalesDataTable[[#This Row],[Order Date]])</f>
        <v>10</v>
      </c>
      <c r="F2209" s="4" t="str">
        <f>TEXT(SalesDataTable[[#This Row],[Order Date]],"MMM")</f>
        <v>Oct</v>
      </c>
      <c r="G2209" s="4" t="s">
        <v>6</v>
      </c>
      <c r="H2209" s="4" t="s">
        <v>43</v>
      </c>
      <c r="I2209" s="4" t="s">
        <v>8</v>
      </c>
      <c r="J2209" s="4" t="s">
        <v>16</v>
      </c>
      <c r="K2209" s="4" t="s">
        <v>9</v>
      </c>
      <c r="L2209" s="4" t="s">
        <v>17</v>
      </c>
      <c r="M2209" s="9">
        <v>3</v>
      </c>
      <c r="N2209" s="6">
        <v>141.96</v>
      </c>
      <c r="O2209" s="7">
        <v>0.1</v>
      </c>
      <c r="P2209" s="6">
        <v>77.42</v>
      </c>
      <c r="Q2209" s="6">
        <f t="shared" si="136"/>
        <v>383.29200000000003</v>
      </c>
      <c r="R2209" s="6">
        <f t="shared" si="137"/>
        <v>232.26</v>
      </c>
      <c r="S2209" s="6">
        <f t="shared" si="138"/>
        <v>151.03200000000004</v>
      </c>
      <c r="T2209" s="8">
        <f t="shared" si="139"/>
        <v>0.39403900942362485</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4762</v>
      </c>
      <c r="B2210" s="3">
        <v>46322</v>
      </c>
      <c r="C2210" s="4">
        <f>YEAR(SalesDataTable[[#This Row],[Order Date]])</f>
        <v>2026</v>
      </c>
      <c r="D2210" s="11" t="str">
        <f>"Q"&amp;ROUNDUP(MONTH(SalesDataTable[[#This Row],[Order Date]])/3,0)</f>
        <v>Q4</v>
      </c>
      <c r="E2210" s="4">
        <f>MONTH(SalesDataTable[[#This Row],[Order Date]])</f>
        <v>10</v>
      </c>
      <c r="F2210" s="4" t="str">
        <f>TEXT(SalesDataTable[[#This Row],[Order Date]],"MMM")</f>
        <v>Oct</v>
      </c>
      <c r="G2210" s="4" t="s">
        <v>6</v>
      </c>
      <c r="H2210" s="4" t="s">
        <v>43</v>
      </c>
      <c r="I2210" s="4" t="s">
        <v>28</v>
      </c>
      <c r="J2210" s="4" t="s">
        <v>13</v>
      </c>
      <c r="K2210" s="4" t="s">
        <v>34</v>
      </c>
      <c r="L2210" s="4" t="s">
        <v>45</v>
      </c>
      <c r="M2210" s="9">
        <v>2</v>
      </c>
      <c r="N2210" s="6">
        <v>51.76</v>
      </c>
      <c r="O2210" s="7">
        <v>0</v>
      </c>
      <c r="P2210" s="6">
        <v>21.64</v>
      </c>
      <c r="Q2210" s="6">
        <f t="shared" si="136"/>
        <v>103.52</v>
      </c>
      <c r="R2210" s="6">
        <f t="shared" si="137"/>
        <v>43.28</v>
      </c>
      <c r="S2210" s="6">
        <f t="shared" si="138"/>
        <v>60.239999999999995</v>
      </c>
      <c r="T2210" s="8">
        <f t="shared" si="139"/>
        <v>0.58191653786707875</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4997</v>
      </c>
      <c r="B2211" s="3">
        <v>46322</v>
      </c>
      <c r="C2211" s="4">
        <f>YEAR(SalesDataTable[[#This Row],[Order Date]])</f>
        <v>2026</v>
      </c>
      <c r="D2211" s="11" t="str">
        <f>"Q"&amp;ROUNDUP(MONTH(SalesDataTable[[#This Row],[Order Date]])/3,0)</f>
        <v>Q4</v>
      </c>
      <c r="E2211" s="4">
        <f>MONTH(SalesDataTable[[#This Row],[Order Date]])</f>
        <v>10</v>
      </c>
      <c r="F2211" s="4" t="str">
        <f>TEXT(SalesDataTable[[#This Row],[Order Date]],"MMM")</f>
        <v>Oct</v>
      </c>
      <c r="G2211" s="4" t="s">
        <v>20</v>
      </c>
      <c r="H2211" s="4" t="s">
        <v>31</v>
      </c>
      <c r="I2211" s="4" t="s">
        <v>2</v>
      </c>
      <c r="J2211" s="4" t="s">
        <v>3</v>
      </c>
      <c r="K2211" s="4" t="s">
        <v>23</v>
      </c>
      <c r="L2211" s="4" t="s">
        <v>29</v>
      </c>
      <c r="M2211" s="9">
        <v>3</v>
      </c>
      <c r="N2211" s="6">
        <v>194.09</v>
      </c>
      <c r="O2211" s="7">
        <v>0.1</v>
      </c>
      <c r="P2211" s="6">
        <v>105.84</v>
      </c>
      <c r="Q2211" s="6">
        <f t="shared" si="136"/>
        <v>524.04300000000001</v>
      </c>
      <c r="R2211" s="6">
        <f t="shared" si="137"/>
        <v>317.52</v>
      </c>
      <c r="S2211" s="6">
        <f t="shared" si="138"/>
        <v>206.52300000000002</v>
      </c>
      <c r="T2211" s="8">
        <f t="shared" si="139"/>
        <v>0.39409552269565667</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1238</v>
      </c>
      <c r="B2212" s="3">
        <v>46323</v>
      </c>
      <c r="C2212" s="4">
        <f>YEAR(SalesDataTable[[#This Row],[Order Date]])</f>
        <v>2026</v>
      </c>
      <c r="D2212" s="11" t="str">
        <f>"Q"&amp;ROUNDUP(MONTH(SalesDataTable[[#This Row],[Order Date]])/3,0)</f>
        <v>Q4</v>
      </c>
      <c r="E2212" s="4">
        <f>MONTH(SalesDataTable[[#This Row],[Order Date]])</f>
        <v>10</v>
      </c>
      <c r="F2212" s="4" t="str">
        <f>TEXT(SalesDataTable[[#This Row],[Order Date]],"MMM")</f>
        <v>Oct</v>
      </c>
      <c r="G2212" s="4" t="s">
        <v>6</v>
      </c>
      <c r="H2212" s="4" t="s">
        <v>43</v>
      </c>
      <c r="I2212" s="4" t="s">
        <v>2</v>
      </c>
      <c r="J2212" s="4" t="s">
        <v>3</v>
      </c>
      <c r="K2212" s="4" t="s">
        <v>23</v>
      </c>
      <c r="L2212" s="4" t="s">
        <v>51</v>
      </c>
      <c r="M2212" s="9">
        <v>1</v>
      </c>
      <c r="N2212" s="6">
        <v>125.39</v>
      </c>
      <c r="O2212" s="7">
        <v>0.05</v>
      </c>
      <c r="P2212" s="6">
        <v>61.19</v>
      </c>
      <c r="Q2212" s="6">
        <f t="shared" si="136"/>
        <v>119.12049999999999</v>
      </c>
      <c r="R2212" s="6">
        <f t="shared" si="137"/>
        <v>61.19</v>
      </c>
      <c r="S2212" s="6">
        <f t="shared" si="138"/>
        <v>57.930499999999995</v>
      </c>
      <c r="T2212" s="8">
        <f t="shared" si="139"/>
        <v>0.48631847582909743</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2622</v>
      </c>
      <c r="B2213" s="3">
        <v>46323</v>
      </c>
      <c r="C2213" s="4">
        <f>YEAR(SalesDataTable[[#This Row],[Order Date]])</f>
        <v>2026</v>
      </c>
      <c r="D2213" s="11" t="str">
        <f>"Q"&amp;ROUNDUP(MONTH(SalesDataTable[[#This Row],[Order Date]])/3,0)</f>
        <v>Q4</v>
      </c>
      <c r="E2213" s="4">
        <f>MONTH(SalesDataTable[[#This Row],[Order Date]])</f>
        <v>10</v>
      </c>
      <c r="F2213" s="4" t="str">
        <f>TEXT(SalesDataTable[[#This Row],[Order Date]],"MMM")</f>
        <v>Oct</v>
      </c>
      <c r="G2213" s="4" t="s">
        <v>0</v>
      </c>
      <c r="H2213" s="4" t="s">
        <v>50</v>
      </c>
      <c r="I2213" s="4" t="s">
        <v>28</v>
      </c>
      <c r="J2213" s="4" t="s">
        <v>13</v>
      </c>
      <c r="K2213" s="4" t="s">
        <v>23</v>
      </c>
      <c r="L2213" s="4" t="s">
        <v>40</v>
      </c>
      <c r="M2213" s="9">
        <v>3</v>
      </c>
      <c r="N2213" s="6">
        <v>83.73</v>
      </c>
      <c r="O2213" s="7">
        <v>0.15</v>
      </c>
      <c r="P2213" s="6">
        <v>39.43</v>
      </c>
      <c r="Q2213" s="6">
        <f t="shared" si="136"/>
        <v>213.51149999999998</v>
      </c>
      <c r="R2213" s="6">
        <f t="shared" si="137"/>
        <v>118.28999999999999</v>
      </c>
      <c r="S2213" s="6">
        <f t="shared" si="138"/>
        <v>95.221499999999992</v>
      </c>
      <c r="T2213" s="8">
        <f t="shared" si="139"/>
        <v>0.44597831966896395</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3106</v>
      </c>
      <c r="B2214" s="3">
        <v>46323</v>
      </c>
      <c r="C2214" s="4">
        <f>YEAR(SalesDataTable[[#This Row],[Order Date]])</f>
        <v>2026</v>
      </c>
      <c r="D2214" s="11" t="str">
        <f>"Q"&amp;ROUNDUP(MONTH(SalesDataTable[[#This Row],[Order Date]])/3,0)</f>
        <v>Q4</v>
      </c>
      <c r="E2214" s="4">
        <f>MONTH(SalesDataTable[[#This Row],[Order Date]])</f>
        <v>10</v>
      </c>
      <c r="F2214" s="4" t="str">
        <f>TEXT(SalesDataTable[[#This Row],[Order Date]],"MMM")</f>
        <v>Oct</v>
      </c>
      <c r="G2214" s="4" t="s">
        <v>20</v>
      </c>
      <c r="H2214" s="4" t="s">
        <v>33</v>
      </c>
      <c r="I2214" s="4" t="s">
        <v>28</v>
      </c>
      <c r="J2214" s="4" t="s">
        <v>16</v>
      </c>
      <c r="K2214" s="4" t="s">
        <v>34</v>
      </c>
      <c r="L2214" s="4" t="s">
        <v>42</v>
      </c>
      <c r="M2214" s="9">
        <v>3</v>
      </c>
      <c r="N2214" s="6">
        <v>36.99</v>
      </c>
      <c r="O2214" s="7">
        <v>0.05</v>
      </c>
      <c r="P2214" s="6">
        <v>14.14</v>
      </c>
      <c r="Q2214" s="6">
        <f t="shared" si="136"/>
        <v>105.42149999999999</v>
      </c>
      <c r="R2214" s="6">
        <f t="shared" si="137"/>
        <v>42.42</v>
      </c>
      <c r="S2214" s="6">
        <f t="shared" si="138"/>
        <v>63.001499999999993</v>
      </c>
      <c r="T2214" s="8">
        <f t="shared" si="139"/>
        <v>0.59761528720422297</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3274</v>
      </c>
      <c r="B2215" s="3">
        <v>46323</v>
      </c>
      <c r="C2215" s="4">
        <f>YEAR(SalesDataTable[[#This Row],[Order Date]])</f>
        <v>2026</v>
      </c>
      <c r="D2215" s="11" t="str">
        <f>"Q"&amp;ROUNDUP(MONTH(SalesDataTable[[#This Row],[Order Date]])/3,0)</f>
        <v>Q4</v>
      </c>
      <c r="E2215" s="4">
        <f>MONTH(SalesDataTable[[#This Row],[Order Date]])</f>
        <v>10</v>
      </c>
      <c r="F2215" s="4" t="str">
        <f>TEXT(SalesDataTable[[#This Row],[Order Date]],"MMM")</f>
        <v>Oct</v>
      </c>
      <c r="G2215" s="4" t="s">
        <v>20</v>
      </c>
      <c r="H2215" s="4" t="s">
        <v>31</v>
      </c>
      <c r="I2215" s="4" t="s">
        <v>28</v>
      </c>
      <c r="J2215" s="4" t="s">
        <v>13</v>
      </c>
      <c r="K2215" s="4" t="s">
        <v>34</v>
      </c>
      <c r="L2215" s="4" t="s">
        <v>35</v>
      </c>
      <c r="M2215" s="9">
        <v>1</v>
      </c>
      <c r="N2215" s="6">
        <v>39.42</v>
      </c>
      <c r="O2215" s="7">
        <v>0</v>
      </c>
      <c r="P2215" s="6">
        <v>14.58</v>
      </c>
      <c r="Q2215" s="6">
        <f t="shared" si="136"/>
        <v>39.42</v>
      </c>
      <c r="R2215" s="6">
        <f t="shared" si="137"/>
        <v>14.58</v>
      </c>
      <c r="S2215" s="6">
        <f t="shared" si="138"/>
        <v>24.840000000000003</v>
      </c>
      <c r="T2215" s="8">
        <f t="shared" si="139"/>
        <v>0.63013698630136994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3542</v>
      </c>
      <c r="B2216" s="3">
        <v>46323</v>
      </c>
      <c r="C2216" s="4">
        <f>YEAR(SalesDataTable[[#This Row],[Order Date]])</f>
        <v>2026</v>
      </c>
      <c r="D2216" s="11" t="str">
        <f>"Q"&amp;ROUNDUP(MONTH(SalesDataTable[[#This Row],[Order Date]])/3,0)</f>
        <v>Q4</v>
      </c>
      <c r="E2216" s="4">
        <f>MONTH(SalesDataTable[[#This Row],[Order Date]])</f>
        <v>10</v>
      </c>
      <c r="F2216" s="4" t="str">
        <f>TEXT(SalesDataTable[[#This Row],[Order Date]],"MMM")</f>
        <v>Oct</v>
      </c>
      <c r="G2216" s="4" t="s">
        <v>20</v>
      </c>
      <c r="H2216" s="4" t="s">
        <v>21</v>
      </c>
      <c r="I2216" s="4" t="s">
        <v>2</v>
      </c>
      <c r="J2216" s="4" t="s">
        <v>13</v>
      </c>
      <c r="K2216" s="4" t="s">
        <v>4</v>
      </c>
      <c r="L2216" s="4" t="s">
        <v>22</v>
      </c>
      <c r="M2216" s="9">
        <v>2</v>
      </c>
      <c r="N2216" s="6">
        <v>50.66</v>
      </c>
      <c r="O2216" s="7">
        <v>0</v>
      </c>
      <c r="P2216" s="6">
        <v>22.02</v>
      </c>
      <c r="Q2216" s="6">
        <f t="shared" si="136"/>
        <v>101.32</v>
      </c>
      <c r="R2216" s="6">
        <f t="shared" si="137"/>
        <v>44.04</v>
      </c>
      <c r="S2216" s="6">
        <f t="shared" si="138"/>
        <v>57.279999999999994</v>
      </c>
      <c r="T2216" s="8">
        <f t="shared" si="139"/>
        <v>0.56533754441373862</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3704</v>
      </c>
      <c r="B2217" s="3">
        <v>46323</v>
      </c>
      <c r="C2217" s="4">
        <f>YEAR(SalesDataTable[[#This Row],[Order Date]])</f>
        <v>2026</v>
      </c>
      <c r="D2217" s="11" t="str">
        <f>"Q"&amp;ROUNDUP(MONTH(SalesDataTable[[#This Row],[Order Date]])/3,0)</f>
        <v>Q4</v>
      </c>
      <c r="E2217" s="4">
        <f>MONTH(SalesDataTable[[#This Row],[Order Date]])</f>
        <v>10</v>
      </c>
      <c r="F2217" s="4" t="str">
        <f>TEXT(SalesDataTable[[#This Row],[Order Date]],"MMM")</f>
        <v>Oct</v>
      </c>
      <c r="G2217" s="4" t="s">
        <v>6</v>
      </c>
      <c r="H2217" s="4" t="s">
        <v>43</v>
      </c>
      <c r="I2217" s="4" t="s">
        <v>2</v>
      </c>
      <c r="J2217" s="4" t="s">
        <v>3</v>
      </c>
      <c r="K2217" s="4" t="s">
        <v>9</v>
      </c>
      <c r="L2217" s="4" t="s">
        <v>46</v>
      </c>
      <c r="M2217" s="9">
        <v>4</v>
      </c>
      <c r="N2217" s="6">
        <v>71.959999999999994</v>
      </c>
      <c r="O2217" s="7">
        <v>0.1</v>
      </c>
      <c r="P2217" s="6">
        <v>31.51</v>
      </c>
      <c r="Q2217" s="6">
        <f t="shared" si="136"/>
        <v>259.05599999999998</v>
      </c>
      <c r="R2217" s="6">
        <f t="shared" si="137"/>
        <v>126.04</v>
      </c>
      <c r="S2217" s="6">
        <f t="shared" si="138"/>
        <v>133.01599999999996</v>
      </c>
      <c r="T2217" s="8">
        <f t="shared" si="139"/>
        <v>0.51346427027360864</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4699</v>
      </c>
      <c r="B2218" s="3">
        <v>46323</v>
      </c>
      <c r="C2218" s="4">
        <f>YEAR(SalesDataTable[[#This Row],[Order Date]])</f>
        <v>2026</v>
      </c>
      <c r="D2218" s="11" t="str">
        <f>"Q"&amp;ROUNDUP(MONTH(SalesDataTable[[#This Row],[Order Date]])/3,0)</f>
        <v>Q4</v>
      </c>
      <c r="E2218" s="4">
        <f>MONTH(SalesDataTable[[#This Row],[Order Date]])</f>
        <v>10</v>
      </c>
      <c r="F2218" s="4" t="str">
        <f>TEXT(SalesDataTable[[#This Row],[Order Date]],"MMM")</f>
        <v>Oct</v>
      </c>
      <c r="G2218" s="4" t="s">
        <v>11</v>
      </c>
      <c r="H2218" s="4" t="s">
        <v>25</v>
      </c>
      <c r="I2218" s="4" t="s">
        <v>19</v>
      </c>
      <c r="J2218" s="4" t="s">
        <v>3</v>
      </c>
      <c r="K2218" s="4" t="s">
        <v>4</v>
      </c>
      <c r="L2218" s="4" t="s">
        <v>22</v>
      </c>
      <c r="M2218" s="9">
        <v>1</v>
      </c>
      <c r="N2218" s="6">
        <v>49.72</v>
      </c>
      <c r="O2218" s="7">
        <v>0.05</v>
      </c>
      <c r="P2218" s="6">
        <v>22.5</v>
      </c>
      <c r="Q2218" s="6">
        <f t="shared" si="136"/>
        <v>47.233999999999995</v>
      </c>
      <c r="R2218" s="6">
        <f t="shared" si="137"/>
        <v>22.5</v>
      </c>
      <c r="S2218" s="6">
        <f t="shared" si="138"/>
        <v>24.733999999999995</v>
      </c>
      <c r="T2218" s="8">
        <f t="shared" si="139"/>
        <v>0.52364821950290041</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1226</v>
      </c>
      <c r="B2219" s="3">
        <v>46324</v>
      </c>
      <c r="C2219" s="4">
        <f>YEAR(SalesDataTable[[#This Row],[Order Date]])</f>
        <v>2026</v>
      </c>
      <c r="D2219" s="11" t="str">
        <f>"Q"&amp;ROUNDUP(MONTH(SalesDataTable[[#This Row],[Order Date]])/3,0)</f>
        <v>Q4</v>
      </c>
      <c r="E2219" s="4">
        <f>MONTH(SalesDataTable[[#This Row],[Order Date]])</f>
        <v>10</v>
      </c>
      <c r="F2219" s="4" t="str">
        <f>TEXT(SalesDataTable[[#This Row],[Order Date]],"MMM")</f>
        <v>Oct</v>
      </c>
      <c r="G2219" s="4" t="s">
        <v>0</v>
      </c>
      <c r="H2219" s="4" t="s">
        <v>1</v>
      </c>
      <c r="I2219" s="4" t="s">
        <v>28</v>
      </c>
      <c r="J2219" s="4" t="s">
        <v>3</v>
      </c>
      <c r="K2219" s="4" t="s">
        <v>14</v>
      </c>
      <c r="L2219" s="4" t="s">
        <v>15</v>
      </c>
      <c r="M2219" s="9">
        <v>1</v>
      </c>
      <c r="N2219" s="6">
        <v>36.58</v>
      </c>
      <c r="O2219" s="7">
        <v>0</v>
      </c>
      <c r="P2219" s="6">
        <v>13.5</v>
      </c>
      <c r="Q2219" s="6">
        <f t="shared" si="136"/>
        <v>36.58</v>
      </c>
      <c r="R2219" s="6">
        <f t="shared" si="137"/>
        <v>13.5</v>
      </c>
      <c r="S2219" s="6">
        <f t="shared" si="138"/>
        <v>23.08</v>
      </c>
      <c r="T2219" s="8">
        <f t="shared" si="139"/>
        <v>0.63094587206123565</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1245</v>
      </c>
      <c r="B2220" s="3">
        <v>46324</v>
      </c>
      <c r="C2220" s="4">
        <f>YEAR(SalesDataTable[[#This Row],[Order Date]])</f>
        <v>2026</v>
      </c>
      <c r="D2220" s="11" t="str">
        <f>"Q"&amp;ROUNDUP(MONTH(SalesDataTable[[#This Row],[Order Date]])/3,0)</f>
        <v>Q4</v>
      </c>
      <c r="E2220" s="4">
        <f>MONTH(SalesDataTable[[#This Row],[Order Date]])</f>
        <v>10</v>
      </c>
      <c r="F2220" s="4" t="str">
        <f>TEXT(SalesDataTable[[#This Row],[Order Date]],"MMM")</f>
        <v>Oct</v>
      </c>
      <c r="G2220" s="4" t="s">
        <v>6</v>
      </c>
      <c r="H2220" s="4" t="s">
        <v>27</v>
      </c>
      <c r="I2220" s="4" t="s">
        <v>28</v>
      </c>
      <c r="J2220" s="4" t="s">
        <v>3</v>
      </c>
      <c r="K2220" s="4" t="s">
        <v>34</v>
      </c>
      <c r="L2220" s="4" t="s">
        <v>35</v>
      </c>
      <c r="M2220" s="9">
        <v>2</v>
      </c>
      <c r="N2220" s="6">
        <v>41.06</v>
      </c>
      <c r="O2220" s="7">
        <v>0.05</v>
      </c>
      <c r="P2220" s="6">
        <v>15.07</v>
      </c>
      <c r="Q2220" s="6">
        <f t="shared" si="136"/>
        <v>78.013999999999996</v>
      </c>
      <c r="R2220" s="6">
        <f t="shared" si="137"/>
        <v>30.14</v>
      </c>
      <c r="S2220" s="6">
        <f t="shared" si="138"/>
        <v>47.873999999999995</v>
      </c>
      <c r="T2220" s="8">
        <f t="shared" si="139"/>
        <v>0.6136590868305688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1477</v>
      </c>
      <c r="B2221" s="3">
        <v>46324</v>
      </c>
      <c r="C2221" s="4">
        <f>YEAR(SalesDataTable[[#This Row],[Order Date]])</f>
        <v>2026</v>
      </c>
      <c r="D2221" s="11" t="str">
        <f>"Q"&amp;ROUNDUP(MONTH(SalesDataTable[[#This Row],[Order Date]])/3,0)</f>
        <v>Q4</v>
      </c>
      <c r="E2221" s="4">
        <f>MONTH(SalesDataTable[[#This Row],[Order Date]])</f>
        <v>10</v>
      </c>
      <c r="F2221" s="4" t="str">
        <f>TEXT(SalesDataTable[[#This Row],[Order Date]],"MMM")</f>
        <v>Oct</v>
      </c>
      <c r="G2221" s="4" t="s">
        <v>6</v>
      </c>
      <c r="H2221" s="4" t="s">
        <v>49</v>
      </c>
      <c r="I2221" s="4" t="s">
        <v>28</v>
      </c>
      <c r="J2221" s="4" t="s">
        <v>3</v>
      </c>
      <c r="K2221" s="4" t="s">
        <v>23</v>
      </c>
      <c r="L2221" s="4" t="s">
        <v>51</v>
      </c>
      <c r="M2221" s="9">
        <v>1</v>
      </c>
      <c r="N2221" s="6">
        <v>121.78</v>
      </c>
      <c r="O2221" s="7">
        <v>0.15</v>
      </c>
      <c r="P2221" s="6">
        <v>61.55</v>
      </c>
      <c r="Q2221" s="6">
        <f t="shared" si="136"/>
        <v>103.51300000000001</v>
      </c>
      <c r="R2221" s="6">
        <f t="shared" si="137"/>
        <v>61.55</v>
      </c>
      <c r="S2221" s="6">
        <f t="shared" si="138"/>
        <v>41.963000000000008</v>
      </c>
      <c r="T2221" s="8">
        <f t="shared" si="139"/>
        <v>0.40538869513974096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1575</v>
      </c>
      <c r="B2222" s="3">
        <v>46324</v>
      </c>
      <c r="C2222" s="4">
        <f>YEAR(SalesDataTable[[#This Row],[Order Date]])</f>
        <v>2026</v>
      </c>
      <c r="D2222" s="11" t="str">
        <f>"Q"&amp;ROUNDUP(MONTH(SalesDataTable[[#This Row],[Order Date]])/3,0)</f>
        <v>Q4</v>
      </c>
      <c r="E2222" s="4">
        <f>MONTH(SalesDataTable[[#This Row],[Order Date]])</f>
        <v>10</v>
      </c>
      <c r="F2222" s="4" t="str">
        <f>TEXT(SalesDataTable[[#This Row],[Order Date]],"MMM")</f>
        <v>Oct</v>
      </c>
      <c r="G2222" s="4" t="s">
        <v>20</v>
      </c>
      <c r="H2222" s="4" t="s">
        <v>31</v>
      </c>
      <c r="I2222" s="4" t="s">
        <v>8</v>
      </c>
      <c r="J2222" s="4" t="s">
        <v>3</v>
      </c>
      <c r="K2222" s="4" t="s">
        <v>14</v>
      </c>
      <c r="L2222" s="4" t="s">
        <v>44</v>
      </c>
      <c r="M2222" s="9">
        <v>5</v>
      </c>
      <c r="N2222" s="6">
        <v>130.68</v>
      </c>
      <c r="O2222" s="7">
        <v>0.2</v>
      </c>
      <c r="P2222" s="6">
        <v>67.209999999999994</v>
      </c>
      <c r="Q2222" s="6">
        <f t="shared" si="136"/>
        <v>522.72000000000014</v>
      </c>
      <c r="R2222" s="6">
        <f t="shared" si="137"/>
        <v>336.04999999999995</v>
      </c>
      <c r="S2222" s="6">
        <f t="shared" si="138"/>
        <v>186.67000000000019</v>
      </c>
      <c r="T2222" s="8">
        <f t="shared" si="139"/>
        <v>0.35711279461279488</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2830</v>
      </c>
      <c r="B2223" s="3">
        <v>46324</v>
      </c>
      <c r="C2223" s="4">
        <f>YEAR(SalesDataTable[[#This Row],[Order Date]])</f>
        <v>2026</v>
      </c>
      <c r="D2223" s="11" t="str">
        <f>"Q"&amp;ROUNDUP(MONTH(SalesDataTable[[#This Row],[Order Date]])/3,0)</f>
        <v>Q4</v>
      </c>
      <c r="E2223" s="4">
        <f>MONTH(SalesDataTable[[#This Row],[Order Date]])</f>
        <v>10</v>
      </c>
      <c r="F2223" s="4" t="str">
        <f>TEXT(SalesDataTable[[#This Row],[Order Date]],"MMM")</f>
        <v>Oct</v>
      </c>
      <c r="G2223" s="4" t="s">
        <v>11</v>
      </c>
      <c r="H2223" s="4" t="s">
        <v>12</v>
      </c>
      <c r="I2223" s="4" t="s">
        <v>2</v>
      </c>
      <c r="J2223" s="4" t="s">
        <v>13</v>
      </c>
      <c r="K2223" s="4" t="s">
        <v>14</v>
      </c>
      <c r="L2223" s="4" t="s">
        <v>48</v>
      </c>
      <c r="M2223" s="9">
        <v>1</v>
      </c>
      <c r="N2223" s="6">
        <v>161.94999999999999</v>
      </c>
      <c r="O2223" s="7">
        <v>0</v>
      </c>
      <c r="P2223" s="6">
        <v>86.61</v>
      </c>
      <c r="Q2223" s="6">
        <f t="shared" si="136"/>
        <v>161.94999999999999</v>
      </c>
      <c r="R2223" s="6">
        <f t="shared" si="137"/>
        <v>86.61</v>
      </c>
      <c r="S2223" s="6">
        <f t="shared" si="138"/>
        <v>75.339999999999989</v>
      </c>
      <c r="T2223" s="8">
        <f t="shared" si="139"/>
        <v>0.46520531028095086</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2884</v>
      </c>
      <c r="B2224" s="3">
        <v>46324</v>
      </c>
      <c r="C2224" s="4">
        <f>YEAR(SalesDataTable[[#This Row],[Order Date]])</f>
        <v>2026</v>
      </c>
      <c r="D2224" s="11" t="str">
        <f>"Q"&amp;ROUNDUP(MONTH(SalesDataTable[[#This Row],[Order Date]])/3,0)</f>
        <v>Q4</v>
      </c>
      <c r="E2224" s="4">
        <f>MONTH(SalesDataTable[[#This Row],[Order Date]])</f>
        <v>10</v>
      </c>
      <c r="F2224" s="4" t="str">
        <f>TEXT(SalesDataTable[[#This Row],[Order Date]],"MMM")</f>
        <v>Oct</v>
      </c>
      <c r="G2224" s="4" t="s">
        <v>0</v>
      </c>
      <c r="H2224" s="4" t="s">
        <v>50</v>
      </c>
      <c r="I2224" s="4" t="s">
        <v>19</v>
      </c>
      <c r="J2224" s="4" t="s">
        <v>3</v>
      </c>
      <c r="K2224" s="4" t="s">
        <v>4</v>
      </c>
      <c r="L2224" s="4" t="s">
        <v>5</v>
      </c>
      <c r="M2224" s="9">
        <v>2</v>
      </c>
      <c r="N2224" s="6">
        <v>83.6</v>
      </c>
      <c r="O2224" s="7">
        <v>0</v>
      </c>
      <c r="P2224" s="6">
        <v>43.01</v>
      </c>
      <c r="Q2224" s="6">
        <f t="shared" si="136"/>
        <v>167.2</v>
      </c>
      <c r="R2224" s="6">
        <f t="shared" si="137"/>
        <v>86.02</v>
      </c>
      <c r="S2224" s="6">
        <f t="shared" si="138"/>
        <v>81.179999999999993</v>
      </c>
      <c r="T2224" s="8">
        <f t="shared" si="139"/>
        <v>0.48552631578947369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3093</v>
      </c>
      <c r="B2225" s="3">
        <v>46324</v>
      </c>
      <c r="C2225" s="4">
        <f>YEAR(SalesDataTable[[#This Row],[Order Date]])</f>
        <v>2026</v>
      </c>
      <c r="D2225" s="11" t="str">
        <f>"Q"&amp;ROUNDUP(MONTH(SalesDataTable[[#This Row],[Order Date]])/3,0)</f>
        <v>Q4</v>
      </c>
      <c r="E2225" s="4">
        <f>MONTH(SalesDataTable[[#This Row],[Order Date]])</f>
        <v>10</v>
      </c>
      <c r="F2225" s="4" t="str">
        <f>TEXT(SalesDataTable[[#This Row],[Order Date]],"MMM")</f>
        <v>Oct</v>
      </c>
      <c r="G2225" s="4" t="s">
        <v>20</v>
      </c>
      <c r="H2225" s="4" t="s">
        <v>21</v>
      </c>
      <c r="I2225" s="4" t="s">
        <v>8</v>
      </c>
      <c r="J2225" s="4" t="s">
        <v>16</v>
      </c>
      <c r="K2225" s="4" t="s">
        <v>23</v>
      </c>
      <c r="L2225" s="4" t="s">
        <v>29</v>
      </c>
      <c r="M2225" s="9">
        <v>3</v>
      </c>
      <c r="N2225" s="6">
        <v>194.19</v>
      </c>
      <c r="O2225" s="7">
        <v>0.15</v>
      </c>
      <c r="P2225" s="6">
        <v>104.22</v>
      </c>
      <c r="Q2225" s="6">
        <f t="shared" si="136"/>
        <v>495.18449999999996</v>
      </c>
      <c r="R2225" s="6">
        <f t="shared" si="137"/>
        <v>312.65999999999997</v>
      </c>
      <c r="S2225" s="6">
        <f t="shared" si="138"/>
        <v>182.52449999999999</v>
      </c>
      <c r="T2225" s="8">
        <f t="shared" si="139"/>
        <v>0.36859897674503139</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3613</v>
      </c>
      <c r="B2226" s="3">
        <v>46324</v>
      </c>
      <c r="C2226" s="4">
        <f>YEAR(SalesDataTable[[#This Row],[Order Date]])</f>
        <v>2026</v>
      </c>
      <c r="D2226" s="11" t="str">
        <f>"Q"&amp;ROUNDUP(MONTH(SalesDataTable[[#This Row],[Order Date]])/3,0)</f>
        <v>Q4</v>
      </c>
      <c r="E2226" s="4">
        <f>MONTH(SalesDataTable[[#This Row],[Order Date]])</f>
        <v>10</v>
      </c>
      <c r="F2226" s="4" t="str">
        <f>TEXT(SalesDataTable[[#This Row],[Order Date]],"MMM")</f>
        <v>Oct</v>
      </c>
      <c r="G2226" s="4" t="s">
        <v>6</v>
      </c>
      <c r="H2226" s="4" t="s">
        <v>43</v>
      </c>
      <c r="I2226" s="4" t="s">
        <v>2</v>
      </c>
      <c r="J2226" s="4" t="s">
        <v>3</v>
      </c>
      <c r="K2226" s="4" t="s">
        <v>14</v>
      </c>
      <c r="L2226" s="4" t="s">
        <v>48</v>
      </c>
      <c r="M2226" s="9">
        <v>3</v>
      </c>
      <c r="N2226" s="6">
        <v>167.41</v>
      </c>
      <c r="O2226" s="7">
        <v>0</v>
      </c>
      <c r="P2226" s="6">
        <v>85.33</v>
      </c>
      <c r="Q2226" s="6">
        <f t="shared" si="136"/>
        <v>502.23</v>
      </c>
      <c r="R2226" s="6">
        <f t="shared" si="137"/>
        <v>255.99</v>
      </c>
      <c r="S2226" s="6">
        <f t="shared" si="138"/>
        <v>246.24</v>
      </c>
      <c r="T2226" s="8">
        <f t="shared" si="139"/>
        <v>0.49029329191804549</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4496</v>
      </c>
      <c r="B2227" s="3">
        <v>46324</v>
      </c>
      <c r="C2227" s="4">
        <f>YEAR(SalesDataTable[[#This Row],[Order Date]])</f>
        <v>2026</v>
      </c>
      <c r="D2227" s="11" t="str">
        <f>"Q"&amp;ROUNDUP(MONTH(SalesDataTable[[#This Row],[Order Date]])/3,0)</f>
        <v>Q4</v>
      </c>
      <c r="E2227" s="4">
        <f>MONTH(SalesDataTable[[#This Row],[Order Date]])</f>
        <v>10</v>
      </c>
      <c r="F2227" s="4" t="str">
        <f>TEXT(SalesDataTable[[#This Row],[Order Date]],"MMM")</f>
        <v>Oct</v>
      </c>
      <c r="G2227" s="4" t="s">
        <v>20</v>
      </c>
      <c r="H2227" s="4" t="s">
        <v>33</v>
      </c>
      <c r="I2227" s="4" t="s">
        <v>2</v>
      </c>
      <c r="J2227" s="4" t="s">
        <v>3</v>
      </c>
      <c r="K2227" s="4" t="s">
        <v>34</v>
      </c>
      <c r="L2227" s="4" t="s">
        <v>35</v>
      </c>
      <c r="M2227" s="9">
        <v>2</v>
      </c>
      <c r="N2227" s="6">
        <v>40.83</v>
      </c>
      <c r="O2227" s="7">
        <v>0.1</v>
      </c>
      <c r="P2227" s="6">
        <v>14.91</v>
      </c>
      <c r="Q2227" s="6">
        <f t="shared" si="136"/>
        <v>73.494</v>
      </c>
      <c r="R2227" s="6">
        <f t="shared" si="137"/>
        <v>29.82</v>
      </c>
      <c r="S2227" s="6">
        <f t="shared" si="138"/>
        <v>43.673999999999999</v>
      </c>
      <c r="T2227" s="8">
        <f t="shared" si="139"/>
        <v>0.59425259204833047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5194</v>
      </c>
      <c r="B2228" s="3">
        <v>46324</v>
      </c>
      <c r="C2228" s="4">
        <f>YEAR(SalesDataTable[[#This Row],[Order Date]])</f>
        <v>2026</v>
      </c>
      <c r="D2228" s="11" t="str">
        <f>"Q"&amp;ROUNDUP(MONTH(SalesDataTable[[#This Row],[Order Date]])/3,0)</f>
        <v>Q4</v>
      </c>
      <c r="E2228" s="4">
        <f>MONTH(SalesDataTable[[#This Row],[Order Date]])</f>
        <v>10</v>
      </c>
      <c r="F2228" s="4" t="str">
        <f>TEXT(SalesDataTable[[#This Row],[Order Date]],"MMM")</f>
        <v>Oct</v>
      </c>
      <c r="G2228" s="4" t="s">
        <v>0</v>
      </c>
      <c r="H2228" s="4" t="s">
        <v>36</v>
      </c>
      <c r="I2228" s="4" t="s">
        <v>8</v>
      </c>
      <c r="J2228" s="4" t="s">
        <v>16</v>
      </c>
      <c r="K2228" s="4" t="s">
        <v>23</v>
      </c>
      <c r="L2228" s="4" t="s">
        <v>40</v>
      </c>
      <c r="M2228" s="9">
        <v>12</v>
      </c>
      <c r="N2228" s="6">
        <v>80.84</v>
      </c>
      <c r="O2228" s="7">
        <v>0.1</v>
      </c>
      <c r="P2228" s="6">
        <v>38.39</v>
      </c>
      <c r="Q2228" s="6">
        <f t="shared" si="136"/>
        <v>873.072</v>
      </c>
      <c r="R2228" s="6">
        <f t="shared" si="137"/>
        <v>460.68</v>
      </c>
      <c r="S2228" s="6">
        <f t="shared" si="138"/>
        <v>412.392</v>
      </c>
      <c r="T2228" s="8">
        <f t="shared" si="139"/>
        <v>0.4723459233602727</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339</v>
      </c>
      <c r="B2229" s="3">
        <v>46325</v>
      </c>
      <c r="C2229" s="4">
        <f>YEAR(SalesDataTable[[#This Row],[Order Date]])</f>
        <v>2026</v>
      </c>
      <c r="D2229" s="11" t="str">
        <f>"Q"&amp;ROUNDUP(MONTH(SalesDataTable[[#This Row],[Order Date]])/3,0)</f>
        <v>Q4</v>
      </c>
      <c r="E2229" s="4">
        <f>MONTH(SalesDataTable[[#This Row],[Order Date]])</f>
        <v>10</v>
      </c>
      <c r="F2229" s="4" t="str">
        <f>TEXT(SalesDataTable[[#This Row],[Order Date]],"MMM")</f>
        <v>Oct</v>
      </c>
      <c r="G2229" s="4" t="s">
        <v>20</v>
      </c>
      <c r="H2229" s="4" t="s">
        <v>47</v>
      </c>
      <c r="I2229" s="4" t="s">
        <v>2</v>
      </c>
      <c r="J2229" s="4" t="s">
        <v>3</v>
      </c>
      <c r="K2229" s="4" t="s">
        <v>4</v>
      </c>
      <c r="L2229" s="4" t="s">
        <v>26</v>
      </c>
      <c r="M2229" s="9">
        <v>1</v>
      </c>
      <c r="N2229" s="6">
        <v>39.65</v>
      </c>
      <c r="O2229" s="7">
        <v>0</v>
      </c>
      <c r="P2229" s="6">
        <v>16.38</v>
      </c>
      <c r="Q2229" s="6">
        <f t="shared" si="136"/>
        <v>39.65</v>
      </c>
      <c r="R2229" s="6">
        <f t="shared" si="137"/>
        <v>16.38</v>
      </c>
      <c r="S2229" s="6">
        <f t="shared" si="138"/>
        <v>23.27</v>
      </c>
      <c r="T2229" s="8">
        <f t="shared" si="139"/>
        <v>0.58688524590163937</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1199</v>
      </c>
      <c r="B2230" s="3">
        <v>46325</v>
      </c>
      <c r="C2230" s="4">
        <f>YEAR(SalesDataTable[[#This Row],[Order Date]])</f>
        <v>2026</v>
      </c>
      <c r="D2230" s="11" t="str">
        <f>"Q"&amp;ROUNDUP(MONTH(SalesDataTable[[#This Row],[Order Date]])/3,0)</f>
        <v>Q4</v>
      </c>
      <c r="E2230" s="4">
        <f>MONTH(SalesDataTable[[#This Row],[Order Date]])</f>
        <v>10</v>
      </c>
      <c r="F2230" s="4" t="str">
        <f>TEXT(SalesDataTable[[#This Row],[Order Date]],"MMM")</f>
        <v>Oct</v>
      </c>
      <c r="G2230" s="4" t="s">
        <v>6</v>
      </c>
      <c r="H2230" s="4" t="s">
        <v>43</v>
      </c>
      <c r="I2230" s="4" t="s">
        <v>2</v>
      </c>
      <c r="J2230" s="4" t="s">
        <v>13</v>
      </c>
      <c r="K2230" s="4" t="s">
        <v>4</v>
      </c>
      <c r="L2230" s="4" t="s">
        <v>30</v>
      </c>
      <c r="M2230" s="9">
        <v>1</v>
      </c>
      <c r="N2230" s="6">
        <v>102.47</v>
      </c>
      <c r="O2230" s="7">
        <v>0.1</v>
      </c>
      <c r="P2230" s="6">
        <v>49.75</v>
      </c>
      <c r="Q2230" s="6">
        <f t="shared" si="136"/>
        <v>92.222999999999999</v>
      </c>
      <c r="R2230" s="6">
        <f t="shared" si="137"/>
        <v>49.75</v>
      </c>
      <c r="S2230" s="6">
        <f t="shared" si="138"/>
        <v>42.472999999999999</v>
      </c>
      <c r="T2230" s="8">
        <f t="shared" si="139"/>
        <v>0.46054671828068922</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1253</v>
      </c>
      <c r="B2231" s="3">
        <v>46325</v>
      </c>
      <c r="C2231" s="4">
        <f>YEAR(SalesDataTable[[#This Row],[Order Date]])</f>
        <v>2026</v>
      </c>
      <c r="D2231" s="11" t="str">
        <f>"Q"&amp;ROUNDUP(MONTH(SalesDataTable[[#This Row],[Order Date]])/3,0)</f>
        <v>Q4</v>
      </c>
      <c r="E2231" s="4">
        <f>MONTH(SalesDataTable[[#This Row],[Order Date]])</f>
        <v>10</v>
      </c>
      <c r="F2231" s="4" t="str">
        <f>TEXT(SalesDataTable[[#This Row],[Order Date]],"MMM")</f>
        <v>Oct</v>
      </c>
      <c r="G2231" s="4" t="s">
        <v>20</v>
      </c>
      <c r="H2231" s="4" t="s">
        <v>47</v>
      </c>
      <c r="I2231" s="4" t="s">
        <v>19</v>
      </c>
      <c r="J2231" s="4" t="s">
        <v>16</v>
      </c>
      <c r="K2231" s="4" t="s">
        <v>34</v>
      </c>
      <c r="L2231" s="4" t="s">
        <v>35</v>
      </c>
      <c r="M2231" s="9">
        <v>2</v>
      </c>
      <c r="N2231" s="6">
        <v>40.43</v>
      </c>
      <c r="O2231" s="7">
        <v>0</v>
      </c>
      <c r="P2231" s="6">
        <v>14.88</v>
      </c>
      <c r="Q2231" s="6">
        <f t="shared" si="136"/>
        <v>80.86</v>
      </c>
      <c r="R2231" s="6">
        <f t="shared" si="137"/>
        <v>29.76</v>
      </c>
      <c r="S2231" s="6">
        <f t="shared" si="138"/>
        <v>51.099999999999994</v>
      </c>
      <c r="T2231" s="8">
        <f t="shared" si="139"/>
        <v>0.63195646796932969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1407</v>
      </c>
      <c r="B2232" s="3">
        <v>46325</v>
      </c>
      <c r="C2232" s="4">
        <f>YEAR(SalesDataTable[[#This Row],[Order Date]])</f>
        <v>2026</v>
      </c>
      <c r="D2232" s="11" t="str">
        <f>"Q"&amp;ROUNDUP(MONTH(SalesDataTable[[#This Row],[Order Date]])/3,0)</f>
        <v>Q4</v>
      </c>
      <c r="E2232" s="4">
        <f>MONTH(SalesDataTable[[#This Row],[Order Date]])</f>
        <v>10</v>
      </c>
      <c r="F2232" s="4" t="str">
        <f>TEXT(SalesDataTable[[#This Row],[Order Date]],"MMM")</f>
        <v>Oct</v>
      </c>
      <c r="G2232" s="4" t="s">
        <v>20</v>
      </c>
      <c r="H2232" s="4" t="s">
        <v>33</v>
      </c>
      <c r="I2232" s="4" t="s">
        <v>19</v>
      </c>
      <c r="J2232" s="4" t="s">
        <v>16</v>
      </c>
      <c r="K2232" s="4" t="s">
        <v>14</v>
      </c>
      <c r="L2232" s="4" t="s">
        <v>15</v>
      </c>
      <c r="M2232" s="9">
        <v>2</v>
      </c>
      <c r="N2232" s="6">
        <v>35.880000000000003</v>
      </c>
      <c r="O2232" s="7">
        <v>0.05</v>
      </c>
      <c r="P2232" s="6">
        <v>13.52</v>
      </c>
      <c r="Q2232" s="6">
        <f t="shared" si="136"/>
        <v>68.171999999999997</v>
      </c>
      <c r="R2232" s="6">
        <f t="shared" si="137"/>
        <v>27.04</v>
      </c>
      <c r="S2232" s="6">
        <f t="shared" si="138"/>
        <v>41.131999999999998</v>
      </c>
      <c r="T2232" s="8">
        <f t="shared" si="139"/>
        <v>0.60335621662852779</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2532</v>
      </c>
      <c r="B2233" s="3">
        <v>46325</v>
      </c>
      <c r="C2233" s="4">
        <f>YEAR(SalesDataTable[[#This Row],[Order Date]])</f>
        <v>2026</v>
      </c>
      <c r="D2233" s="11" t="str">
        <f>"Q"&amp;ROUNDUP(MONTH(SalesDataTable[[#This Row],[Order Date]])/3,0)</f>
        <v>Q4</v>
      </c>
      <c r="E2233" s="4">
        <f>MONTH(SalesDataTable[[#This Row],[Order Date]])</f>
        <v>10</v>
      </c>
      <c r="F2233" s="4" t="str">
        <f>TEXT(SalesDataTable[[#This Row],[Order Date]],"MMM")</f>
        <v>Oct</v>
      </c>
      <c r="G2233" s="4" t="s">
        <v>0</v>
      </c>
      <c r="H2233" s="4" t="s">
        <v>50</v>
      </c>
      <c r="I2233" s="4" t="s">
        <v>28</v>
      </c>
      <c r="J2233" s="4" t="s">
        <v>13</v>
      </c>
      <c r="K2233" s="4" t="s">
        <v>4</v>
      </c>
      <c r="L2233" s="4" t="s">
        <v>5</v>
      </c>
      <c r="M2233" s="9">
        <v>1</v>
      </c>
      <c r="N2233" s="6">
        <v>80.400000000000006</v>
      </c>
      <c r="O2233" s="7">
        <v>0</v>
      </c>
      <c r="P2233" s="6">
        <v>43.34</v>
      </c>
      <c r="Q2233" s="6">
        <f t="shared" si="136"/>
        <v>80.400000000000006</v>
      </c>
      <c r="R2233" s="6">
        <f t="shared" si="137"/>
        <v>43.34</v>
      </c>
      <c r="S2233" s="6">
        <f t="shared" si="138"/>
        <v>37.06</v>
      </c>
      <c r="T2233" s="8">
        <f t="shared" si="139"/>
        <v>0.46094527363184079</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307</v>
      </c>
      <c r="B2234" s="3">
        <v>46326</v>
      </c>
      <c r="C2234" s="4">
        <f>YEAR(SalesDataTable[[#This Row],[Order Date]])</f>
        <v>2026</v>
      </c>
      <c r="D2234" s="11" t="str">
        <f>"Q"&amp;ROUNDUP(MONTH(SalesDataTable[[#This Row],[Order Date]])/3,0)</f>
        <v>Q4</v>
      </c>
      <c r="E2234" s="4">
        <f>MONTH(SalesDataTable[[#This Row],[Order Date]])</f>
        <v>10</v>
      </c>
      <c r="F2234" s="4" t="str">
        <f>TEXT(SalesDataTable[[#This Row],[Order Date]],"MMM")</f>
        <v>Oct</v>
      </c>
      <c r="G2234" s="4" t="s">
        <v>20</v>
      </c>
      <c r="H2234" s="4" t="s">
        <v>33</v>
      </c>
      <c r="I2234" s="4" t="s">
        <v>2</v>
      </c>
      <c r="J2234" s="4" t="s">
        <v>3</v>
      </c>
      <c r="K2234" s="4" t="s">
        <v>34</v>
      </c>
      <c r="L2234" s="4" t="s">
        <v>42</v>
      </c>
      <c r="M2234" s="9">
        <v>1</v>
      </c>
      <c r="N2234" s="6">
        <v>37.08</v>
      </c>
      <c r="O2234" s="7">
        <v>0</v>
      </c>
      <c r="P2234" s="6">
        <v>13.62</v>
      </c>
      <c r="Q2234" s="6">
        <f t="shared" si="136"/>
        <v>37.08</v>
      </c>
      <c r="R2234" s="6">
        <f t="shared" si="137"/>
        <v>13.62</v>
      </c>
      <c r="S2234" s="6">
        <f t="shared" si="138"/>
        <v>23.46</v>
      </c>
      <c r="T2234" s="8">
        <f t="shared" si="139"/>
        <v>0.63268608414239491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3257</v>
      </c>
      <c r="B2235" s="3">
        <v>46326</v>
      </c>
      <c r="C2235" s="4">
        <f>YEAR(SalesDataTable[[#This Row],[Order Date]])</f>
        <v>2026</v>
      </c>
      <c r="D2235" s="11" t="str">
        <f>"Q"&amp;ROUNDUP(MONTH(SalesDataTable[[#This Row],[Order Date]])/3,0)</f>
        <v>Q4</v>
      </c>
      <c r="E2235" s="4">
        <f>MONTH(SalesDataTable[[#This Row],[Order Date]])</f>
        <v>10</v>
      </c>
      <c r="F2235" s="4" t="str">
        <f>TEXT(SalesDataTable[[#This Row],[Order Date]],"MMM")</f>
        <v>Oct</v>
      </c>
      <c r="G2235" s="4" t="s">
        <v>20</v>
      </c>
      <c r="H2235" s="4" t="s">
        <v>21</v>
      </c>
      <c r="I2235" s="4" t="s">
        <v>19</v>
      </c>
      <c r="J2235" s="4" t="s">
        <v>13</v>
      </c>
      <c r="K2235" s="4" t="s">
        <v>14</v>
      </c>
      <c r="L2235" s="4" t="s">
        <v>48</v>
      </c>
      <c r="M2235" s="9">
        <v>6</v>
      </c>
      <c r="N2235" s="6">
        <v>165.92</v>
      </c>
      <c r="O2235" s="7">
        <v>0</v>
      </c>
      <c r="P2235" s="6">
        <v>87.55</v>
      </c>
      <c r="Q2235" s="6">
        <f t="shared" si="136"/>
        <v>995.52</v>
      </c>
      <c r="R2235" s="6">
        <f t="shared" si="137"/>
        <v>525.29999999999995</v>
      </c>
      <c r="S2235" s="6">
        <f t="shared" si="138"/>
        <v>470.22</v>
      </c>
      <c r="T2235" s="8">
        <f t="shared" si="139"/>
        <v>0.4723360655737705</v>
      </c>
      <c r="U2235" s="5">
        <f>YEAR(SalesDataTable[[#This Row],[Order Date]])</f>
        <v>2026</v>
      </c>
      <c r="V2235" s="8" t="str">
        <f>"Q"&amp;ROUNDUP(MONTH(SalesDataTable[[#This Row],[Order Date]])/3,0)</f>
        <v>Q4</v>
      </c>
      <c r="W2235" s="9">
        <f>MONTH(SalesDataTable[[#This Row],[Order Date]])</f>
        <v>10</v>
      </c>
      <c r="X2235" s="8" t="str">
        <f>TEXT(SalesDataTable[[#This Row],[Order Date]],"mmm")</f>
        <v>Oct</v>
      </c>
    </row>
    <row r="2236" spans="1:24" ht="15.6">
      <c r="A2236" s="2">
        <v>3739</v>
      </c>
      <c r="B2236" s="3">
        <v>46326</v>
      </c>
      <c r="C2236" s="4">
        <f>YEAR(SalesDataTable[[#This Row],[Order Date]])</f>
        <v>2026</v>
      </c>
      <c r="D2236" s="11" t="str">
        <f>"Q"&amp;ROUNDUP(MONTH(SalesDataTable[[#This Row],[Order Date]])/3,0)</f>
        <v>Q4</v>
      </c>
      <c r="E2236" s="4">
        <f>MONTH(SalesDataTable[[#This Row],[Order Date]])</f>
        <v>10</v>
      </c>
      <c r="F2236" s="4" t="str">
        <f>TEXT(SalesDataTable[[#This Row],[Order Date]],"MMM")</f>
        <v>Oct</v>
      </c>
      <c r="G2236" s="4" t="s">
        <v>6</v>
      </c>
      <c r="H2236" s="4" t="s">
        <v>43</v>
      </c>
      <c r="I2236" s="4" t="s">
        <v>28</v>
      </c>
      <c r="J2236" s="4" t="s">
        <v>13</v>
      </c>
      <c r="K2236" s="4" t="s">
        <v>14</v>
      </c>
      <c r="L2236" s="4" t="s">
        <v>44</v>
      </c>
      <c r="M2236" s="9">
        <v>1</v>
      </c>
      <c r="N2236" s="6">
        <v>135.19</v>
      </c>
      <c r="O2236" s="7">
        <v>0</v>
      </c>
      <c r="P2236" s="6">
        <v>68.319999999999993</v>
      </c>
      <c r="Q2236" s="6">
        <f t="shared" si="136"/>
        <v>135.19</v>
      </c>
      <c r="R2236" s="6">
        <f t="shared" si="137"/>
        <v>68.319999999999993</v>
      </c>
      <c r="S2236" s="6">
        <f t="shared" si="138"/>
        <v>66.87</v>
      </c>
      <c r="T2236" s="8">
        <f t="shared" si="139"/>
        <v>0.49463717730601381</v>
      </c>
      <c r="U2236" s="5">
        <f>YEAR(SalesDataTable[[#This Row],[Order Date]])</f>
        <v>2026</v>
      </c>
      <c r="V2236" s="8" t="str">
        <f>"Q"&amp;ROUNDUP(MONTH(SalesDataTable[[#This Row],[Order Date]])/3,0)</f>
        <v>Q4</v>
      </c>
      <c r="W2236" s="9">
        <f>MONTH(SalesDataTable[[#This Row],[Order Date]])</f>
        <v>10</v>
      </c>
      <c r="X2236" s="8" t="str">
        <f>TEXT(SalesDataTable[[#This Row],[Order Date]],"mmm")</f>
        <v>Oct</v>
      </c>
    </row>
    <row r="2237" spans="1:24" ht="15.6">
      <c r="A2237" s="2">
        <v>77</v>
      </c>
      <c r="B2237" s="3">
        <v>46327</v>
      </c>
      <c r="C2237" s="4">
        <f>YEAR(SalesDataTable[[#This Row],[Order Date]])</f>
        <v>2026</v>
      </c>
      <c r="D2237" s="11" t="str">
        <f>"Q"&amp;ROUNDUP(MONTH(SalesDataTable[[#This Row],[Order Date]])/3,0)</f>
        <v>Q4</v>
      </c>
      <c r="E2237" s="4">
        <f>MONTH(SalesDataTable[[#This Row],[Order Date]])</f>
        <v>11</v>
      </c>
      <c r="F2237" s="4" t="str">
        <f>TEXT(SalesDataTable[[#This Row],[Order Date]],"MMM")</f>
        <v>Nov</v>
      </c>
      <c r="G2237" s="4" t="s">
        <v>6</v>
      </c>
      <c r="H2237" s="4" t="s">
        <v>41</v>
      </c>
      <c r="I2237" s="4" t="s">
        <v>2</v>
      </c>
      <c r="J2237" s="4" t="s">
        <v>13</v>
      </c>
      <c r="K2237" s="4" t="s">
        <v>14</v>
      </c>
      <c r="L2237" s="4" t="s">
        <v>44</v>
      </c>
      <c r="M2237" s="9">
        <v>2</v>
      </c>
      <c r="N2237" s="6">
        <v>133.96</v>
      </c>
      <c r="O2237" s="7">
        <v>0.1</v>
      </c>
      <c r="P2237" s="6">
        <v>65.44</v>
      </c>
      <c r="Q2237" s="6">
        <f t="shared" si="136"/>
        <v>241.12800000000001</v>
      </c>
      <c r="R2237" s="6">
        <f t="shared" si="137"/>
        <v>130.88</v>
      </c>
      <c r="S2237" s="6">
        <f t="shared" si="138"/>
        <v>110.24800000000002</v>
      </c>
      <c r="T2237" s="8">
        <f t="shared" si="139"/>
        <v>0.4572177432732823</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461</v>
      </c>
      <c r="B2238" s="3">
        <v>46327</v>
      </c>
      <c r="C2238" s="4">
        <f>YEAR(SalesDataTable[[#This Row],[Order Date]])</f>
        <v>2026</v>
      </c>
      <c r="D2238" s="11" t="str">
        <f>"Q"&amp;ROUNDUP(MONTH(SalesDataTable[[#This Row],[Order Date]])/3,0)</f>
        <v>Q4</v>
      </c>
      <c r="E2238" s="4">
        <f>MONTH(SalesDataTable[[#This Row],[Order Date]])</f>
        <v>11</v>
      </c>
      <c r="F2238" s="4" t="str">
        <f>TEXT(SalesDataTable[[#This Row],[Order Date]],"MMM")</f>
        <v>Nov</v>
      </c>
      <c r="G2238" s="4" t="s">
        <v>6</v>
      </c>
      <c r="H2238" s="4" t="s">
        <v>41</v>
      </c>
      <c r="I2238" s="4" t="s">
        <v>28</v>
      </c>
      <c r="J2238" s="4" t="s">
        <v>16</v>
      </c>
      <c r="K2238" s="4" t="s">
        <v>4</v>
      </c>
      <c r="L2238" s="4" t="s">
        <v>22</v>
      </c>
      <c r="M2238" s="9">
        <v>3</v>
      </c>
      <c r="N2238" s="6">
        <v>51.67</v>
      </c>
      <c r="O2238" s="7">
        <v>0.05</v>
      </c>
      <c r="P2238" s="6">
        <v>22.8</v>
      </c>
      <c r="Q2238" s="6">
        <f t="shared" si="136"/>
        <v>147.25949999999997</v>
      </c>
      <c r="R2238" s="6">
        <f t="shared" si="137"/>
        <v>68.400000000000006</v>
      </c>
      <c r="S2238" s="6">
        <f t="shared" si="138"/>
        <v>78.859499999999969</v>
      </c>
      <c r="T2238" s="8">
        <f t="shared" si="139"/>
        <v>0.53551383781691497</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732</v>
      </c>
      <c r="B2239" s="3">
        <v>46327</v>
      </c>
      <c r="C2239" s="4">
        <f>YEAR(SalesDataTable[[#This Row],[Order Date]])</f>
        <v>2026</v>
      </c>
      <c r="D2239" s="11" t="str">
        <f>"Q"&amp;ROUNDUP(MONTH(SalesDataTable[[#This Row],[Order Date]])/3,0)</f>
        <v>Q4</v>
      </c>
      <c r="E2239" s="4">
        <f>MONTH(SalesDataTable[[#This Row],[Order Date]])</f>
        <v>11</v>
      </c>
      <c r="F2239" s="4" t="str">
        <f>TEXT(SalesDataTable[[#This Row],[Order Date]],"MMM")</f>
        <v>Nov</v>
      </c>
      <c r="G2239" s="4" t="s">
        <v>6</v>
      </c>
      <c r="H2239" s="4" t="s">
        <v>7</v>
      </c>
      <c r="I2239" s="4" t="s">
        <v>28</v>
      </c>
      <c r="J2239" s="4" t="s">
        <v>3</v>
      </c>
      <c r="K2239" s="4" t="s">
        <v>9</v>
      </c>
      <c r="L2239" s="4" t="s">
        <v>37</v>
      </c>
      <c r="M2239" s="9">
        <v>1</v>
      </c>
      <c r="N2239" s="6">
        <v>150.46</v>
      </c>
      <c r="O2239" s="7">
        <v>0.15</v>
      </c>
      <c r="P2239" s="6">
        <v>78.39</v>
      </c>
      <c r="Q2239" s="6">
        <f t="shared" si="136"/>
        <v>127.89100000000001</v>
      </c>
      <c r="R2239" s="6">
        <f t="shared" si="137"/>
        <v>78.39</v>
      </c>
      <c r="S2239" s="6">
        <f t="shared" si="138"/>
        <v>49.501000000000005</v>
      </c>
      <c r="T2239" s="8">
        <f t="shared" si="139"/>
        <v>0.38705616501552104</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919</v>
      </c>
      <c r="B2240" s="3">
        <v>46327</v>
      </c>
      <c r="C2240" s="4">
        <f>YEAR(SalesDataTable[[#This Row],[Order Date]])</f>
        <v>2026</v>
      </c>
      <c r="D2240" s="11" t="str">
        <f>"Q"&amp;ROUNDUP(MONTH(SalesDataTable[[#This Row],[Order Date]])/3,0)</f>
        <v>Q4</v>
      </c>
      <c r="E2240" s="4">
        <f>MONTH(SalesDataTable[[#This Row],[Order Date]])</f>
        <v>11</v>
      </c>
      <c r="F2240" s="4" t="str">
        <f>TEXT(SalesDataTable[[#This Row],[Order Date]],"MMM")</f>
        <v>Nov</v>
      </c>
      <c r="G2240" s="4" t="s">
        <v>20</v>
      </c>
      <c r="H2240" s="4" t="s">
        <v>47</v>
      </c>
      <c r="I2240" s="4" t="s">
        <v>2</v>
      </c>
      <c r="J2240" s="4" t="s">
        <v>13</v>
      </c>
      <c r="K2240" s="4" t="s">
        <v>4</v>
      </c>
      <c r="L2240" s="4" t="s">
        <v>30</v>
      </c>
      <c r="M2240" s="9">
        <v>1</v>
      </c>
      <c r="N2240" s="6">
        <v>103.53</v>
      </c>
      <c r="O2240" s="7">
        <v>0.1</v>
      </c>
      <c r="P2240" s="6">
        <v>51.75</v>
      </c>
      <c r="Q2240" s="6">
        <f t="shared" si="136"/>
        <v>93.177000000000007</v>
      </c>
      <c r="R2240" s="6">
        <f t="shared" si="137"/>
        <v>51.75</v>
      </c>
      <c r="S2240" s="6">
        <f t="shared" si="138"/>
        <v>41.427000000000007</v>
      </c>
      <c r="T2240" s="8">
        <f t="shared" si="139"/>
        <v>0.4446054283782479</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949</v>
      </c>
      <c r="B2241" s="3">
        <v>46327</v>
      </c>
      <c r="C2241" s="4">
        <f>YEAR(SalesDataTable[[#This Row],[Order Date]])</f>
        <v>2026</v>
      </c>
      <c r="D2241" s="11" t="str">
        <f>"Q"&amp;ROUNDUP(MONTH(SalesDataTable[[#This Row],[Order Date]])/3,0)</f>
        <v>Q4</v>
      </c>
      <c r="E2241" s="4">
        <f>MONTH(SalesDataTable[[#This Row],[Order Date]])</f>
        <v>11</v>
      </c>
      <c r="F2241" s="4" t="str">
        <f>TEXT(SalesDataTable[[#This Row],[Order Date]],"MMM")</f>
        <v>Nov</v>
      </c>
      <c r="G2241" s="4" t="s">
        <v>11</v>
      </c>
      <c r="H2241" s="4" t="s">
        <v>12</v>
      </c>
      <c r="I2241" s="4" t="s">
        <v>2</v>
      </c>
      <c r="J2241" s="4" t="s">
        <v>3</v>
      </c>
      <c r="K2241" s="4" t="s">
        <v>4</v>
      </c>
      <c r="L2241" s="4" t="s">
        <v>30</v>
      </c>
      <c r="M2241" s="9">
        <v>4</v>
      </c>
      <c r="N2241" s="6">
        <v>103.33</v>
      </c>
      <c r="O2241" s="7">
        <v>0</v>
      </c>
      <c r="P2241" s="6">
        <v>49.15</v>
      </c>
      <c r="Q2241" s="6">
        <f t="shared" si="136"/>
        <v>413.32</v>
      </c>
      <c r="R2241" s="6">
        <f t="shared" si="137"/>
        <v>196.6</v>
      </c>
      <c r="S2241" s="6">
        <f t="shared" si="138"/>
        <v>216.72</v>
      </c>
      <c r="T2241" s="8">
        <f t="shared" si="139"/>
        <v>0.5243394948224136</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1185</v>
      </c>
      <c r="B2242" s="3">
        <v>46327</v>
      </c>
      <c r="C2242" s="4">
        <f>YEAR(SalesDataTable[[#This Row],[Order Date]])</f>
        <v>2026</v>
      </c>
      <c r="D2242" s="11" t="str">
        <f>"Q"&amp;ROUNDUP(MONTH(SalesDataTable[[#This Row],[Order Date]])/3,0)</f>
        <v>Q4</v>
      </c>
      <c r="E2242" s="4">
        <f>MONTH(SalesDataTable[[#This Row],[Order Date]])</f>
        <v>11</v>
      </c>
      <c r="F2242" s="4" t="str">
        <f>TEXT(SalesDataTable[[#This Row],[Order Date]],"MMM")</f>
        <v>Nov</v>
      </c>
      <c r="G2242" s="4" t="s">
        <v>20</v>
      </c>
      <c r="H2242" s="4" t="s">
        <v>33</v>
      </c>
      <c r="I2242" s="4" t="s">
        <v>8</v>
      </c>
      <c r="J2242" s="4" t="s">
        <v>16</v>
      </c>
      <c r="K2242" s="4" t="s">
        <v>14</v>
      </c>
      <c r="L2242" s="4" t="s">
        <v>15</v>
      </c>
      <c r="M2242" s="9">
        <v>5</v>
      </c>
      <c r="N2242" s="6">
        <v>37.08</v>
      </c>
      <c r="O2242" s="7">
        <v>0.15</v>
      </c>
      <c r="P2242" s="6">
        <v>13.27</v>
      </c>
      <c r="Q2242" s="6">
        <f t="shared" si="136"/>
        <v>157.58999999999997</v>
      </c>
      <c r="R2242" s="6">
        <f t="shared" si="137"/>
        <v>66.349999999999994</v>
      </c>
      <c r="S2242" s="6">
        <f t="shared" si="138"/>
        <v>91.239999999999981</v>
      </c>
      <c r="T2242" s="8">
        <f t="shared" si="139"/>
        <v>0.57897074687480166</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1248</v>
      </c>
      <c r="B2243" s="3">
        <v>46327</v>
      </c>
      <c r="C2243" s="4">
        <f>YEAR(SalesDataTable[[#This Row],[Order Date]])</f>
        <v>2026</v>
      </c>
      <c r="D2243" s="11" t="str">
        <f>"Q"&amp;ROUNDUP(MONTH(SalesDataTable[[#This Row],[Order Date]])/3,0)</f>
        <v>Q4</v>
      </c>
      <c r="E2243" s="4">
        <f>MONTH(SalesDataTable[[#This Row],[Order Date]])</f>
        <v>11</v>
      </c>
      <c r="F2243" s="4" t="str">
        <f>TEXT(SalesDataTable[[#This Row],[Order Date]],"MMM")</f>
        <v>Nov</v>
      </c>
      <c r="G2243" s="4" t="s">
        <v>0</v>
      </c>
      <c r="H2243" s="4" t="s">
        <v>1</v>
      </c>
      <c r="I2243" s="4" t="s">
        <v>8</v>
      </c>
      <c r="J2243" s="4" t="s">
        <v>16</v>
      </c>
      <c r="K2243" s="4" t="s">
        <v>14</v>
      </c>
      <c r="L2243" s="4" t="s">
        <v>44</v>
      </c>
      <c r="M2243" s="9">
        <v>5</v>
      </c>
      <c r="N2243" s="6">
        <v>132.33000000000001</v>
      </c>
      <c r="O2243" s="7">
        <v>0.2</v>
      </c>
      <c r="P2243" s="6">
        <v>65.2</v>
      </c>
      <c r="Q2243" s="6">
        <f t="shared" si="136"/>
        <v>529.32000000000005</v>
      </c>
      <c r="R2243" s="6">
        <f t="shared" si="137"/>
        <v>326</v>
      </c>
      <c r="S2243" s="6">
        <f t="shared" si="138"/>
        <v>203.32000000000005</v>
      </c>
      <c r="T2243" s="8">
        <f t="shared" si="139"/>
        <v>0.3841154689034989</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2129</v>
      </c>
      <c r="B2244" s="3">
        <v>46327</v>
      </c>
      <c r="C2244" s="4">
        <f>YEAR(SalesDataTable[[#This Row],[Order Date]])</f>
        <v>2026</v>
      </c>
      <c r="D2244" s="11" t="str">
        <f>"Q"&amp;ROUNDUP(MONTH(SalesDataTable[[#This Row],[Order Date]])/3,0)</f>
        <v>Q4</v>
      </c>
      <c r="E2244" s="4">
        <f>MONTH(SalesDataTable[[#This Row],[Order Date]])</f>
        <v>11</v>
      </c>
      <c r="F2244" s="4" t="str">
        <f>TEXT(SalesDataTable[[#This Row],[Order Date]],"MMM")</f>
        <v>Nov</v>
      </c>
      <c r="G2244" s="4" t="s">
        <v>20</v>
      </c>
      <c r="H2244" s="4" t="s">
        <v>47</v>
      </c>
      <c r="I2244" s="4" t="s">
        <v>19</v>
      </c>
      <c r="J2244" s="4" t="s">
        <v>13</v>
      </c>
      <c r="K2244" s="4" t="s">
        <v>4</v>
      </c>
      <c r="L2244" s="4" t="s">
        <v>22</v>
      </c>
      <c r="M2244" s="9">
        <v>2</v>
      </c>
      <c r="N2244" s="6">
        <v>50.43</v>
      </c>
      <c r="O2244" s="7">
        <v>0</v>
      </c>
      <c r="P2244" s="6">
        <v>22.54</v>
      </c>
      <c r="Q2244" s="6">
        <f t="shared" ref="Q2244:Q2307" si="140">M2244*N2244*(1-O2244)</f>
        <v>100.86</v>
      </c>
      <c r="R2244" s="6">
        <f t="shared" ref="R2244:R2307" si="141">M2244*P2244</f>
        <v>45.08</v>
      </c>
      <c r="S2244" s="6">
        <f t="shared" ref="S2244:S2307" si="142">Q2244-R2244</f>
        <v>55.78</v>
      </c>
      <c r="T2244" s="8">
        <f t="shared" ref="T2244:T2307" si="143">IFERROR(S2244/Q2244,0)</f>
        <v>0.55304382312115807</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2850</v>
      </c>
      <c r="B2245" s="3">
        <v>46327</v>
      </c>
      <c r="C2245" s="4">
        <f>YEAR(SalesDataTable[[#This Row],[Order Date]])</f>
        <v>2026</v>
      </c>
      <c r="D2245" s="11" t="str">
        <f>"Q"&amp;ROUNDUP(MONTH(SalesDataTable[[#This Row],[Order Date]])/3,0)</f>
        <v>Q4</v>
      </c>
      <c r="E2245" s="4">
        <f>MONTH(SalesDataTable[[#This Row],[Order Date]])</f>
        <v>11</v>
      </c>
      <c r="F2245" s="4" t="str">
        <f>TEXT(SalesDataTable[[#This Row],[Order Date]],"MMM")</f>
        <v>Nov</v>
      </c>
      <c r="G2245" s="4" t="s">
        <v>11</v>
      </c>
      <c r="H2245" s="4" t="s">
        <v>12</v>
      </c>
      <c r="I2245" s="4" t="s">
        <v>8</v>
      </c>
      <c r="J2245" s="4" t="s">
        <v>3</v>
      </c>
      <c r="K2245" s="4" t="s">
        <v>34</v>
      </c>
      <c r="L2245" s="4" t="s">
        <v>45</v>
      </c>
      <c r="M2245" s="9">
        <v>3</v>
      </c>
      <c r="N2245" s="6">
        <v>50.05</v>
      </c>
      <c r="O2245" s="7">
        <v>0.15</v>
      </c>
      <c r="P2245" s="6">
        <v>22.36</v>
      </c>
      <c r="Q2245" s="6">
        <f t="shared" si="140"/>
        <v>127.62749999999998</v>
      </c>
      <c r="R2245" s="6">
        <f t="shared" si="141"/>
        <v>67.08</v>
      </c>
      <c r="S2245" s="6">
        <f t="shared" si="142"/>
        <v>60.547499999999985</v>
      </c>
      <c r="T2245" s="8">
        <f t="shared" si="143"/>
        <v>0.47440794499618022</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3477</v>
      </c>
      <c r="B2246" s="3">
        <v>46327</v>
      </c>
      <c r="C2246" s="4">
        <f>YEAR(SalesDataTable[[#This Row],[Order Date]])</f>
        <v>2026</v>
      </c>
      <c r="D2246" s="11" t="str">
        <f>"Q"&amp;ROUNDUP(MONTH(SalesDataTable[[#This Row],[Order Date]])/3,0)</f>
        <v>Q4</v>
      </c>
      <c r="E2246" s="4">
        <f>MONTH(SalesDataTable[[#This Row],[Order Date]])</f>
        <v>11</v>
      </c>
      <c r="F2246" s="4" t="str">
        <f>TEXT(SalesDataTable[[#This Row],[Order Date]],"MMM")</f>
        <v>Nov</v>
      </c>
      <c r="G2246" s="4" t="s">
        <v>20</v>
      </c>
      <c r="H2246" s="4" t="s">
        <v>47</v>
      </c>
      <c r="I2246" s="4" t="s">
        <v>2</v>
      </c>
      <c r="J2246" s="4" t="s">
        <v>3</v>
      </c>
      <c r="K2246" s="4" t="s">
        <v>23</v>
      </c>
      <c r="L2246" s="4" t="s">
        <v>29</v>
      </c>
      <c r="M2246" s="9">
        <v>1</v>
      </c>
      <c r="N2246" s="6">
        <v>197.14</v>
      </c>
      <c r="O2246" s="7">
        <v>0.05</v>
      </c>
      <c r="P2246" s="6">
        <v>102.87</v>
      </c>
      <c r="Q2246" s="6">
        <f t="shared" si="140"/>
        <v>187.28299999999999</v>
      </c>
      <c r="R2246" s="6">
        <f t="shared" si="141"/>
        <v>102.87</v>
      </c>
      <c r="S2246" s="6">
        <f t="shared" si="142"/>
        <v>84.412999999999982</v>
      </c>
      <c r="T2246" s="8">
        <f t="shared" si="143"/>
        <v>0.45072430492890431</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4673</v>
      </c>
      <c r="B2247" s="3">
        <v>46327</v>
      </c>
      <c r="C2247" s="4">
        <f>YEAR(SalesDataTable[[#This Row],[Order Date]])</f>
        <v>2026</v>
      </c>
      <c r="D2247" s="11" t="str">
        <f>"Q"&amp;ROUNDUP(MONTH(SalesDataTable[[#This Row],[Order Date]])/3,0)</f>
        <v>Q4</v>
      </c>
      <c r="E2247" s="4">
        <f>MONTH(SalesDataTable[[#This Row],[Order Date]])</f>
        <v>11</v>
      </c>
      <c r="F2247" s="4" t="str">
        <f>TEXT(SalesDataTable[[#This Row],[Order Date]],"MMM")</f>
        <v>Nov</v>
      </c>
      <c r="G2247" s="4" t="s">
        <v>0</v>
      </c>
      <c r="H2247" s="4" t="s">
        <v>1</v>
      </c>
      <c r="I2247" s="4" t="s">
        <v>8</v>
      </c>
      <c r="J2247" s="4" t="s">
        <v>16</v>
      </c>
      <c r="K2247" s="4" t="s">
        <v>9</v>
      </c>
      <c r="L2247" s="4" t="s">
        <v>46</v>
      </c>
      <c r="M2247" s="9">
        <v>5</v>
      </c>
      <c r="N2247" s="6">
        <v>72.13</v>
      </c>
      <c r="O2247" s="7">
        <v>0.1</v>
      </c>
      <c r="P2247" s="6">
        <v>31.41</v>
      </c>
      <c r="Q2247" s="6">
        <f t="shared" si="140"/>
        <v>324.58499999999998</v>
      </c>
      <c r="R2247" s="6">
        <f t="shared" si="141"/>
        <v>157.05000000000001</v>
      </c>
      <c r="S2247" s="6">
        <f t="shared" si="142"/>
        <v>167.53499999999997</v>
      </c>
      <c r="T2247" s="8">
        <f t="shared" si="143"/>
        <v>0.51615139331762094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4679</v>
      </c>
      <c r="B2248" s="3">
        <v>46327</v>
      </c>
      <c r="C2248" s="4">
        <f>YEAR(SalesDataTable[[#This Row],[Order Date]])</f>
        <v>2026</v>
      </c>
      <c r="D2248" s="11" t="str">
        <f>"Q"&amp;ROUNDUP(MONTH(SalesDataTable[[#This Row],[Order Date]])/3,0)</f>
        <v>Q4</v>
      </c>
      <c r="E2248" s="4">
        <f>MONTH(SalesDataTable[[#This Row],[Order Date]])</f>
        <v>11</v>
      </c>
      <c r="F2248" s="4" t="str">
        <f>TEXT(SalesDataTable[[#This Row],[Order Date]],"MMM")</f>
        <v>Nov</v>
      </c>
      <c r="G2248" s="4" t="s">
        <v>6</v>
      </c>
      <c r="H2248" s="4" t="s">
        <v>43</v>
      </c>
      <c r="I2248" s="4" t="s">
        <v>8</v>
      </c>
      <c r="J2248" s="4" t="s">
        <v>3</v>
      </c>
      <c r="K2248" s="4" t="s">
        <v>23</v>
      </c>
      <c r="L2248" s="4" t="s">
        <v>24</v>
      </c>
      <c r="M2248" s="9">
        <v>8</v>
      </c>
      <c r="N2248" s="6">
        <v>341.51</v>
      </c>
      <c r="O2248" s="7">
        <v>0.1</v>
      </c>
      <c r="P2248" s="6">
        <v>200.1</v>
      </c>
      <c r="Q2248" s="6">
        <f t="shared" si="140"/>
        <v>2458.8719999999998</v>
      </c>
      <c r="R2248" s="6">
        <f t="shared" si="141"/>
        <v>1600.8</v>
      </c>
      <c r="S2248" s="6">
        <f t="shared" si="142"/>
        <v>858.07199999999989</v>
      </c>
      <c r="T2248" s="8">
        <f t="shared" si="143"/>
        <v>0.34896977150498276</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4809</v>
      </c>
      <c r="B2249" s="3">
        <v>46327</v>
      </c>
      <c r="C2249" s="4">
        <f>YEAR(SalesDataTable[[#This Row],[Order Date]])</f>
        <v>2026</v>
      </c>
      <c r="D2249" s="11" t="str">
        <f>"Q"&amp;ROUNDUP(MONTH(SalesDataTable[[#This Row],[Order Date]])/3,0)</f>
        <v>Q4</v>
      </c>
      <c r="E2249" s="4">
        <f>MONTH(SalesDataTable[[#This Row],[Order Date]])</f>
        <v>11</v>
      </c>
      <c r="F2249" s="4" t="str">
        <f>TEXT(SalesDataTable[[#This Row],[Order Date]],"MMM")</f>
        <v>Nov</v>
      </c>
      <c r="G2249" s="4" t="s">
        <v>6</v>
      </c>
      <c r="H2249" s="4" t="s">
        <v>41</v>
      </c>
      <c r="I2249" s="4" t="s">
        <v>2</v>
      </c>
      <c r="J2249" s="4" t="s">
        <v>13</v>
      </c>
      <c r="K2249" s="4" t="s">
        <v>14</v>
      </c>
      <c r="L2249" s="4" t="s">
        <v>15</v>
      </c>
      <c r="M2249" s="9">
        <v>1</v>
      </c>
      <c r="N2249" s="6">
        <v>36.47</v>
      </c>
      <c r="O2249" s="7">
        <v>0.05</v>
      </c>
      <c r="P2249" s="6">
        <v>13.88</v>
      </c>
      <c r="Q2249" s="6">
        <f t="shared" si="140"/>
        <v>34.646499999999996</v>
      </c>
      <c r="R2249" s="6">
        <f t="shared" si="141"/>
        <v>13.88</v>
      </c>
      <c r="S2249" s="6">
        <f t="shared" si="142"/>
        <v>20.766499999999994</v>
      </c>
      <c r="T2249" s="8">
        <f t="shared" si="143"/>
        <v>0.59938233299178834</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4849</v>
      </c>
      <c r="B2250" s="3">
        <v>46327</v>
      </c>
      <c r="C2250" s="4">
        <f>YEAR(SalesDataTable[[#This Row],[Order Date]])</f>
        <v>2026</v>
      </c>
      <c r="D2250" s="11" t="str">
        <f>"Q"&amp;ROUNDUP(MONTH(SalesDataTable[[#This Row],[Order Date]])/3,0)</f>
        <v>Q4</v>
      </c>
      <c r="E2250" s="4">
        <f>MONTH(SalesDataTable[[#This Row],[Order Date]])</f>
        <v>11</v>
      </c>
      <c r="F2250" s="4" t="str">
        <f>TEXT(SalesDataTable[[#This Row],[Order Date]],"MMM")</f>
        <v>Nov</v>
      </c>
      <c r="G2250" s="4" t="s">
        <v>0</v>
      </c>
      <c r="H2250" s="4" t="s">
        <v>1</v>
      </c>
      <c r="I2250" s="4" t="s">
        <v>2</v>
      </c>
      <c r="J2250" s="4" t="s">
        <v>13</v>
      </c>
      <c r="K2250" s="4" t="s">
        <v>14</v>
      </c>
      <c r="L2250" s="4" t="s">
        <v>15</v>
      </c>
      <c r="M2250" s="9">
        <v>4</v>
      </c>
      <c r="N2250" s="6">
        <v>35.69</v>
      </c>
      <c r="O2250" s="7">
        <v>0.15</v>
      </c>
      <c r="P2250" s="6">
        <v>13.52</v>
      </c>
      <c r="Q2250" s="6">
        <f t="shared" si="140"/>
        <v>121.34599999999999</v>
      </c>
      <c r="R2250" s="6">
        <f t="shared" si="141"/>
        <v>54.08</v>
      </c>
      <c r="S2250" s="6">
        <f t="shared" si="142"/>
        <v>67.265999999999991</v>
      </c>
      <c r="T2250" s="8">
        <f t="shared" si="143"/>
        <v>0.55433224004087478</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436</v>
      </c>
      <c r="B2251" s="3">
        <v>46328</v>
      </c>
      <c r="C2251" s="4">
        <f>YEAR(SalesDataTable[[#This Row],[Order Date]])</f>
        <v>2026</v>
      </c>
      <c r="D2251" s="11" t="str">
        <f>"Q"&amp;ROUNDUP(MONTH(SalesDataTable[[#This Row],[Order Date]])/3,0)</f>
        <v>Q4</v>
      </c>
      <c r="E2251" s="4">
        <f>MONTH(SalesDataTable[[#This Row],[Order Date]])</f>
        <v>11</v>
      </c>
      <c r="F2251" s="4" t="str">
        <f>TEXT(SalesDataTable[[#This Row],[Order Date]],"MMM")</f>
        <v>Nov</v>
      </c>
      <c r="G2251" s="4" t="s">
        <v>11</v>
      </c>
      <c r="H2251" s="4" t="s">
        <v>39</v>
      </c>
      <c r="I2251" s="4" t="s">
        <v>2</v>
      </c>
      <c r="J2251" s="4" t="s">
        <v>13</v>
      </c>
      <c r="K2251" s="4" t="s">
        <v>14</v>
      </c>
      <c r="L2251" s="4" t="s">
        <v>15</v>
      </c>
      <c r="M2251" s="9">
        <v>2</v>
      </c>
      <c r="N2251" s="6">
        <v>35.340000000000003</v>
      </c>
      <c r="O2251" s="7">
        <v>0.1</v>
      </c>
      <c r="P2251" s="6">
        <v>13.82</v>
      </c>
      <c r="Q2251" s="6">
        <f t="shared" si="140"/>
        <v>63.612000000000009</v>
      </c>
      <c r="R2251" s="6">
        <f t="shared" si="141"/>
        <v>27.64</v>
      </c>
      <c r="S2251" s="6">
        <f t="shared" si="142"/>
        <v>35.972000000000008</v>
      </c>
      <c r="T2251" s="8">
        <f t="shared" si="143"/>
        <v>0.56549078790165386</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879</v>
      </c>
      <c r="B2252" s="3">
        <v>46328</v>
      </c>
      <c r="C2252" s="4">
        <f>YEAR(SalesDataTable[[#This Row],[Order Date]])</f>
        <v>2026</v>
      </c>
      <c r="D2252" s="11" t="str">
        <f>"Q"&amp;ROUNDUP(MONTH(SalesDataTable[[#This Row],[Order Date]])/3,0)</f>
        <v>Q4</v>
      </c>
      <c r="E2252" s="4">
        <f>MONTH(SalesDataTable[[#This Row],[Order Date]])</f>
        <v>11</v>
      </c>
      <c r="F2252" s="4" t="str">
        <f>TEXT(SalesDataTable[[#This Row],[Order Date]],"MMM")</f>
        <v>Nov</v>
      </c>
      <c r="G2252" s="4" t="s">
        <v>11</v>
      </c>
      <c r="H2252" s="4" t="s">
        <v>39</v>
      </c>
      <c r="I2252" s="4" t="s">
        <v>2</v>
      </c>
      <c r="J2252" s="4" t="s">
        <v>13</v>
      </c>
      <c r="K2252" s="4" t="s">
        <v>14</v>
      </c>
      <c r="L2252" s="4" t="s">
        <v>32</v>
      </c>
      <c r="M2252" s="9">
        <v>4</v>
      </c>
      <c r="N2252" s="6">
        <v>46.8</v>
      </c>
      <c r="O2252" s="7">
        <v>0.05</v>
      </c>
      <c r="P2252" s="6">
        <v>18.52</v>
      </c>
      <c r="Q2252" s="6">
        <f t="shared" si="140"/>
        <v>177.83999999999997</v>
      </c>
      <c r="R2252" s="6">
        <f t="shared" si="141"/>
        <v>74.08</v>
      </c>
      <c r="S2252" s="6">
        <f t="shared" si="142"/>
        <v>103.75999999999998</v>
      </c>
      <c r="T2252" s="8">
        <f t="shared" si="143"/>
        <v>0.58344579397210972</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955</v>
      </c>
      <c r="B2253" s="3">
        <v>46328</v>
      </c>
      <c r="C2253" s="4">
        <f>YEAR(SalesDataTable[[#This Row],[Order Date]])</f>
        <v>2026</v>
      </c>
      <c r="D2253" s="11" t="str">
        <f>"Q"&amp;ROUNDUP(MONTH(SalesDataTable[[#This Row],[Order Date]])/3,0)</f>
        <v>Q4</v>
      </c>
      <c r="E2253" s="4">
        <f>MONTH(SalesDataTable[[#This Row],[Order Date]])</f>
        <v>11</v>
      </c>
      <c r="F2253" s="4" t="str">
        <f>TEXT(SalesDataTable[[#This Row],[Order Date]],"MMM")</f>
        <v>Nov</v>
      </c>
      <c r="G2253" s="4" t="s">
        <v>20</v>
      </c>
      <c r="H2253" s="4" t="s">
        <v>47</v>
      </c>
      <c r="I2253" s="4" t="s">
        <v>19</v>
      </c>
      <c r="J2253" s="4" t="s">
        <v>13</v>
      </c>
      <c r="K2253" s="4" t="s">
        <v>23</v>
      </c>
      <c r="L2253" s="4" t="s">
        <v>29</v>
      </c>
      <c r="M2253" s="9">
        <v>1</v>
      </c>
      <c r="N2253" s="6">
        <v>198.34</v>
      </c>
      <c r="O2253" s="7">
        <v>0.05</v>
      </c>
      <c r="P2253" s="6">
        <v>103.2</v>
      </c>
      <c r="Q2253" s="6">
        <f t="shared" si="140"/>
        <v>188.423</v>
      </c>
      <c r="R2253" s="6">
        <f t="shared" si="141"/>
        <v>103.2</v>
      </c>
      <c r="S2253" s="6">
        <f t="shared" si="142"/>
        <v>85.222999999999999</v>
      </c>
      <c r="T2253" s="8">
        <f t="shared" si="143"/>
        <v>0.45229616341954004</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1068</v>
      </c>
      <c r="B2254" s="3">
        <v>46328</v>
      </c>
      <c r="C2254" s="4">
        <f>YEAR(SalesDataTable[[#This Row],[Order Date]])</f>
        <v>2026</v>
      </c>
      <c r="D2254" s="11" t="str">
        <f>"Q"&amp;ROUNDUP(MONTH(SalesDataTable[[#This Row],[Order Date]])/3,0)</f>
        <v>Q4</v>
      </c>
      <c r="E2254" s="4">
        <f>MONTH(SalesDataTable[[#This Row],[Order Date]])</f>
        <v>11</v>
      </c>
      <c r="F2254" s="4" t="str">
        <f>TEXT(SalesDataTable[[#This Row],[Order Date]],"MMM")</f>
        <v>Nov</v>
      </c>
      <c r="G2254" s="4" t="s">
        <v>6</v>
      </c>
      <c r="H2254" s="4" t="s">
        <v>27</v>
      </c>
      <c r="I2254" s="4" t="s">
        <v>2</v>
      </c>
      <c r="J2254" s="4" t="s">
        <v>3</v>
      </c>
      <c r="K2254" s="4" t="s">
        <v>34</v>
      </c>
      <c r="L2254" s="4" t="s">
        <v>38</v>
      </c>
      <c r="M2254" s="9">
        <v>5</v>
      </c>
      <c r="N2254" s="6">
        <v>122.26</v>
      </c>
      <c r="O2254" s="7">
        <v>0.1</v>
      </c>
      <c r="P2254" s="6">
        <v>68.3</v>
      </c>
      <c r="Q2254" s="6">
        <f t="shared" si="140"/>
        <v>550.17000000000007</v>
      </c>
      <c r="R2254" s="6">
        <f t="shared" si="141"/>
        <v>341.5</v>
      </c>
      <c r="S2254" s="6">
        <f t="shared" si="142"/>
        <v>208.67000000000007</v>
      </c>
      <c r="T2254" s="8">
        <f t="shared" si="143"/>
        <v>0.37928276714470083</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1733</v>
      </c>
      <c r="B2255" s="3">
        <v>46328</v>
      </c>
      <c r="C2255" s="4">
        <f>YEAR(SalesDataTable[[#This Row],[Order Date]])</f>
        <v>2026</v>
      </c>
      <c r="D2255" s="11" t="str">
        <f>"Q"&amp;ROUNDUP(MONTH(SalesDataTable[[#This Row],[Order Date]])/3,0)</f>
        <v>Q4</v>
      </c>
      <c r="E2255" s="4">
        <f>MONTH(SalesDataTable[[#This Row],[Order Date]])</f>
        <v>11</v>
      </c>
      <c r="F2255" s="4" t="str">
        <f>TEXT(SalesDataTable[[#This Row],[Order Date]],"MMM")</f>
        <v>Nov</v>
      </c>
      <c r="G2255" s="4" t="s">
        <v>0</v>
      </c>
      <c r="H2255" s="4" t="s">
        <v>36</v>
      </c>
      <c r="I2255" s="4" t="s">
        <v>8</v>
      </c>
      <c r="J2255" s="4" t="s">
        <v>3</v>
      </c>
      <c r="K2255" s="4" t="s">
        <v>9</v>
      </c>
      <c r="L2255" s="4" t="s">
        <v>46</v>
      </c>
      <c r="M2255" s="9">
        <v>3</v>
      </c>
      <c r="N2255" s="6">
        <v>71.12</v>
      </c>
      <c r="O2255" s="7">
        <v>0.15</v>
      </c>
      <c r="P2255" s="6">
        <v>33.090000000000003</v>
      </c>
      <c r="Q2255" s="6">
        <f t="shared" si="140"/>
        <v>181.35599999999999</v>
      </c>
      <c r="R2255" s="6">
        <f t="shared" si="141"/>
        <v>99.27000000000001</v>
      </c>
      <c r="S2255" s="6">
        <f t="shared" si="142"/>
        <v>82.085999999999984</v>
      </c>
      <c r="T2255" s="8">
        <f t="shared" si="143"/>
        <v>0.45262356911268437</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3270</v>
      </c>
      <c r="B2256" s="3">
        <v>46328</v>
      </c>
      <c r="C2256" s="4">
        <f>YEAR(SalesDataTable[[#This Row],[Order Date]])</f>
        <v>2026</v>
      </c>
      <c r="D2256" s="11" t="str">
        <f>"Q"&amp;ROUNDUP(MONTH(SalesDataTable[[#This Row],[Order Date]])/3,0)</f>
        <v>Q4</v>
      </c>
      <c r="E2256" s="4">
        <f>MONTH(SalesDataTable[[#This Row],[Order Date]])</f>
        <v>11</v>
      </c>
      <c r="F2256" s="4" t="str">
        <f>TEXT(SalesDataTable[[#This Row],[Order Date]],"MMM")</f>
        <v>Nov</v>
      </c>
      <c r="G2256" s="4" t="s">
        <v>6</v>
      </c>
      <c r="H2256" s="4" t="s">
        <v>43</v>
      </c>
      <c r="I2256" s="4" t="s">
        <v>19</v>
      </c>
      <c r="J2256" s="4" t="s">
        <v>3</v>
      </c>
      <c r="K2256" s="4" t="s">
        <v>4</v>
      </c>
      <c r="L2256" s="4" t="s">
        <v>5</v>
      </c>
      <c r="M2256" s="9">
        <v>2</v>
      </c>
      <c r="N2256" s="6">
        <v>81.900000000000006</v>
      </c>
      <c r="O2256" s="7">
        <v>0.15</v>
      </c>
      <c r="P2256" s="6">
        <v>41.91</v>
      </c>
      <c r="Q2256" s="6">
        <f t="shared" si="140"/>
        <v>139.23000000000002</v>
      </c>
      <c r="R2256" s="6">
        <f t="shared" si="141"/>
        <v>83.82</v>
      </c>
      <c r="S2256" s="6">
        <f t="shared" si="142"/>
        <v>55.410000000000025</v>
      </c>
      <c r="T2256" s="8">
        <f t="shared" si="143"/>
        <v>0.39797457444516282</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3484</v>
      </c>
      <c r="B2257" s="3">
        <v>46328</v>
      </c>
      <c r="C2257" s="4">
        <f>YEAR(SalesDataTable[[#This Row],[Order Date]])</f>
        <v>2026</v>
      </c>
      <c r="D2257" s="11" t="str">
        <f>"Q"&amp;ROUNDUP(MONTH(SalesDataTable[[#This Row],[Order Date]])/3,0)</f>
        <v>Q4</v>
      </c>
      <c r="E2257" s="4">
        <f>MONTH(SalesDataTable[[#This Row],[Order Date]])</f>
        <v>11</v>
      </c>
      <c r="F2257" s="4" t="str">
        <f>TEXT(SalesDataTable[[#This Row],[Order Date]],"MMM")</f>
        <v>Nov</v>
      </c>
      <c r="G2257" s="4" t="s">
        <v>11</v>
      </c>
      <c r="H2257" s="4" t="s">
        <v>12</v>
      </c>
      <c r="I2257" s="4" t="s">
        <v>28</v>
      </c>
      <c r="J2257" s="4" t="s">
        <v>3</v>
      </c>
      <c r="K2257" s="4" t="s">
        <v>14</v>
      </c>
      <c r="L2257" s="4" t="s">
        <v>48</v>
      </c>
      <c r="M2257" s="9">
        <v>4</v>
      </c>
      <c r="N2257" s="6">
        <v>165.12</v>
      </c>
      <c r="O2257" s="7">
        <v>0.05</v>
      </c>
      <c r="P2257" s="6">
        <v>89.65</v>
      </c>
      <c r="Q2257" s="6">
        <f t="shared" si="140"/>
        <v>627.45600000000002</v>
      </c>
      <c r="R2257" s="6">
        <f t="shared" si="141"/>
        <v>358.6</v>
      </c>
      <c r="S2257" s="6">
        <f t="shared" si="142"/>
        <v>268.85599999999999</v>
      </c>
      <c r="T2257" s="8">
        <f t="shared" si="143"/>
        <v>0.42848582211342306</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3608</v>
      </c>
      <c r="B2258" s="3">
        <v>46328</v>
      </c>
      <c r="C2258" s="4">
        <f>YEAR(SalesDataTable[[#This Row],[Order Date]])</f>
        <v>2026</v>
      </c>
      <c r="D2258" s="11" t="str">
        <f>"Q"&amp;ROUNDUP(MONTH(SalesDataTable[[#This Row],[Order Date]])/3,0)</f>
        <v>Q4</v>
      </c>
      <c r="E2258" s="4">
        <f>MONTH(SalesDataTable[[#This Row],[Order Date]])</f>
        <v>11</v>
      </c>
      <c r="F2258" s="4" t="str">
        <f>TEXT(SalesDataTable[[#This Row],[Order Date]],"MMM")</f>
        <v>Nov</v>
      </c>
      <c r="G2258" s="4" t="s">
        <v>20</v>
      </c>
      <c r="H2258" s="4" t="s">
        <v>33</v>
      </c>
      <c r="I2258" s="4" t="s">
        <v>19</v>
      </c>
      <c r="J2258" s="4" t="s">
        <v>13</v>
      </c>
      <c r="K2258" s="4" t="s">
        <v>9</v>
      </c>
      <c r="L2258" s="4" t="s">
        <v>10</v>
      </c>
      <c r="M2258" s="9">
        <v>1</v>
      </c>
      <c r="N2258" s="6">
        <v>91.35</v>
      </c>
      <c r="O2258" s="7">
        <v>0</v>
      </c>
      <c r="P2258" s="6">
        <v>45.5</v>
      </c>
      <c r="Q2258" s="6">
        <f t="shared" si="140"/>
        <v>91.35</v>
      </c>
      <c r="R2258" s="6">
        <f t="shared" si="141"/>
        <v>45.5</v>
      </c>
      <c r="S2258" s="6">
        <f t="shared" si="142"/>
        <v>45.849999999999994</v>
      </c>
      <c r="T2258" s="8">
        <f t="shared" si="143"/>
        <v>0.50191570881226055</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4036</v>
      </c>
      <c r="B2259" s="3">
        <v>46328</v>
      </c>
      <c r="C2259" s="4">
        <f>YEAR(SalesDataTable[[#This Row],[Order Date]])</f>
        <v>2026</v>
      </c>
      <c r="D2259" s="11" t="str">
        <f>"Q"&amp;ROUNDUP(MONTH(SalesDataTable[[#This Row],[Order Date]])/3,0)</f>
        <v>Q4</v>
      </c>
      <c r="E2259" s="4">
        <f>MONTH(SalesDataTable[[#This Row],[Order Date]])</f>
        <v>11</v>
      </c>
      <c r="F2259" s="4" t="str">
        <f>TEXT(SalesDataTable[[#This Row],[Order Date]],"MMM")</f>
        <v>Nov</v>
      </c>
      <c r="G2259" s="4" t="s">
        <v>11</v>
      </c>
      <c r="H2259" s="4" t="s">
        <v>18</v>
      </c>
      <c r="I2259" s="4" t="s">
        <v>2</v>
      </c>
      <c r="J2259" s="4" t="s">
        <v>16</v>
      </c>
      <c r="K2259" s="4" t="s">
        <v>34</v>
      </c>
      <c r="L2259" s="4" t="s">
        <v>42</v>
      </c>
      <c r="M2259" s="9">
        <v>1</v>
      </c>
      <c r="N2259" s="6">
        <v>36.96</v>
      </c>
      <c r="O2259" s="7">
        <v>0.1</v>
      </c>
      <c r="P2259" s="6">
        <v>14.18</v>
      </c>
      <c r="Q2259" s="6">
        <f t="shared" si="140"/>
        <v>33.264000000000003</v>
      </c>
      <c r="R2259" s="6">
        <f t="shared" si="141"/>
        <v>14.18</v>
      </c>
      <c r="S2259" s="6">
        <f t="shared" si="142"/>
        <v>19.084000000000003</v>
      </c>
      <c r="T2259" s="8">
        <f t="shared" si="143"/>
        <v>0.57371332371332373</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408</v>
      </c>
      <c r="B2260" s="3">
        <v>46329</v>
      </c>
      <c r="C2260" s="4">
        <f>YEAR(SalesDataTable[[#This Row],[Order Date]])</f>
        <v>2026</v>
      </c>
      <c r="D2260" s="11" t="str">
        <f>"Q"&amp;ROUNDUP(MONTH(SalesDataTable[[#This Row],[Order Date]])/3,0)</f>
        <v>Q4</v>
      </c>
      <c r="E2260" s="4">
        <f>MONTH(SalesDataTable[[#This Row],[Order Date]])</f>
        <v>11</v>
      </c>
      <c r="F2260" s="4" t="str">
        <f>TEXT(SalesDataTable[[#This Row],[Order Date]],"MMM")</f>
        <v>Nov</v>
      </c>
      <c r="G2260" s="4" t="s">
        <v>20</v>
      </c>
      <c r="H2260" s="4" t="s">
        <v>47</v>
      </c>
      <c r="I2260" s="4" t="s">
        <v>2</v>
      </c>
      <c r="J2260" s="4" t="s">
        <v>3</v>
      </c>
      <c r="K2260" s="4" t="s">
        <v>4</v>
      </c>
      <c r="L2260" s="4" t="s">
        <v>22</v>
      </c>
      <c r="M2260" s="9">
        <v>1</v>
      </c>
      <c r="N2260" s="6">
        <v>49.61</v>
      </c>
      <c r="O2260" s="7">
        <v>0</v>
      </c>
      <c r="P2260" s="6">
        <v>22.8</v>
      </c>
      <c r="Q2260" s="6">
        <f t="shared" si="140"/>
        <v>49.61</v>
      </c>
      <c r="R2260" s="6">
        <f t="shared" si="141"/>
        <v>22.8</v>
      </c>
      <c r="S2260" s="6">
        <f t="shared" si="142"/>
        <v>26.81</v>
      </c>
      <c r="T2260" s="8">
        <f t="shared" si="143"/>
        <v>0.54041523886313236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939</v>
      </c>
      <c r="B2261" s="3">
        <v>46329</v>
      </c>
      <c r="C2261" s="4">
        <f>YEAR(SalesDataTable[[#This Row],[Order Date]])</f>
        <v>2026</v>
      </c>
      <c r="D2261" s="11" t="str">
        <f>"Q"&amp;ROUNDUP(MONTH(SalesDataTable[[#This Row],[Order Date]])/3,0)</f>
        <v>Q4</v>
      </c>
      <c r="E2261" s="4">
        <f>MONTH(SalesDataTable[[#This Row],[Order Date]])</f>
        <v>11</v>
      </c>
      <c r="F2261" s="4" t="str">
        <f>TEXT(SalesDataTable[[#This Row],[Order Date]],"MMM")</f>
        <v>Nov</v>
      </c>
      <c r="G2261" s="4" t="s">
        <v>6</v>
      </c>
      <c r="H2261" s="4" t="s">
        <v>41</v>
      </c>
      <c r="I2261" s="4" t="s">
        <v>19</v>
      </c>
      <c r="J2261" s="4" t="s">
        <v>3</v>
      </c>
      <c r="K2261" s="4" t="s">
        <v>4</v>
      </c>
      <c r="L2261" s="4" t="s">
        <v>22</v>
      </c>
      <c r="M2261" s="9">
        <v>1</v>
      </c>
      <c r="N2261" s="6">
        <v>49.76</v>
      </c>
      <c r="O2261" s="7">
        <v>0.1</v>
      </c>
      <c r="P2261" s="6">
        <v>21.94</v>
      </c>
      <c r="Q2261" s="6">
        <f t="shared" si="140"/>
        <v>44.783999999999999</v>
      </c>
      <c r="R2261" s="6">
        <f t="shared" si="141"/>
        <v>21.94</v>
      </c>
      <c r="S2261" s="6">
        <f t="shared" si="142"/>
        <v>22.843999999999998</v>
      </c>
      <c r="T2261" s="8">
        <f t="shared" si="143"/>
        <v>0.51009289031797067</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1022</v>
      </c>
      <c r="B2262" s="3">
        <v>46329</v>
      </c>
      <c r="C2262" s="4">
        <f>YEAR(SalesDataTable[[#This Row],[Order Date]])</f>
        <v>2026</v>
      </c>
      <c r="D2262" s="11" t="str">
        <f>"Q"&amp;ROUNDUP(MONTH(SalesDataTable[[#This Row],[Order Date]])/3,0)</f>
        <v>Q4</v>
      </c>
      <c r="E2262" s="4">
        <f>MONTH(SalesDataTable[[#This Row],[Order Date]])</f>
        <v>11</v>
      </c>
      <c r="F2262" s="4" t="str">
        <f>TEXT(SalesDataTable[[#This Row],[Order Date]],"MMM")</f>
        <v>Nov</v>
      </c>
      <c r="G2262" s="4" t="s">
        <v>20</v>
      </c>
      <c r="H2262" s="4" t="s">
        <v>31</v>
      </c>
      <c r="I2262" s="4" t="s">
        <v>2</v>
      </c>
      <c r="J2262" s="4" t="s">
        <v>3</v>
      </c>
      <c r="K2262" s="4" t="s">
        <v>4</v>
      </c>
      <c r="L2262" s="4" t="s">
        <v>26</v>
      </c>
      <c r="M2262" s="9">
        <v>1</v>
      </c>
      <c r="N2262" s="6">
        <v>39.97</v>
      </c>
      <c r="O2262" s="7">
        <v>0.1</v>
      </c>
      <c r="P2262" s="6">
        <v>16.93</v>
      </c>
      <c r="Q2262" s="6">
        <f t="shared" si="140"/>
        <v>35.972999999999999</v>
      </c>
      <c r="R2262" s="6">
        <f t="shared" si="141"/>
        <v>16.93</v>
      </c>
      <c r="S2262" s="6">
        <f t="shared" si="142"/>
        <v>19.042999999999999</v>
      </c>
      <c r="T2262" s="8">
        <f t="shared" si="143"/>
        <v>0.52936924915909156</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1997</v>
      </c>
      <c r="B2263" s="3">
        <v>46329</v>
      </c>
      <c r="C2263" s="4">
        <f>YEAR(SalesDataTable[[#This Row],[Order Date]])</f>
        <v>2026</v>
      </c>
      <c r="D2263" s="11" t="str">
        <f>"Q"&amp;ROUNDUP(MONTH(SalesDataTable[[#This Row],[Order Date]])/3,0)</f>
        <v>Q4</v>
      </c>
      <c r="E2263" s="4">
        <f>MONTH(SalesDataTable[[#This Row],[Order Date]])</f>
        <v>11</v>
      </c>
      <c r="F2263" s="4" t="str">
        <f>TEXT(SalesDataTable[[#This Row],[Order Date]],"MMM")</f>
        <v>Nov</v>
      </c>
      <c r="G2263" s="4" t="s">
        <v>6</v>
      </c>
      <c r="H2263" s="4" t="s">
        <v>43</v>
      </c>
      <c r="I2263" s="4" t="s">
        <v>28</v>
      </c>
      <c r="J2263" s="4" t="s">
        <v>3</v>
      </c>
      <c r="K2263" s="4" t="s">
        <v>23</v>
      </c>
      <c r="L2263" s="4" t="s">
        <v>24</v>
      </c>
      <c r="M2263" s="9">
        <v>2</v>
      </c>
      <c r="N2263" s="6">
        <v>335.46</v>
      </c>
      <c r="O2263" s="7">
        <v>0.1</v>
      </c>
      <c r="P2263" s="6">
        <v>199.87</v>
      </c>
      <c r="Q2263" s="6">
        <f t="shared" si="140"/>
        <v>603.82799999999997</v>
      </c>
      <c r="R2263" s="6">
        <f t="shared" si="141"/>
        <v>399.74</v>
      </c>
      <c r="S2263" s="6">
        <f t="shared" si="142"/>
        <v>204.08799999999997</v>
      </c>
      <c r="T2263" s="8">
        <f t="shared" si="143"/>
        <v>0.33799028862523761</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3978</v>
      </c>
      <c r="B2264" s="3">
        <v>46329</v>
      </c>
      <c r="C2264" s="4">
        <f>YEAR(SalesDataTable[[#This Row],[Order Date]])</f>
        <v>2026</v>
      </c>
      <c r="D2264" s="11" t="str">
        <f>"Q"&amp;ROUNDUP(MONTH(SalesDataTable[[#This Row],[Order Date]])/3,0)</f>
        <v>Q4</v>
      </c>
      <c r="E2264" s="4">
        <f>MONTH(SalesDataTable[[#This Row],[Order Date]])</f>
        <v>11</v>
      </c>
      <c r="F2264" s="4" t="str">
        <f>TEXT(SalesDataTable[[#This Row],[Order Date]],"MMM")</f>
        <v>Nov</v>
      </c>
      <c r="G2264" s="4" t="s">
        <v>6</v>
      </c>
      <c r="H2264" s="4" t="s">
        <v>43</v>
      </c>
      <c r="I2264" s="4" t="s">
        <v>2</v>
      </c>
      <c r="J2264" s="4" t="s">
        <v>13</v>
      </c>
      <c r="K2264" s="4" t="s">
        <v>9</v>
      </c>
      <c r="L2264" s="4" t="s">
        <v>37</v>
      </c>
      <c r="M2264" s="9">
        <v>4</v>
      </c>
      <c r="N2264" s="6">
        <v>154.46</v>
      </c>
      <c r="O2264" s="7">
        <v>0.05</v>
      </c>
      <c r="P2264" s="6">
        <v>80.48</v>
      </c>
      <c r="Q2264" s="6">
        <f t="shared" si="140"/>
        <v>586.94799999999998</v>
      </c>
      <c r="R2264" s="6">
        <f t="shared" si="141"/>
        <v>321.92</v>
      </c>
      <c r="S2264" s="6">
        <f t="shared" si="142"/>
        <v>265.02799999999996</v>
      </c>
      <c r="T2264" s="8">
        <f t="shared" si="143"/>
        <v>0.45153574081519993</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4715</v>
      </c>
      <c r="B2265" s="3">
        <v>46329</v>
      </c>
      <c r="C2265" s="4">
        <f>YEAR(SalesDataTable[[#This Row],[Order Date]])</f>
        <v>2026</v>
      </c>
      <c r="D2265" s="11" t="str">
        <f>"Q"&amp;ROUNDUP(MONTH(SalesDataTable[[#This Row],[Order Date]])/3,0)</f>
        <v>Q4</v>
      </c>
      <c r="E2265" s="4">
        <f>MONTH(SalesDataTable[[#This Row],[Order Date]])</f>
        <v>11</v>
      </c>
      <c r="F2265" s="4" t="str">
        <f>TEXT(SalesDataTable[[#This Row],[Order Date]],"MMM")</f>
        <v>Nov</v>
      </c>
      <c r="G2265" s="4" t="s">
        <v>0</v>
      </c>
      <c r="H2265" s="4" t="s">
        <v>1</v>
      </c>
      <c r="I2265" s="4" t="s">
        <v>8</v>
      </c>
      <c r="J2265" s="4" t="s">
        <v>16</v>
      </c>
      <c r="K2265" s="4" t="s">
        <v>34</v>
      </c>
      <c r="L2265" s="4" t="s">
        <v>35</v>
      </c>
      <c r="M2265" s="9">
        <v>10</v>
      </c>
      <c r="N2265" s="6">
        <v>39.869999999999997</v>
      </c>
      <c r="O2265" s="7">
        <v>0.15</v>
      </c>
      <c r="P2265" s="6">
        <v>14.31</v>
      </c>
      <c r="Q2265" s="6">
        <f t="shared" si="140"/>
        <v>338.89499999999998</v>
      </c>
      <c r="R2265" s="6">
        <f t="shared" si="141"/>
        <v>143.1</v>
      </c>
      <c r="S2265" s="6">
        <f t="shared" si="142"/>
        <v>195.79499999999999</v>
      </c>
      <c r="T2265" s="8">
        <f t="shared" si="143"/>
        <v>0.57774531934670026</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145</v>
      </c>
      <c r="B2266" s="3">
        <v>46330</v>
      </c>
      <c r="C2266" s="4">
        <f>YEAR(SalesDataTable[[#This Row],[Order Date]])</f>
        <v>2026</v>
      </c>
      <c r="D2266" s="11" t="str">
        <f>"Q"&amp;ROUNDUP(MONTH(SalesDataTable[[#This Row],[Order Date]])/3,0)</f>
        <v>Q4</v>
      </c>
      <c r="E2266" s="4">
        <f>MONTH(SalesDataTable[[#This Row],[Order Date]])</f>
        <v>11</v>
      </c>
      <c r="F2266" s="4" t="str">
        <f>TEXT(SalesDataTable[[#This Row],[Order Date]],"MMM")</f>
        <v>Nov</v>
      </c>
      <c r="G2266" s="4" t="s">
        <v>0</v>
      </c>
      <c r="H2266" s="4" t="s">
        <v>50</v>
      </c>
      <c r="I2266" s="4" t="s">
        <v>2</v>
      </c>
      <c r="J2266" s="4" t="s">
        <v>16</v>
      </c>
      <c r="K2266" s="4" t="s">
        <v>9</v>
      </c>
      <c r="L2266" s="4" t="s">
        <v>10</v>
      </c>
      <c r="M2266" s="9">
        <v>2</v>
      </c>
      <c r="N2266" s="6">
        <v>93.19</v>
      </c>
      <c r="O2266" s="7">
        <v>0.2</v>
      </c>
      <c r="P2266" s="6">
        <v>45.7</v>
      </c>
      <c r="Q2266" s="6">
        <f t="shared" si="140"/>
        <v>149.10400000000001</v>
      </c>
      <c r="R2266" s="6">
        <f t="shared" si="141"/>
        <v>91.4</v>
      </c>
      <c r="S2266" s="6">
        <f t="shared" si="142"/>
        <v>57.704000000000008</v>
      </c>
      <c r="T2266" s="8">
        <f t="shared" si="143"/>
        <v>0.38700504345959869</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465</v>
      </c>
      <c r="B2267" s="3">
        <v>46330</v>
      </c>
      <c r="C2267" s="4">
        <f>YEAR(SalesDataTable[[#This Row],[Order Date]])</f>
        <v>2026</v>
      </c>
      <c r="D2267" s="11" t="str">
        <f>"Q"&amp;ROUNDUP(MONTH(SalesDataTable[[#This Row],[Order Date]])/3,0)</f>
        <v>Q4</v>
      </c>
      <c r="E2267" s="4">
        <f>MONTH(SalesDataTable[[#This Row],[Order Date]])</f>
        <v>11</v>
      </c>
      <c r="F2267" s="4" t="str">
        <f>TEXT(SalesDataTable[[#This Row],[Order Date]],"MMM")</f>
        <v>Nov</v>
      </c>
      <c r="G2267" s="4" t="s">
        <v>6</v>
      </c>
      <c r="H2267" s="4" t="s">
        <v>43</v>
      </c>
      <c r="I2267" s="4" t="s">
        <v>2</v>
      </c>
      <c r="J2267" s="4" t="s">
        <v>3</v>
      </c>
      <c r="K2267" s="4" t="s">
        <v>34</v>
      </c>
      <c r="L2267" s="4" t="s">
        <v>35</v>
      </c>
      <c r="M2267" s="9">
        <v>3</v>
      </c>
      <c r="N2267" s="6">
        <v>41.29</v>
      </c>
      <c r="O2267" s="7">
        <v>0.05</v>
      </c>
      <c r="P2267" s="6">
        <v>14.43</v>
      </c>
      <c r="Q2267" s="6">
        <f t="shared" si="140"/>
        <v>117.6765</v>
      </c>
      <c r="R2267" s="6">
        <f t="shared" si="141"/>
        <v>43.29</v>
      </c>
      <c r="S2267" s="6">
        <f t="shared" si="142"/>
        <v>74.386500000000012</v>
      </c>
      <c r="T2267" s="8">
        <f t="shared" si="143"/>
        <v>0.63212706020318421</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1449</v>
      </c>
      <c r="B2268" s="3">
        <v>46330</v>
      </c>
      <c r="C2268" s="4">
        <f>YEAR(SalesDataTable[[#This Row],[Order Date]])</f>
        <v>2026</v>
      </c>
      <c r="D2268" s="11" t="str">
        <f>"Q"&amp;ROUNDUP(MONTH(SalesDataTable[[#This Row],[Order Date]])/3,0)</f>
        <v>Q4</v>
      </c>
      <c r="E2268" s="4">
        <f>MONTH(SalesDataTable[[#This Row],[Order Date]])</f>
        <v>11</v>
      </c>
      <c r="F2268" s="4" t="str">
        <f>TEXT(SalesDataTable[[#This Row],[Order Date]],"MMM")</f>
        <v>Nov</v>
      </c>
      <c r="G2268" s="4" t="s">
        <v>20</v>
      </c>
      <c r="H2268" s="4" t="s">
        <v>33</v>
      </c>
      <c r="I2268" s="4" t="s">
        <v>2</v>
      </c>
      <c r="J2268" s="4" t="s">
        <v>3</v>
      </c>
      <c r="K2268" s="4" t="s">
        <v>4</v>
      </c>
      <c r="L2268" s="4" t="s">
        <v>22</v>
      </c>
      <c r="M2268" s="9">
        <v>1</v>
      </c>
      <c r="N2268" s="6">
        <v>50.76</v>
      </c>
      <c r="O2268" s="7">
        <v>0.1</v>
      </c>
      <c r="P2268" s="6">
        <v>22.72</v>
      </c>
      <c r="Q2268" s="6">
        <f t="shared" si="140"/>
        <v>45.683999999999997</v>
      </c>
      <c r="R2268" s="6">
        <f t="shared" si="141"/>
        <v>22.72</v>
      </c>
      <c r="S2268" s="6">
        <f t="shared" si="142"/>
        <v>22.963999999999999</v>
      </c>
      <c r="T2268" s="8">
        <f t="shared" si="143"/>
        <v>0.50267051921898254</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1802</v>
      </c>
      <c r="B2269" s="3">
        <v>46330</v>
      </c>
      <c r="C2269" s="4">
        <f>YEAR(SalesDataTable[[#This Row],[Order Date]])</f>
        <v>2026</v>
      </c>
      <c r="D2269" s="11" t="str">
        <f>"Q"&amp;ROUNDUP(MONTH(SalesDataTable[[#This Row],[Order Date]])/3,0)</f>
        <v>Q4</v>
      </c>
      <c r="E2269" s="4">
        <f>MONTH(SalesDataTable[[#This Row],[Order Date]])</f>
        <v>11</v>
      </c>
      <c r="F2269" s="4" t="str">
        <f>TEXT(SalesDataTable[[#This Row],[Order Date]],"MMM")</f>
        <v>Nov</v>
      </c>
      <c r="G2269" s="4" t="s">
        <v>11</v>
      </c>
      <c r="H2269" s="4" t="s">
        <v>52</v>
      </c>
      <c r="I2269" s="4" t="s">
        <v>19</v>
      </c>
      <c r="J2269" s="4" t="s">
        <v>16</v>
      </c>
      <c r="K2269" s="4" t="s">
        <v>14</v>
      </c>
      <c r="L2269" s="4" t="s">
        <v>15</v>
      </c>
      <c r="M2269" s="9">
        <v>1</v>
      </c>
      <c r="N2269" s="6">
        <v>35.94</v>
      </c>
      <c r="O2269" s="7">
        <v>0.05</v>
      </c>
      <c r="P2269" s="6">
        <v>13.39</v>
      </c>
      <c r="Q2269" s="6">
        <f t="shared" si="140"/>
        <v>34.142999999999994</v>
      </c>
      <c r="R2269" s="6">
        <f t="shared" si="141"/>
        <v>13.39</v>
      </c>
      <c r="S2269" s="6">
        <f t="shared" si="142"/>
        <v>20.752999999999993</v>
      </c>
      <c r="T2269" s="8">
        <f t="shared" si="143"/>
        <v>0.60782590867820629</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2645</v>
      </c>
      <c r="B2270" s="3">
        <v>46330</v>
      </c>
      <c r="C2270" s="4">
        <f>YEAR(SalesDataTable[[#This Row],[Order Date]])</f>
        <v>2026</v>
      </c>
      <c r="D2270" s="11" t="str">
        <f>"Q"&amp;ROUNDUP(MONTH(SalesDataTable[[#This Row],[Order Date]])/3,0)</f>
        <v>Q4</v>
      </c>
      <c r="E2270" s="4">
        <f>MONTH(SalesDataTable[[#This Row],[Order Date]])</f>
        <v>11</v>
      </c>
      <c r="F2270" s="4" t="str">
        <f>TEXT(SalesDataTable[[#This Row],[Order Date]],"MMM")</f>
        <v>Nov</v>
      </c>
      <c r="G2270" s="4" t="s">
        <v>0</v>
      </c>
      <c r="H2270" s="4" t="s">
        <v>50</v>
      </c>
      <c r="I2270" s="4" t="s">
        <v>19</v>
      </c>
      <c r="J2270" s="4" t="s">
        <v>13</v>
      </c>
      <c r="K2270" s="4" t="s">
        <v>9</v>
      </c>
      <c r="L2270" s="4" t="s">
        <v>46</v>
      </c>
      <c r="M2270" s="9">
        <v>4</v>
      </c>
      <c r="N2270" s="6">
        <v>70.010000000000005</v>
      </c>
      <c r="O2270" s="7">
        <v>0.05</v>
      </c>
      <c r="P2270" s="6">
        <v>31.43</v>
      </c>
      <c r="Q2270" s="6">
        <f t="shared" si="140"/>
        <v>266.03800000000001</v>
      </c>
      <c r="R2270" s="6">
        <f t="shared" si="141"/>
        <v>125.72</v>
      </c>
      <c r="S2270" s="6">
        <f t="shared" si="142"/>
        <v>140.31800000000001</v>
      </c>
      <c r="T2270" s="8">
        <f t="shared" si="143"/>
        <v>0.52743593020545942</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3539</v>
      </c>
      <c r="B2271" s="3">
        <v>46330</v>
      </c>
      <c r="C2271" s="4">
        <f>YEAR(SalesDataTable[[#This Row],[Order Date]])</f>
        <v>2026</v>
      </c>
      <c r="D2271" s="11" t="str">
        <f>"Q"&amp;ROUNDUP(MONTH(SalesDataTable[[#This Row],[Order Date]])/3,0)</f>
        <v>Q4</v>
      </c>
      <c r="E2271" s="4">
        <f>MONTH(SalesDataTable[[#This Row],[Order Date]])</f>
        <v>11</v>
      </c>
      <c r="F2271" s="4" t="str">
        <f>TEXT(SalesDataTable[[#This Row],[Order Date]],"MMM")</f>
        <v>Nov</v>
      </c>
      <c r="G2271" s="4" t="s">
        <v>0</v>
      </c>
      <c r="H2271" s="4" t="s">
        <v>50</v>
      </c>
      <c r="I2271" s="4" t="s">
        <v>28</v>
      </c>
      <c r="J2271" s="4" t="s">
        <v>3</v>
      </c>
      <c r="K2271" s="4" t="s">
        <v>9</v>
      </c>
      <c r="L2271" s="4" t="s">
        <v>37</v>
      </c>
      <c r="M2271" s="9">
        <v>3</v>
      </c>
      <c r="N2271" s="6">
        <v>152.32</v>
      </c>
      <c r="O2271" s="7">
        <v>0.1</v>
      </c>
      <c r="P2271" s="6">
        <v>79.36</v>
      </c>
      <c r="Q2271" s="6">
        <f t="shared" si="140"/>
        <v>411.26400000000001</v>
      </c>
      <c r="R2271" s="6">
        <f t="shared" si="141"/>
        <v>238.07999999999998</v>
      </c>
      <c r="S2271" s="6">
        <f t="shared" si="142"/>
        <v>173.18400000000003</v>
      </c>
      <c r="T2271" s="8">
        <f t="shared" si="143"/>
        <v>0.42110177404295057</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4309</v>
      </c>
      <c r="B2272" s="3">
        <v>46330</v>
      </c>
      <c r="C2272" s="4">
        <f>YEAR(SalesDataTable[[#This Row],[Order Date]])</f>
        <v>2026</v>
      </c>
      <c r="D2272" s="11" t="str">
        <f>"Q"&amp;ROUNDUP(MONTH(SalesDataTable[[#This Row],[Order Date]])/3,0)</f>
        <v>Q4</v>
      </c>
      <c r="E2272" s="4">
        <f>MONTH(SalesDataTable[[#This Row],[Order Date]])</f>
        <v>11</v>
      </c>
      <c r="F2272" s="4" t="str">
        <f>TEXT(SalesDataTable[[#This Row],[Order Date]],"MMM")</f>
        <v>Nov</v>
      </c>
      <c r="G2272" s="4" t="s">
        <v>20</v>
      </c>
      <c r="H2272" s="4" t="s">
        <v>33</v>
      </c>
      <c r="I2272" s="4" t="s">
        <v>2</v>
      </c>
      <c r="J2272" s="4" t="s">
        <v>16</v>
      </c>
      <c r="K2272" s="4" t="s">
        <v>4</v>
      </c>
      <c r="L2272" s="4" t="s">
        <v>22</v>
      </c>
      <c r="M2272" s="9">
        <v>1</v>
      </c>
      <c r="N2272" s="6">
        <v>50.32</v>
      </c>
      <c r="O2272" s="7">
        <v>0.05</v>
      </c>
      <c r="P2272" s="6">
        <v>22.46</v>
      </c>
      <c r="Q2272" s="6">
        <f t="shared" si="140"/>
        <v>47.803999999999995</v>
      </c>
      <c r="R2272" s="6">
        <f t="shared" si="141"/>
        <v>22.46</v>
      </c>
      <c r="S2272" s="6">
        <f t="shared" si="142"/>
        <v>25.343999999999994</v>
      </c>
      <c r="T2272" s="8">
        <f t="shared" si="143"/>
        <v>0.53016483976236295</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4355</v>
      </c>
      <c r="B2273" s="3">
        <v>46330</v>
      </c>
      <c r="C2273" s="4">
        <f>YEAR(SalesDataTable[[#This Row],[Order Date]])</f>
        <v>2026</v>
      </c>
      <c r="D2273" s="11" t="str">
        <f>"Q"&amp;ROUNDUP(MONTH(SalesDataTable[[#This Row],[Order Date]])/3,0)</f>
        <v>Q4</v>
      </c>
      <c r="E2273" s="4">
        <f>MONTH(SalesDataTable[[#This Row],[Order Date]])</f>
        <v>11</v>
      </c>
      <c r="F2273" s="4" t="str">
        <f>TEXT(SalesDataTable[[#This Row],[Order Date]],"MMM")</f>
        <v>Nov</v>
      </c>
      <c r="G2273" s="4" t="s">
        <v>11</v>
      </c>
      <c r="H2273" s="4" t="s">
        <v>12</v>
      </c>
      <c r="I2273" s="4" t="s">
        <v>19</v>
      </c>
      <c r="J2273" s="4" t="s">
        <v>3</v>
      </c>
      <c r="K2273" s="4" t="s">
        <v>9</v>
      </c>
      <c r="L2273" s="4" t="s">
        <v>37</v>
      </c>
      <c r="M2273" s="9">
        <v>2</v>
      </c>
      <c r="N2273" s="6">
        <v>151.04</v>
      </c>
      <c r="O2273" s="7">
        <v>0.15</v>
      </c>
      <c r="P2273" s="6">
        <v>76.97</v>
      </c>
      <c r="Q2273" s="6">
        <f t="shared" si="140"/>
        <v>256.76799999999997</v>
      </c>
      <c r="R2273" s="6">
        <f t="shared" si="141"/>
        <v>153.94</v>
      </c>
      <c r="S2273" s="6">
        <f t="shared" si="142"/>
        <v>102.82799999999997</v>
      </c>
      <c r="T2273" s="8">
        <f t="shared" si="143"/>
        <v>0.40047046360917243</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5052</v>
      </c>
      <c r="B2274" s="3">
        <v>46330</v>
      </c>
      <c r="C2274" s="4">
        <f>YEAR(SalesDataTable[[#This Row],[Order Date]])</f>
        <v>2026</v>
      </c>
      <c r="D2274" s="11" t="str">
        <f>"Q"&amp;ROUNDUP(MONTH(SalesDataTable[[#This Row],[Order Date]])/3,0)</f>
        <v>Q4</v>
      </c>
      <c r="E2274" s="4">
        <f>MONTH(SalesDataTable[[#This Row],[Order Date]])</f>
        <v>11</v>
      </c>
      <c r="F2274" s="4" t="str">
        <f>TEXT(SalesDataTable[[#This Row],[Order Date]],"MMM")</f>
        <v>Nov</v>
      </c>
      <c r="G2274" s="4" t="s">
        <v>0</v>
      </c>
      <c r="H2274" s="4" t="s">
        <v>50</v>
      </c>
      <c r="I2274" s="4" t="s">
        <v>28</v>
      </c>
      <c r="J2274" s="4" t="s">
        <v>3</v>
      </c>
      <c r="K2274" s="4" t="s">
        <v>4</v>
      </c>
      <c r="L2274" s="4" t="s">
        <v>26</v>
      </c>
      <c r="M2274" s="9">
        <v>3</v>
      </c>
      <c r="N2274" s="6">
        <v>41.12</v>
      </c>
      <c r="O2274" s="7">
        <v>0.1</v>
      </c>
      <c r="P2274" s="6">
        <v>16.670000000000002</v>
      </c>
      <c r="Q2274" s="6">
        <f t="shared" si="140"/>
        <v>111.02399999999999</v>
      </c>
      <c r="R2274" s="6">
        <f t="shared" si="141"/>
        <v>50.010000000000005</v>
      </c>
      <c r="S2274" s="6">
        <f t="shared" si="142"/>
        <v>61.013999999999982</v>
      </c>
      <c r="T2274" s="8">
        <f t="shared" si="143"/>
        <v>0.54955685257241671</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9</v>
      </c>
      <c r="B2275" s="3">
        <v>46331</v>
      </c>
      <c r="C2275" s="4">
        <f>YEAR(SalesDataTable[[#This Row],[Order Date]])</f>
        <v>2026</v>
      </c>
      <c r="D2275" s="11" t="str">
        <f>"Q"&amp;ROUNDUP(MONTH(SalesDataTable[[#This Row],[Order Date]])/3,0)</f>
        <v>Q4</v>
      </c>
      <c r="E2275" s="4">
        <f>MONTH(SalesDataTable[[#This Row],[Order Date]])</f>
        <v>11</v>
      </c>
      <c r="F2275" s="4" t="str">
        <f>TEXT(SalesDataTable[[#This Row],[Order Date]],"MMM")</f>
        <v>Nov</v>
      </c>
      <c r="G2275" s="4" t="s">
        <v>0</v>
      </c>
      <c r="H2275" s="4" t="s">
        <v>50</v>
      </c>
      <c r="I2275" s="4" t="s">
        <v>2</v>
      </c>
      <c r="J2275" s="4" t="s">
        <v>13</v>
      </c>
      <c r="K2275" s="4" t="s">
        <v>9</v>
      </c>
      <c r="L2275" s="4" t="s">
        <v>17</v>
      </c>
      <c r="M2275" s="9">
        <v>1</v>
      </c>
      <c r="N2275" s="6">
        <v>140.59</v>
      </c>
      <c r="O2275" s="7">
        <v>0.1</v>
      </c>
      <c r="P2275" s="6">
        <v>79.510000000000005</v>
      </c>
      <c r="Q2275" s="6">
        <f t="shared" si="140"/>
        <v>126.53100000000001</v>
      </c>
      <c r="R2275" s="6">
        <f t="shared" si="141"/>
        <v>79.510000000000005</v>
      </c>
      <c r="S2275" s="6">
        <f t="shared" si="142"/>
        <v>47.021000000000001</v>
      </c>
      <c r="T2275" s="8">
        <f t="shared" si="143"/>
        <v>0.37161644182058151</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703</v>
      </c>
      <c r="B2276" s="3">
        <v>46331</v>
      </c>
      <c r="C2276" s="4">
        <f>YEAR(SalesDataTable[[#This Row],[Order Date]])</f>
        <v>2026</v>
      </c>
      <c r="D2276" s="11" t="str">
        <f>"Q"&amp;ROUNDUP(MONTH(SalesDataTable[[#This Row],[Order Date]])/3,0)</f>
        <v>Q4</v>
      </c>
      <c r="E2276" s="4">
        <f>MONTH(SalesDataTable[[#This Row],[Order Date]])</f>
        <v>11</v>
      </c>
      <c r="F2276" s="4" t="str">
        <f>TEXT(SalesDataTable[[#This Row],[Order Date]],"MMM")</f>
        <v>Nov</v>
      </c>
      <c r="G2276" s="4" t="s">
        <v>6</v>
      </c>
      <c r="H2276" s="4" t="s">
        <v>49</v>
      </c>
      <c r="I2276" s="4" t="s">
        <v>2</v>
      </c>
      <c r="J2276" s="4" t="s">
        <v>3</v>
      </c>
      <c r="K2276" s="4" t="s">
        <v>14</v>
      </c>
      <c r="L2276" s="4" t="s">
        <v>48</v>
      </c>
      <c r="M2276" s="9">
        <v>2</v>
      </c>
      <c r="N2276" s="6">
        <v>160.68</v>
      </c>
      <c r="O2276" s="7">
        <v>0</v>
      </c>
      <c r="P2276" s="6">
        <v>89.49</v>
      </c>
      <c r="Q2276" s="6">
        <f t="shared" si="140"/>
        <v>321.36</v>
      </c>
      <c r="R2276" s="6">
        <f t="shared" si="141"/>
        <v>178.98</v>
      </c>
      <c r="S2276" s="6">
        <f t="shared" si="142"/>
        <v>142.38000000000002</v>
      </c>
      <c r="T2276" s="8">
        <f t="shared" si="143"/>
        <v>0.4430545182972368</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1627</v>
      </c>
      <c r="B2277" s="3">
        <v>46331</v>
      </c>
      <c r="C2277" s="4">
        <f>YEAR(SalesDataTable[[#This Row],[Order Date]])</f>
        <v>2026</v>
      </c>
      <c r="D2277" s="11" t="str">
        <f>"Q"&amp;ROUNDUP(MONTH(SalesDataTable[[#This Row],[Order Date]])/3,0)</f>
        <v>Q4</v>
      </c>
      <c r="E2277" s="4">
        <f>MONTH(SalesDataTable[[#This Row],[Order Date]])</f>
        <v>11</v>
      </c>
      <c r="F2277" s="4" t="str">
        <f>TEXT(SalesDataTable[[#This Row],[Order Date]],"MMM")</f>
        <v>Nov</v>
      </c>
      <c r="G2277" s="4" t="s">
        <v>20</v>
      </c>
      <c r="H2277" s="4" t="s">
        <v>21</v>
      </c>
      <c r="I2277" s="4" t="s">
        <v>2</v>
      </c>
      <c r="J2277" s="4" t="s">
        <v>3</v>
      </c>
      <c r="K2277" s="4" t="s">
        <v>34</v>
      </c>
      <c r="L2277" s="4" t="s">
        <v>45</v>
      </c>
      <c r="M2277" s="9">
        <v>6</v>
      </c>
      <c r="N2277" s="6">
        <v>49.7</v>
      </c>
      <c r="O2277" s="7">
        <v>0</v>
      </c>
      <c r="P2277" s="6">
        <v>22.34</v>
      </c>
      <c r="Q2277" s="6">
        <f t="shared" si="140"/>
        <v>298.20000000000005</v>
      </c>
      <c r="R2277" s="6">
        <f t="shared" si="141"/>
        <v>134.04</v>
      </c>
      <c r="S2277" s="6">
        <f t="shared" si="142"/>
        <v>164.16000000000005</v>
      </c>
      <c r="T2277" s="8">
        <f t="shared" si="143"/>
        <v>0.55050301810865199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1760</v>
      </c>
      <c r="B2278" s="3">
        <v>46331</v>
      </c>
      <c r="C2278" s="4">
        <f>YEAR(SalesDataTable[[#This Row],[Order Date]])</f>
        <v>2026</v>
      </c>
      <c r="D2278" s="11" t="str">
        <f>"Q"&amp;ROUNDUP(MONTH(SalesDataTable[[#This Row],[Order Date]])/3,0)</f>
        <v>Q4</v>
      </c>
      <c r="E2278" s="4">
        <f>MONTH(SalesDataTable[[#This Row],[Order Date]])</f>
        <v>11</v>
      </c>
      <c r="F2278" s="4" t="str">
        <f>TEXT(SalesDataTable[[#This Row],[Order Date]],"MMM")</f>
        <v>Nov</v>
      </c>
      <c r="G2278" s="4" t="s">
        <v>6</v>
      </c>
      <c r="H2278" s="4" t="s">
        <v>41</v>
      </c>
      <c r="I2278" s="4" t="s">
        <v>19</v>
      </c>
      <c r="J2278" s="4" t="s">
        <v>3</v>
      </c>
      <c r="K2278" s="4" t="s">
        <v>4</v>
      </c>
      <c r="L2278" s="4" t="s">
        <v>5</v>
      </c>
      <c r="M2278" s="9">
        <v>3</v>
      </c>
      <c r="N2278" s="6">
        <v>80.400000000000006</v>
      </c>
      <c r="O2278" s="7">
        <v>0.05</v>
      </c>
      <c r="P2278" s="6">
        <v>42.82</v>
      </c>
      <c r="Q2278" s="6">
        <f t="shared" si="140"/>
        <v>229.14000000000001</v>
      </c>
      <c r="R2278" s="6">
        <f t="shared" si="141"/>
        <v>128.46</v>
      </c>
      <c r="S2278" s="6">
        <f t="shared" si="142"/>
        <v>100.68</v>
      </c>
      <c r="T2278" s="8">
        <f t="shared" si="143"/>
        <v>0.43938203718250851</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2268</v>
      </c>
      <c r="B2279" s="3">
        <v>46331</v>
      </c>
      <c r="C2279" s="4">
        <f>YEAR(SalesDataTable[[#This Row],[Order Date]])</f>
        <v>2026</v>
      </c>
      <c r="D2279" s="11" t="str">
        <f>"Q"&amp;ROUNDUP(MONTH(SalesDataTable[[#This Row],[Order Date]])/3,0)</f>
        <v>Q4</v>
      </c>
      <c r="E2279" s="4">
        <f>MONTH(SalesDataTable[[#This Row],[Order Date]])</f>
        <v>11</v>
      </c>
      <c r="F2279" s="4" t="str">
        <f>TEXT(SalesDataTable[[#This Row],[Order Date]],"MMM")</f>
        <v>Nov</v>
      </c>
      <c r="G2279" s="4" t="s">
        <v>6</v>
      </c>
      <c r="H2279" s="4" t="s">
        <v>7</v>
      </c>
      <c r="I2279" s="4" t="s">
        <v>19</v>
      </c>
      <c r="J2279" s="4" t="s">
        <v>13</v>
      </c>
      <c r="K2279" s="4" t="s">
        <v>9</v>
      </c>
      <c r="L2279" s="4" t="s">
        <v>37</v>
      </c>
      <c r="M2279" s="9">
        <v>4</v>
      </c>
      <c r="N2279" s="6">
        <v>151.38999999999999</v>
      </c>
      <c r="O2279" s="7">
        <v>0.05</v>
      </c>
      <c r="P2279" s="6">
        <v>80.66</v>
      </c>
      <c r="Q2279" s="6">
        <f t="shared" si="140"/>
        <v>575.28199999999993</v>
      </c>
      <c r="R2279" s="6">
        <f t="shared" si="141"/>
        <v>322.64</v>
      </c>
      <c r="S2279" s="6">
        <f t="shared" si="142"/>
        <v>252.64199999999994</v>
      </c>
      <c r="T2279" s="8">
        <f t="shared" si="143"/>
        <v>0.43916201097896329</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2636</v>
      </c>
      <c r="B2280" s="3">
        <v>46331</v>
      </c>
      <c r="C2280" s="4">
        <f>YEAR(SalesDataTable[[#This Row],[Order Date]])</f>
        <v>2026</v>
      </c>
      <c r="D2280" s="11" t="str">
        <f>"Q"&amp;ROUNDUP(MONTH(SalesDataTable[[#This Row],[Order Date]])/3,0)</f>
        <v>Q4</v>
      </c>
      <c r="E2280" s="4">
        <f>MONTH(SalesDataTable[[#This Row],[Order Date]])</f>
        <v>11</v>
      </c>
      <c r="F2280" s="4" t="str">
        <f>TEXT(SalesDataTable[[#This Row],[Order Date]],"MMM")</f>
        <v>Nov</v>
      </c>
      <c r="G2280" s="4" t="s">
        <v>6</v>
      </c>
      <c r="H2280" s="4" t="s">
        <v>49</v>
      </c>
      <c r="I2280" s="4" t="s">
        <v>19</v>
      </c>
      <c r="J2280" s="4" t="s">
        <v>16</v>
      </c>
      <c r="K2280" s="4" t="s">
        <v>14</v>
      </c>
      <c r="L2280" s="4" t="s">
        <v>32</v>
      </c>
      <c r="M2280" s="9">
        <v>2</v>
      </c>
      <c r="N2280" s="6">
        <v>45.44</v>
      </c>
      <c r="O2280" s="7">
        <v>0.05</v>
      </c>
      <c r="P2280" s="6">
        <v>18.2</v>
      </c>
      <c r="Q2280" s="6">
        <f t="shared" si="140"/>
        <v>86.335999999999999</v>
      </c>
      <c r="R2280" s="6">
        <f t="shared" si="141"/>
        <v>36.4</v>
      </c>
      <c r="S2280" s="6">
        <f t="shared" si="142"/>
        <v>49.936</v>
      </c>
      <c r="T2280" s="8">
        <f t="shared" si="143"/>
        <v>0.57839140103780584</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3255</v>
      </c>
      <c r="B2281" s="3">
        <v>46331</v>
      </c>
      <c r="C2281" s="4">
        <f>YEAR(SalesDataTable[[#This Row],[Order Date]])</f>
        <v>2026</v>
      </c>
      <c r="D2281" s="11" t="str">
        <f>"Q"&amp;ROUNDUP(MONTH(SalesDataTable[[#This Row],[Order Date]])/3,0)</f>
        <v>Q4</v>
      </c>
      <c r="E2281" s="4">
        <f>MONTH(SalesDataTable[[#This Row],[Order Date]])</f>
        <v>11</v>
      </c>
      <c r="F2281" s="4" t="str">
        <f>TEXT(SalesDataTable[[#This Row],[Order Date]],"MMM")</f>
        <v>Nov</v>
      </c>
      <c r="G2281" s="4" t="s">
        <v>20</v>
      </c>
      <c r="H2281" s="4" t="s">
        <v>47</v>
      </c>
      <c r="I2281" s="4" t="s">
        <v>2</v>
      </c>
      <c r="J2281" s="4" t="s">
        <v>13</v>
      </c>
      <c r="K2281" s="4" t="s">
        <v>9</v>
      </c>
      <c r="L2281" s="4" t="s">
        <v>46</v>
      </c>
      <c r="M2281" s="9">
        <v>2</v>
      </c>
      <c r="N2281" s="6">
        <v>70.790000000000006</v>
      </c>
      <c r="O2281" s="7">
        <v>0.15</v>
      </c>
      <c r="P2281" s="6">
        <v>33.32</v>
      </c>
      <c r="Q2281" s="6">
        <f t="shared" si="140"/>
        <v>120.343</v>
      </c>
      <c r="R2281" s="6">
        <f t="shared" si="141"/>
        <v>66.64</v>
      </c>
      <c r="S2281" s="6">
        <f t="shared" si="142"/>
        <v>53.703000000000003</v>
      </c>
      <c r="T2281" s="8">
        <f t="shared" si="143"/>
        <v>0.44624947026416162</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4326</v>
      </c>
      <c r="B2282" s="3">
        <v>46331</v>
      </c>
      <c r="C2282" s="4">
        <f>YEAR(SalesDataTable[[#This Row],[Order Date]])</f>
        <v>2026</v>
      </c>
      <c r="D2282" s="11" t="str">
        <f>"Q"&amp;ROUNDUP(MONTH(SalesDataTable[[#This Row],[Order Date]])/3,0)</f>
        <v>Q4</v>
      </c>
      <c r="E2282" s="4">
        <f>MONTH(SalesDataTable[[#This Row],[Order Date]])</f>
        <v>11</v>
      </c>
      <c r="F2282" s="4" t="str">
        <f>TEXT(SalesDataTable[[#This Row],[Order Date]],"MMM")</f>
        <v>Nov</v>
      </c>
      <c r="G2282" s="4" t="s">
        <v>11</v>
      </c>
      <c r="H2282" s="4" t="s">
        <v>25</v>
      </c>
      <c r="I2282" s="4" t="s">
        <v>19</v>
      </c>
      <c r="J2282" s="4" t="s">
        <v>3</v>
      </c>
      <c r="K2282" s="4" t="s">
        <v>14</v>
      </c>
      <c r="L2282" s="4" t="s">
        <v>15</v>
      </c>
      <c r="M2282" s="9">
        <v>1</v>
      </c>
      <c r="N2282" s="6">
        <v>35.630000000000003</v>
      </c>
      <c r="O2282" s="7">
        <v>0</v>
      </c>
      <c r="P2282" s="6">
        <v>13.47</v>
      </c>
      <c r="Q2282" s="6">
        <f t="shared" si="140"/>
        <v>35.630000000000003</v>
      </c>
      <c r="R2282" s="6">
        <f t="shared" si="141"/>
        <v>13.47</v>
      </c>
      <c r="S2282" s="6">
        <f t="shared" si="142"/>
        <v>22.160000000000004</v>
      </c>
      <c r="T2282" s="8">
        <f t="shared" si="143"/>
        <v>0.62194779680044909</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4346</v>
      </c>
      <c r="B2283" s="3">
        <v>46331</v>
      </c>
      <c r="C2283" s="4">
        <f>YEAR(SalesDataTable[[#This Row],[Order Date]])</f>
        <v>2026</v>
      </c>
      <c r="D2283" s="11" t="str">
        <f>"Q"&amp;ROUNDUP(MONTH(SalesDataTable[[#This Row],[Order Date]])/3,0)</f>
        <v>Q4</v>
      </c>
      <c r="E2283" s="4">
        <f>MONTH(SalesDataTable[[#This Row],[Order Date]])</f>
        <v>11</v>
      </c>
      <c r="F2283" s="4" t="str">
        <f>TEXT(SalesDataTable[[#This Row],[Order Date]],"MMM")</f>
        <v>Nov</v>
      </c>
      <c r="G2283" s="4" t="s">
        <v>0</v>
      </c>
      <c r="H2283" s="4" t="s">
        <v>50</v>
      </c>
      <c r="I2283" s="4" t="s">
        <v>2</v>
      </c>
      <c r="J2283" s="4" t="s">
        <v>16</v>
      </c>
      <c r="K2283" s="4" t="s">
        <v>9</v>
      </c>
      <c r="L2283" s="4" t="s">
        <v>46</v>
      </c>
      <c r="M2283" s="9">
        <v>3</v>
      </c>
      <c r="N2283" s="6">
        <v>73.010000000000005</v>
      </c>
      <c r="O2283" s="7">
        <v>0.15</v>
      </c>
      <c r="P2283" s="6">
        <v>32.49</v>
      </c>
      <c r="Q2283" s="6">
        <f t="shared" si="140"/>
        <v>186.17550000000003</v>
      </c>
      <c r="R2283" s="6">
        <f t="shared" si="141"/>
        <v>97.47</v>
      </c>
      <c r="S2283" s="6">
        <f t="shared" si="142"/>
        <v>88.705500000000029</v>
      </c>
      <c r="T2283" s="8">
        <f t="shared" si="143"/>
        <v>0.47646172562984934</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266</v>
      </c>
      <c r="B2284" s="3">
        <v>46332</v>
      </c>
      <c r="C2284" s="4">
        <f>YEAR(SalesDataTable[[#This Row],[Order Date]])</f>
        <v>2026</v>
      </c>
      <c r="D2284" s="11" t="str">
        <f>"Q"&amp;ROUNDUP(MONTH(SalesDataTable[[#This Row],[Order Date]])/3,0)</f>
        <v>Q4</v>
      </c>
      <c r="E2284" s="4">
        <f>MONTH(SalesDataTable[[#This Row],[Order Date]])</f>
        <v>11</v>
      </c>
      <c r="F2284" s="4" t="str">
        <f>TEXT(SalesDataTable[[#This Row],[Order Date]],"MMM")</f>
        <v>Nov</v>
      </c>
      <c r="G2284" s="4" t="s">
        <v>6</v>
      </c>
      <c r="H2284" s="4" t="s">
        <v>7</v>
      </c>
      <c r="I2284" s="4" t="s">
        <v>28</v>
      </c>
      <c r="J2284" s="4" t="s">
        <v>16</v>
      </c>
      <c r="K2284" s="4" t="s">
        <v>9</v>
      </c>
      <c r="L2284" s="4" t="s">
        <v>10</v>
      </c>
      <c r="M2284" s="9">
        <v>1</v>
      </c>
      <c r="N2284" s="6">
        <v>93.48</v>
      </c>
      <c r="O2284" s="7">
        <v>0.05</v>
      </c>
      <c r="P2284" s="6">
        <v>46.34</v>
      </c>
      <c r="Q2284" s="6">
        <f t="shared" si="140"/>
        <v>88.805999999999997</v>
      </c>
      <c r="R2284" s="6">
        <f t="shared" si="141"/>
        <v>46.34</v>
      </c>
      <c r="S2284" s="6">
        <f t="shared" si="142"/>
        <v>42.465999999999994</v>
      </c>
      <c r="T2284" s="8">
        <f t="shared" si="143"/>
        <v>0.47818841069297113</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274</v>
      </c>
      <c r="B2285" s="3">
        <v>46332</v>
      </c>
      <c r="C2285" s="4">
        <f>YEAR(SalesDataTable[[#This Row],[Order Date]])</f>
        <v>2026</v>
      </c>
      <c r="D2285" s="11" t="str">
        <f>"Q"&amp;ROUNDUP(MONTH(SalesDataTable[[#This Row],[Order Date]])/3,0)</f>
        <v>Q4</v>
      </c>
      <c r="E2285" s="4">
        <f>MONTH(SalesDataTable[[#This Row],[Order Date]])</f>
        <v>11</v>
      </c>
      <c r="F2285" s="4" t="str">
        <f>TEXT(SalesDataTable[[#This Row],[Order Date]],"MMM")</f>
        <v>Nov</v>
      </c>
      <c r="G2285" s="4" t="s">
        <v>6</v>
      </c>
      <c r="H2285" s="4" t="s">
        <v>7</v>
      </c>
      <c r="I2285" s="4" t="s">
        <v>2</v>
      </c>
      <c r="J2285" s="4" t="s">
        <v>16</v>
      </c>
      <c r="K2285" s="4" t="s">
        <v>4</v>
      </c>
      <c r="L2285" s="4" t="s">
        <v>5</v>
      </c>
      <c r="M2285" s="9">
        <v>1</v>
      </c>
      <c r="N2285" s="6">
        <v>82.89</v>
      </c>
      <c r="O2285" s="7">
        <v>0</v>
      </c>
      <c r="P2285" s="6">
        <v>41.44</v>
      </c>
      <c r="Q2285" s="6">
        <f t="shared" si="140"/>
        <v>82.89</v>
      </c>
      <c r="R2285" s="6">
        <f t="shared" si="141"/>
        <v>41.44</v>
      </c>
      <c r="S2285" s="6">
        <f t="shared" si="142"/>
        <v>41.45</v>
      </c>
      <c r="T2285" s="8">
        <f t="shared" si="143"/>
        <v>0.50006032090722652</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1135</v>
      </c>
      <c r="B2286" s="3">
        <v>46332</v>
      </c>
      <c r="C2286" s="4">
        <f>YEAR(SalesDataTable[[#This Row],[Order Date]])</f>
        <v>2026</v>
      </c>
      <c r="D2286" s="11" t="str">
        <f>"Q"&amp;ROUNDUP(MONTH(SalesDataTable[[#This Row],[Order Date]])/3,0)</f>
        <v>Q4</v>
      </c>
      <c r="E2286" s="4">
        <f>MONTH(SalesDataTable[[#This Row],[Order Date]])</f>
        <v>11</v>
      </c>
      <c r="F2286" s="4" t="str">
        <f>TEXT(SalesDataTable[[#This Row],[Order Date]],"MMM")</f>
        <v>Nov</v>
      </c>
      <c r="G2286" s="4" t="s">
        <v>20</v>
      </c>
      <c r="H2286" s="4" t="s">
        <v>31</v>
      </c>
      <c r="I2286" s="4" t="s">
        <v>2</v>
      </c>
      <c r="J2286" s="4" t="s">
        <v>13</v>
      </c>
      <c r="K2286" s="4" t="s">
        <v>14</v>
      </c>
      <c r="L2286" s="4" t="s">
        <v>15</v>
      </c>
      <c r="M2286" s="9">
        <v>2</v>
      </c>
      <c r="N2286" s="6">
        <v>35.71</v>
      </c>
      <c r="O2286" s="7">
        <v>0.2</v>
      </c>
      <c r="P2286" s="6">
        <v>13.48</v>
      </c>
      <c r="Q2286" s="6">
        <f t="shared" si="140"/>
        <v>57.136000000000003</v>
      </c>
      <c r="R2286" s="6">
        <f t="shared" si="141"/>
        <v>26.96</v>
      </c>
      <c r="S2286" s="6">
        <f t="shared" si="142"/>
        <v>30.176000000000002</v>
      </c>
      <c r="T2286" s="8">
        <f t="shared" si="143"/>
        <v>0.52814337720526461</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2166</v>
      </c>
      <c r="B2287" s="3">
        <v>46332</v>
      </c>
      <c r="C2287" s="4">
        <f>YEAR(SalesDataTable[[#This Row],[Order Date]])</f>
        <v>2026</v>
      </c>
      <c r="D2287" s="11" t="str">
        <f>"Q"&amp;ROUNDUP(MONTH(SalesDataTable[[#This Row],[Order Date]])/3,0)</f>
        <v>Q4</v>
      </c>
      <c r="E2287" s="4">
        <f>MONTH(SalesDataTable[[#This Row],[Order Date]])</f>
        <v>11</v>
      </c>
      <c r="F2287" s="4" t="str">
        <f>TEXT(SalesDataTable[[#This Row],[Order Date]],"MMM")</f>
        <v>Nov</v>
      </c>
      <c r="G2287" s="4" t="s">
        <v>20</v>
      </c>
      <c r="H2287" s="4" t="s">
        <v>47</v>
      </c>
      <c r="I2287" s="4" t="s">
        <v>19</v>
      </c>
      <c r="J2287" s="4" t="s">
        <v>13</v>
      </c>
      <c r="K2287" s="4" t="s">
        <v>34</v>
      </c>
      <c r="L2287" s="4" t="s">
        <v>35</v>
      </c>
      <c r="M2287" s="9">
        <v>1</v>
      </c>
      <c r="N2287" s="6">
        <v>40.380000000000003</v>
      </c>
      <c r="O2287" s="7">
        <v>0.15</v>
      </c>
      <c r="P2287" s="6">
        <v>14.53</v>
      </c>
      <c r="Q2287" s="6">
        <f t="shared" si="140"/>
        <v>34.323</v>
      </c>
      <c r="R2287" s="6">
        <f t="shared" si="141"/>
        <v>14.53</v>
      </c>
      <c r="S2287" s="6">
        <f t="shared" si="142"/>
        <v>19.792999999999999</v>
      </c>
      <c r="T2287" s="8">
        <f t="shared" si="143"/>
        <v>0.57666870611543275</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3620</v>
      </c>
      <c r="B2288" s="3">
        <v>46332</v>
      </c>
      <c r="C2288" s="4">
        <f>YEAR(SalesDataTable[[#This Row],[Order Date]])</f>
        <v>2026</v>
      </c>
      <c r="D2288" s="11" t="str">
        <f>"Q"&amp;ROUNDUP(MONTH(SalesDataTable[[#This Row],[Order Date]])/3,0)</f>
        <v>Q4</v>
      </c>
      <c r="E2288" s="4">
        <f>MONTH(SalesDataTable[[#This Row],[Order Date]])</f>
        <v>11</v>
      </c>
      <c r="F2288" s="4" t="str">
        <f>TEXT(SalesDataTable[[#This Row],[Order Date]],"MMM")</f>
        <v>Nov</v>
      </c>
      <c r="G2288" s="4" t="s">
        <v>6</v>
      </c>
      <c r="H2288" s="4" t="s">
        <v>43</v>
      </c>
      <c r="I2288" s="4" t="s">
        <v>28</v>
      </c>
      <c r="J2288" s="4" t="s">
        <v>13</v>
      </c>
      <c r="K2288" s="4" t="s">
        <v>9</v>
      </c>
      <c r="L2288" s="4" t="s">
        <v>17</v>
      </c>
      <c r="M2288" s="9">
        <v>1</v>
      </c>
      <c r="N2288" s="6">
        <v>142</v>
      </c>
      <c r="O2288" s="7">
        <v>0.05</v>
      </c>
      <c r="P2288" s="6">
        <v>81.099999999999994</v>
      </c>
      <c r="Q2288" s="6">
        <f t="shared" si="140"/>
        <v>134.9</v>
      </c>
      <c r="R2288" s="6">
        <f t="shared" si="141"/>
        <v>81.099999999999994</v>
      </c>
      <c r="S2288" s="6">
        <f t="shared" si="142"/>
        <v>53.800000000000011</v>
      </c>
      <c r="T2288" s="8">
        <f t="shared" si="143"/>
        <v>0.39881393624907346</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3986</v>
      </c>
      <c r="B2289" s="3">
        <v>46332</v>
      </c>
      <c r="C2289" s="4">
        <f>YEAR(SalesDataTable[[#This Row],[Order Date]])</f>
        <v>2026</v>
      </c>
      <c r="D2289" s="11" t="str">
        <f>"Q"&amp;ROUNDUP(MONTH(SalesDataTable[[#This Row],[Order Date]])/3,0)</f>
        <v>Q4</v>
      </c>
      <c r="E2289" s="4">
        <f>MONTH(SalesDataTable[[#This Row],[Order Date]])</f>
        <v>11</v>
      </c>
      <c r="F2289" s="4" t="str">
        <f>TEXT(SalesDataTable[[#This Row],[Order Date]],"MMM")</f>
        <v>Nov</v>
      </c>
      <c r="G2289" s="4" t="s">
        <v>0</v>
      </c>
      <c r="H2289" s="4" t="s">
        <v>50</v>
      </c>
      <c r="I2289" s="4" t="s">
        <v>28</v>
      </c>
      <c r="J2289" s="4" t="s">
        <v>13</v>
      </c>
      <c r="K2289" s="4" t="s">
        <v>14</v>
      </c>
      <c r="L2289" s="4" t="s">
        <v>15</v>
      </c>
      <c r="M2289" s="9">
        <v>2</v>
      </c>
      <c r="N2289" s="6">
        <v>36.29</v>
      </c>
      <c r="O2289" s="7">
        <v>0.15</v>
      </c>
      <c r="P2289" s="6">
        <v>13.93</v>
      </c>
      <c r="Q2289" s="6">
        <f t="shared" si="140"/>
        <v>61.692999999999998</v>
      </c>
      <c r="R2289" s="6">
        <f t="shared" si="141"/>
        <v>27.86</v>
      </c>
      <c r="S2289" s="6">
        <f t="shared" si="142"/>
        <v>33.832999999999998</v>
      </c>
      <c r="T2289" s="8">
        <f t="shared" si="143"/>
        <v>0.54840905775371596</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4384</v>
      </c>
      <c r="B2290" s="3">
        <v>46332</v>
      </c>
      <c r="C2290" s="4">
        <f>YEAR(SalesDataTable[[#This Row],[Order Date]])</f>
        <v>2026</v>
      </c>
      <c r="D2290" s="11" t="str">
        <f>"Q"&amp;ROUNDUP(MONTH(SalesDataTable[[#This Row],[Order Date]])/3,0)</f>
        <v>Q4</v>
      </c>
      <c r="E2290" s="4">
        <f>MONTH(SalesDataTable[[#This Row],[Order Date]])</f>
        <v>11</v>
      </c>
      <c r="F2290" s="4" t="str">
        <f>TEXT(SalesDataTable[[#This Row],[Order Date]],"MMM")</f>
        <v>Nov</v>
      </c>
      <c r="G2290" s="4" t="s">
        <v>20</v>
      </c>
      <c r="H2290" s="4" t="s">
        <v>33</v>
      </c>
      <c r="I2290" s="4" t="s">
        <v>2</v>
      </c>
      <c r="J2290" s="4" t="s">
        <v>13</v>
      </c>
      <c r="K2290" s="4" t="s">
        <v>23</v>
      </c>
      <c r="L2290" s="4" t="s">
        <v>51</v>
      </c>
      <c r="M2290" s="9">
        <v>1</v>
      </c>
      <c r="N2290" s="6">
        <v>121.66</v>
      </c>
      <c r="O2290" s="7">
        <v>0</v>
      </c>
      <c r="P2290" s="6">
        <v>61.66</v>
      </c>
      <c r="Q2290" s="6">
        <f t="shared" si="140"/>
        <v>121.66</v>
      </c>
      <c r="R2290" s="6">
        <f t="shared" si="141"/>
        <v>61.66</v>
      </c>
      <c r="S2290" s="6">
        <f t="shared" si="142"/>
        <v>60</v>
      </c>
      <c r="T2290" s="8">
        <f t="shared" si="143"/>
        <v>0.49317770836758179</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4565</v>
      </c>
      <c r="B2291" s="3">
        <v>46332</v>
      </c>
      <c r="C2291" s="4">
        <f>YEAR(SalesDataTable[[#This Row],[Order Date]])</f>
        <v>2026</v>
      </c>
      <c r="D2291" s="11" t="str">
        <f>"Q"&amp;ROUNDUP(MONTH(SalesDataTable[[#This Row],[Order Date]])/3,0)</f>
        <v>Q4</v>
      </c>
      <c r="E2291" s="4">
        <f>MONTH(SalesDataTable[[#This Row],[Order Date]])</f>
        <v>11</v>
      </c>
      <c r="F2291" s="4" t="str">
        <f>TEXT(SalesDataTable[[#This Row],[Order Date]],"MMM")</f>
        <v>Nov</v>
      </c>
      <c r="G2291" s="4" t="s">
        <v>6</v>
      </c>
      <c r="H2291" s="4" t="s">
        <v>49</v>
      </c>
      <c r="I2291" s="4" t="s">
        <v>2</v>
      </c>
      <c r="J2291" s="4" t="s">
        <v>3</v>
      </c>
      <c r="K2291" s="4" t="s">
        <v>23</v>
      </c>
      <c r="L2291" s="4" t="s">
        <v>51</v>
      </c>
      <c r="M2291" s="9">
        <v>3</v>
      </c>
      <c r="N2291" s="6">
        <v>124.65</v>
      </c>
      <c r="O2291" s="7">
        <v>0.05</v>
      </c>
      <c r="P2291" s="6">
        <v>62.27</v>
      </c>
      <c r="Q2291" s="6">
        <f t="shared" si="140"/>
        <v>355.25250000000005</v>
      </c>
      <c r="R2291" s="6">
        <f t="shared" si="141"/>
        <v>186.81</v>
      </c>
      <c r="S2291" s="6">
        <f t="shared" si="142"/>
        <v>168.44250000000005</v>
      </c>
      <c r="T2291" s="8">
        <f t="shared" si="143"/>
        <v>0.47414866890451163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4634</v>
      </c>
      <c r="B2292" s="3">
        <v>46332</v>
      </c>
      <c r="C2292" s="4">
        <f>YEAR(SalesDataTable[[#This Row],[Order Date]])</f>
        <v>2026</v>
      </c>
      <c r="D2292" s="11" t="str">
        <f>"Q"&amp;ROUNDUP(MONTH(SalesDataTable[[#This Row],[Order Date]])/3,0)</f>
        <v>Q4</v>
      </c>
      <c r="E2292" s="4">
        <f>MONTH(SalesDataTable[[#This Row],[Order Date]])</f>
        <v>11</v>
      </c>
      <c r="F2292" s="4" t="str">
        <f>TEXT(SalesDataTable[[#This Row],[Order Date]],"MMM")</f>
        <v>Nov</v>
      </c>
      <c r="G2292" s="4" t="s">
        <v>0</v>
      </c>
      <c r="H2292" s="4" t="s">
        <v>50</v>
      </c>
      <c r="I2292" s="4" t="s">
        <v>2</v>
      </c>
      <c r="J2292" s="4" t="s">
        <v>13</v>
      </c>
      <c r="K2292" s="4" t="s">
        <v>4</v>
      </c>
      <c r="L2292" s="4" t="s">
        <v>5</v>
      </c>
      <c r="M2292" s="9">
        <v>2</v>
      </c>
      <c r="N2292" s="6">
        <v>80.61</v>
      </c>
      <c r="O2292" s="7">
        <v>0</v>
      </c>
      <c r="P2292" s="6">
        <v>43.72</v>
      </c>
      <c r="Q2292" s="6">
        <f t="shared" si="140"/>
        <v>161.22</v>
      </c>
      <c r="R2292" s="6">
        <f t="shared" si="141"/>
        <v>87.44</v>
      </c>
      <c r="S2292" s="6">
        <f t="shared" si="142"/>
        <v>73.78</v>
      </c>
      <c r="T2292" s="8">
        <f t="shared" si="143"/>
        <v>0.45763552909068356</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104</v>
      </c>
      <c r="B2293" s="3">
        <v>46333</v>
      </c>
      <c r="C2293" s="4">
        <f>YEAR(SalesDataTable[[#This Row],[Order Date]])</f>
        <v>2026</v>
      </c>
      <c r="D2293" s="11" t="str">
        <f>"Q"&amp;ROUNDUP(MONTH(SalesDataTable[[#This Row],[Order Date]])/3,0)</f>
        <v>Q4</v>
      </c>
      <c r="E2293" s="4">
        <f>MONTH(SalesDataTable[[#This Row],[Order Date]])</f>
        <v>11</v>
      </c>
      <c r="F2293" s="4" t="str">
        <f>TEXT(SalesDataTable[[#This Row],[Order Date]],"MMM")</f>
        <v>Nov</v>
      </c>
      <c r="G2293" s="4" t="s">
        <v>6</v>
      </c>
      <c r="H2293" s="4" t="s">
        <v>41</v>
      </c>
      <c r="I2293" s="4" t="s">
        <v>2</v>
      </c>
      <c r="J2293" s="4" t="s">
        <v>13</v>
      </c>
      <c r="K2293" s="4" t="s">
        <v>9</v>
      </c>
      <c r="L2293" s="4" t="s">
        <v>37</v>
      </c>
      <c r="M2293" s="9">
        <v>1</v>
      </c>
      <c r="N2293" s="6">
        <v>153.96</v>
      </c>
      <c r="O2293" s="7">
        <v>0</v>
      </c>
      <c r="P2293" s="6">
        <v>80.62</v>
      </c>
      <c r="Q2293" s="6">
        <f t="shared" si="140"/>
        <v>153.96</v>
      </c>
      <c r="R2293" s="6">
        <f t="shared" si="141"/>
        <v>80.62</v>
      </c>
      <c r="S2293" s="6">
        <f t="shared" si="142"/>
        <v>73.34</v>
      </c>
      <c r="T2293" s="8">
        <f t="shared" si="143"/>
        <v>0.47635749545336453</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181</v>
      </c>
      <c r="B2294" s="3">
        <v>46333</v>
      </c>
      <c r="C2294" s="4">
        <f>YEAR(SalesDataTable[[#This Row],[Order Date]])</f>
        <v>2026</v>
      </c>
      <c r="D2294" s="11" t="str">
        <f>"Q"&amp;ROUNDUP(MONTH(SalesDataTable[[#This Row],[Order Date]])/3,0)</f>
        <v>Q4</v>
      </c>
      <c r="E2294" s="4">
        <f>MONTH(SalesDataTable[[#This Row],[Order Date]])</f>
        <v>11</v>
      </c>
      <c r="F2294" s="4" t="str">
        <f>TEXT(SalesDataTable[[#This Row],[Order Date]],"MMM")</f>
        <v>Nov</v>
      </c>
      <c r="G2294" s="4" t="s">
        <v>6</v>
      </c>
      <c r="H2294" s="4" t="s">
        <v>7</v>
      </c>
      <c r="I2294" s="4" t="s">
        <v>19</v>
      </c>
      <c r="J2294" s="4" t="s">
        <v>3</v>
      </c>
      <c r="K2294" s="4" t="s">
        <v>14</v>
      </c>
      <c r="L2294" s="4" t="s">
        <v>15</v>
      </c>
      <c r="M2294" s="9">
        <v>1</v>
      </c>
      <c r="N2294" s="6">
        <v>35.58</v>
      </c>
      <c r="O2294" s="7">
        <v>0</v>
      </c>
      <c r="P2294" s="6">
        <v>13.4</v>
      </c>
      <c r="Q2294" s="6">
        <f t="shared" si="140"/>
        <v>35.58</v>
      </c>
      <c r="R2294" s="6">
        <f t="shared" si="141"/>
        <v>13.4</v>
      </c>
      <c r="S2294" s="6">
        <f t="shared" si="142"/>
        <v>22.18</v>
      </c>
      <c r="T2294" s="8">
        <f t="shared" si="143"/>
        <v>0.62338392355255767</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823</v>
      </c>
      <c r="B2295" s="3">
        <v>46333</v>
      </c>
      <c r="C2295" s="4">
        <f>YEAR(SalesDataTable[[#This Row],[Order Date]])</f>
        <v>2026</v>
      </c>
      <c r="D2295" s="11" t="str">
        <f>"Q"&amp;ROUNDUP(MONTH(SalesDataTable[[#This Row],[Order Date]])/3,0)</f>
        <v>Q4</v>
      </c>
      <c r="E2295" s="4">
        <f>MONTH(SalesDataTable[[#This Row],[Order Date]])</f>
        <v>11</v>
      </c>
      <c r="F2295" s="4" t="str">
        <f>TEXT(SalesDataTable[[#This Row],[Order Date]],"MMM")</f>
        <v>Nov</v>
      </c>
      <c r="G2295" s="4" t="s">
        <v>0</v>
      </c>
      <c r="H2295" s="4" t="s">
        <v>1</v>
      </c>
      <c r="I2295" s="4" t="s">
        <v>28</v>
      </c>
      <c r="J2295" s="4" t="s">
        <v>13</v>
      </c>
      <c r="K2295" s="4" t="s">
        <v>34</v>
      </c>
      <c r="L2295" s="4" t="s">
        <v>42</v>
      </c>
      <c r="M2295" s="9">
        <v>5</v>
      </c>
      <c r="N2295" s="6">
        <v>36.369999999999997</v>
      </c>
      <c r="O2295" s="7">
        <v>0.15</v>
      </c>
      <c r="P2295" s="6">
        <v>13.65</v>
      </c>
      <c r="Q2295" s="6">
        <f t="shared" si="140"/>
        <v>154.57249999999999</v>
      </c>
      <c r="R2295" s="6">
        <f t="shared" si="141"/>
        <v>68.25</v>
      </c>
      <c r="S2295" s="6">
        <f t="shared" si="142"/>
        <v>86.322499999999991</v>
      </c>
      <c r="T2295" s="8">
        <f t="shared" si="143"/>
        <v>0.55845962250723769</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1730</v>
      </c>
      <c r="B2296" s="3">
        <v>46333</v>
      </c>
      <c r="C2296" s="4">
        <f>YEAR(SalesDataTable[[#This Row],[Order Date]])</f>
        <v>2026</v>
      </c>
      <c r="D2296" s="11" t="str">
        <f>"Q"&amp;ROUNDUP(MONTH(SalesDataTable[[#This Row],[Order Date]])/3,0)</f>
        <v>Q4</v>
      </c>
      <c r="E2296" s="4">
        <f>MONTH(SalesDataTable[[#This Row],[Order Date]])</f>
        <v>11</v>
      </c>
      <c r="F2296" s="4" t="str">
        <f>TEXT(SalesDataTable[[#This Row],[Order Date]],"MMM")</f>
        <v>Nov</v>
      </c>
      <c r="G2296" s="4" t="s">
        <v>20</v>
      </c>
      <c r="H2296" s="4" t="s">
        <v>21</v>
      </c>
      <c r="I2296" s="4" t="s">
        <v>28</v>
      </c>
      <c r="J2296" s="4" t="s">
        <v>3</v>
      </c>
      <c r="K2296" s="4" t="s">
        <v>9</v>
      </c>
      <c r="L2296" s="4" t="s">
        <v>37</v>
      </c>
      <c r="M2296" s="9">
        <v>2</v>
      </c>
      <c r="N2296" s="6">
        <v>151.55000000000001</v>
      </c>
      <c r="O2296" s="7">
        <v>0.1</v>
      </c>
      <c r="P2296" s="6">
        <v>80.48</v>
      </c>
      <c r="Q2296" s="6">
        <f t="shared" si="140"/>
        <v>272.79000000000002</v>
      </c>
      <c r="R2296" s="6">
        <f t="shared" si="141"/>
        <v>160.96</v>
      </c>
      <c r="S2296" s="6">
        <f t="shared" si="142"/>
        <v>111.83000000000001</v>
      </c>
      <c r="T2296" s="8">
        <f t="shared" si="143"/>
        <v>0.40994904505297114</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2710</v>
      </c>
      <c r="B2297" s="3">
        <v>46333</v>
      </c>
      <c r="C2297" s="4">
        <f>YEAR(SalesDataTable[[#This Row],[Order Date]])</f>
        <v>2026</v>
      </c>
      <c r="D2297" s="11" t="str">
        <f>"Q"&amp;ROUNDUP(MONTH(SalesDataTable[[#This Row],[Order Date]])/3,0)</f>
        <v>Q4</v>
      </c>
      <c r="E2297" s="4">
        <f>MONTH(SalesDataTable[[#This Row],[Order Date]])</f>
        <v>11</v>
      </c>
      <c r="F2297" s="4" t="str">
        <f>TEXT(SalesDataTable[[#This Row],[Order Date]],"MMM")</f>
        <v>Nov</v>
      </c>
      <c r="G2297" s="4" t="s">
        <v>0</v>
      </c>
      <c r="H2297" s="4" t="s">
        <v>36</v>
      </c>
      <c r="I2297" s="4" t="s">
        <v>19</v>
      </c>
      <c r="J2297" s="4" t="s">
        <v>13</v>
      </c>
      <c r="K2297" s="4" t="s">
        <v>23</v>
      </c>
      <c r="L2297" s="4" t="s">
        <v>40</v>
      </c>
      <c r="M2297" s="9">
        <v>2</v>
      </c>
      <c r="N2297" s="6">
        <v>80.67</v>
      </c>
      <c r="O2297" s="7">
        <v>0</v>
      </c>
      <c r="P2297" s="6">
        <v>40.5</v>
      </c>
      <c r="Q2297" s="6">
        <f t="shared" si="140"/>
        <v>161.34</v>
      </c>
      <c r="R2297" s="6">
        <f t="shared" si="141"/>
        <v>81</v>
      </c>
      <c r="S2297" s="6">
        <f t="shared" si="142"/>
        <v>80.34</v>
      </c>
      <c r="T2297" s="8">
        <f t="shared" si="143"/>
        <v>0.49795462997396805</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3018</v>
      </c>
      <c r="B2298" s="3">
        <v>46333</v>
      </c>
      <c r="C2298" s="4">
        <f>YEAR(SalesDataTable[[#This Row],[Order Date]])</f>
        <v>2026</v>
      </c>
      <c r="D2298" s="11" t="str">
        <f>"Q"&amp;ROUNDUP(MONTH(SalesDataTable[[#This Row],[Order Date]])/3,0)</f>
        <v>Q4</v>
      </c>
      <c r="E2298" s="4">
        <f>MONTH(SalesDataTable[[#This Row],[Order Date]])</f>
        <v>11</v>
      </c>
      <c r="F2298" s="4" t="str">
        <f>TEXT(SalesDataTable[[#This Row],[Order Date]],"MMM")</f>
        <v>Nov</v>
      </c>
      <c r="G2298" s="4" t="s">
        <v>20</v>
      </c>
      <c r="H2298" s="4" t="s">
        <v>31</v>
      </c>
      <c r="I2298" s="4" t="s">
        <v>8</v>
      </c>
      <c r="J2298" s="4" t="s">
        <v>16</v>
      </c>
      <c r="K2298" s="4" t="s">
        <v>4</v>
      </c>
      <c r="L2298" s="4" t="s">
        <v>5</v>
      </c>
      <c r="M2298" s="9">
        <v>10</v>
      </c>
      <c r="N2298" s="6">
        <v>81.48</v>
      </c>
      <c r="O2298" s="7">
        <v>0.05</v>
      </c>
      <c r="P2298" s="6">
        <v>43.7</v>
      </c>
      <c r="Q2298" s="6">
        <f t="shared" si="140"/>
        <v>774.06000000000006</v>
      </c>
      <c r="R2298" s="6">
        <f t="shared" si="141"/>
        <v>437</v>
      </c>
      <c r="S2298" s="6">
        <f t="shared" si="142"/>
        <v>337.06000000000006</v>
      </c>
      <c r="T2298" s="8">
        <f t="shared" si="143"/>
        <v>0.43544428080510561</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3735</v>
      </c>
      <c r="B2299" s="3">
        <v>46333</v>
      </c>
      <c r="C2299" s="4">
        <f>YEAR(SalesDataTable[[#This Row],[Order Date]])</f>
        <v>2026</v>
      </c>
      <c r="D2299" s="11" t="str">
        <f>"Q"&amp;ROUNDUP(MONTH(SalesDataTable[[#This Row],[Order Date]])/3,0)</f>
        <v>Q4</v>
      </c>
      <c r="E2299" s="4">
        <f>MONTH(SalesDataTable[[#This Row],[Order Date]])</f>
        <v>11</v>
      </c>
      <c r="F2299" s="4" t="str">
        <f>TEXT(SalesDataTable[[#This Row],[Order Date]],"MMM")</f>
        <v>Nov</v>
      </c>
      <c r="G2299" s="4" t="s">
        <v>20</v>
      </c>
      <c r="H2299" s="4" t="s">
        <v>33</v>
      </c>
      <c r="I2299" s="4" t="s">
        <v>19</v>
      </c>
      <c r="J2299" s="4" t="s">
        <v>3</v>
      </c>
      <c r="K2299" s="4" t="s">
        <v>14</v>
      </c>
      <c r="L2299" s="4" t="s">
        <v>48</v>
      </c>
      <c r="M2299" s="9">
        <v>2</v>
      </c>
      <c r="N2299" s="6">
        <v>163.58000000000001</v>
      </c>
      <c r="O2299" s="7">
        <v>0.1</v>
      </c>
      <c r="P2299" s="6">
        <v>88.14</v>
      </c>
      <c r="Q2299" s="6">
        <f t="shared" si="140"/>
        <v>294.44400000000002</v>
      </c>
      <c r="R2299" s="6">
        <f t="shared" si="141"/>
        <v>176.28</v>
      </c>
      <c r="S2299" s="6">
        <f t="shared" si="142"/>
        <v>118.16400000000002</v>
      </c>
      <c r="T2299" s="8">
        <f t="shared" si="143"/>
        <v>0.40131230386762851</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4460</v>
      </c>
      <c r="B2300" s="3">
        <v>46333</v>
      </c>
      <c r="C2300" s="4">
        <f>YEAR(SalesDataTable[[#This Row],[Order Date]])</f>
        <v>2026</v>
      </c>
      <c r="D2300" s="11" t="str">
        <f>"Q"&amp;ROUNDUP(MONTH(SalesDataTable[[#This Row],[Order Date]])/3,0)</f>
        <v>Q4</v>
      </c>
      <c r="E2300" s="4">
        <f>MONTH(SalesDataTable[[#This Row],[Order Date]])</f>
        <v>11</v>
      </c>
      <c r="F2300" s="4" t="str">
        <f>TEXT(SalesDataTable[[#This Row],[Order Date]],"MMM")</f>
        <v>Nov</v>
      </c>
      <c r="G2300" s="4" t="s">
        <v>0</v>
      </c>
      <c r="H2300" s="4" t="s">
        <v>36</v>
      </c>
      <c r="I2300" s="4" t="s">
        <v>19</v>
      </c>
      <c r="J2300" s="4" t="s">
        <v>3</v>
      </c>
      <c r="K2300" s="4" t="s">
        <v>9</v>
      </c>
      <c r="L2300" s="4" t="s">
        <v>46</v>
      </c>
      <c r="M2300" s="9">
        <v>2</v>
      </c>
      <c r="N2300" s="6">
        <v>71.88</v>
      </c>
      <c r="O2300" s="7">
        <v>0.15</v>
      </c>
      <c r="P2300" s="6">
        <v>31.65</v>
      </c>
      <c r="Q2300" s="6">
        <f t="shared" si="140"/>
        <v>122.19599999999998</v>
      </c>
      <c r="R2300" s="6">
        <f t="shared" si="141"/>
        <v>63.3</v>
      </c>
      <c r="S2300" s="6">
        <f t="shared" si="142"/>
        <v>58.895999999999987</v>
      </c>
      <c r="T2300" s="8">
        <f t="shared" si="143"/>
        <v>0.48197977020524396</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319</v>
      </c>
      <c r="B2301" s="3">
        <v>46334</v>
      </c>
      <c r="C2301" s="4">
        <f>YEAR(SalesDataTable[[#This Row],[Order Date]])</f>
        <v>2026</v>
      </c>
      <c r="D2301" s="11" t="str">
        <f>"Q"&amp;ROUNDUP(MONTH(SalesDataTable[[#This Row],[Order Date]])/3,0)</f>
        <v>Q4</v>
      </c>
      <c r="E2301" s="4">
        <f>MONTH(SalesDataTable[[#This Row],[Order Date]])</f>
        <v>11</v>
      </c>
      <c r="F2301" s="4" t="str">
        <f>TEXT(SalesDataTable[[#This Row],[Order Date]],"MMM")</f>
        <v>Nov</v>
      </c>
      <c r="G2301" s="4" t="s">
        <v>20</v>
      </c>
      <c r="H2301" s="4" t="s">
        <v>33</v>
      </c>
      <c r="I2301" s="4" t="s">
        <v>2</v>
      </c>
      <c r="J2301" s="4" t="s">
        <v>3</v>
      </c>
      <c r="K2301" s="4" t="s">
        <v>14</v>
      </c>
      <c r="L2301" s="4" t="s">
        <v>15</v>
      </c>
      <c r="M2301" s="9">
        <v>2</v>
      </c>
      <c r="N2301" s="6">
        <v>36.299999999999997</v>
      </c>
      <c r="O2301" s="7">
        <v>0.15</v>
      </c>
      <c r="P2301" s="6">
        <v>13.38</v>
      </c>
      <c r="Q2301" s="6">
        <f t="shared" si="140"/>
        <v>61.709999999999994</v>
      </c>
      <c r="R2301" s="6">
        <f t="shared" si="141"/>
        <v>26.76</v>
      </c>
      <c r="S2301" s="6">
        <f t="shared" si="142"/>
        <v>34.949999999999989</v>
      </c>
      <c r="T2301" s="8">
        <f t="shared" si="143"/>
        <v>0.56635877491492448</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595</v>
      </c>
      <c r="B2302" s="3">
        <v>46334</v>
      </c>
      <c r="C2302" s="4">
        <f>YEAR(SalesDataTable[[#This Row],[Order Date]])</f>
        <v>2026</v>
      </c>
      <c r="D2302" s="11" t="str">
        <f>"Q"&amp;ROUNDUP(MONTH(SalesDataTable[[#This Row],[Order Date]])/3,0)</f>
        <v>Q4</v>
      </c>
      <c r="E2302" s="4">
        <f>MONTH(SalesDataTable[[#This Row],[Order Date]])</f>
        <v>11</v>
      </c>
      <c r="F2302" s="4" t="str">
        <f>TEXT(SalesDataTable[[#This Row],[Order Date]],"MMM")</f>
        <v>Nov</v>
      </c>
      <c r="G2302" s="4" t="s">
        <v>6</v>
      </c>
      <c r="H2302" s="4" t="s">
        <v>43</v>
      </c>
      <c r="I2302" s="4" t="s">
        <v>2</v>
      </c>
      <c r="J2302" s="4" t="s">
        <v>13</v>
      </c>
      <c r="K2302" s="4" t="s">
        <v>34</v>
      </c>
      <c r="L2302" s="4" t="s">
        <v>42</v>
      </c>
      <c r="M2302" s="9">
        <v>2</v>
      </c>
      <c r="N2302" s="6">
        <v>36.159999999999997</v>
      </c>
      <c r="O2302" s="7">
        <v>0.1</v>
      </c>
      <c r="P2302" s="6">
        <v>13.79</v>
      </c>
      <c r="Q2302" s="6">
        <f t="shared" si="140"/>
        <v>65.087999999999994</v>
      </c>
      <c r="R2302" s="6">
        <f t="shared" si="141"/>
        <v>27.58</v>
      </c>
      <c r="S2302" s="6">
        <f t="shared" si="142"/>
        <v>37.507999999999996</v>
      </c>
      <c r="T2302" s="8">
        <f t="shared" si="143"/>
        <v>0.57626597836774829</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1623</v>
      </c>
      <c r="B2303" s="3">
        <v>46334</v>
      </c>
      <c r="C2303" s="4">
        <f>YEAR(SalesDataTable[[#This Row],[Order Date]])</f>
        <v>2026</v>
      </c>
      <c r="D2303" s="11" t="str">
        <f>"Q"&amp;ROUNDUP(MONTH(SalesDataTable[[#This Row],[Order Date]])/3,0)</f>
        <v>Q4</v>
      </c>
      <c r="E2303" s="4">
        <f>MONTH(SalesDataTable[[#This Row],[Order Date]])</f>
        <v>11</v>
      </c>
      <c r="F2303" s="4" t="str">
        <f>TEXT(SalesDataTable[[#This Row],[Order Date]],"MMM")</f>
        <v>Nov</v>
      </c>
      <c r="G2303" s="4" t="s">
        <v>11</v>
      </c>
      <c r="H2303" s="4" t="s">
        <v>25</v>
      </c>
      <c r="I2303" s="4" t="s">
        <v>2</v>
      </c>
      <c r="J2303" s="4" t="s">
        <v>3</v>
      </c>
      <c r="K2303" s="4" t="s">
        <v>14</v>
      </c>
      <c r="L2303" s="4" t="s">
        <v>15</v>
      </c>
      <c r="M2303" s="9">
        <v>2</v>
      </c>
      <c r="N2303" s="6">
        <v>35.49</v>
      </c>
      <c r="O2303" s="7">
        <v>0.1</v>
      </c>
      <c r="P2303" s="6">
        <v>13.78</v>
      </c>
      <c r="Q2303" s="6">
        <f t="shared" si="140"/>
        <v>63.882000000000005</v>
      </c>
      <c r="R2303" s="6">
        <f t="shared" si="141"/>
        <v>27.56</v>
      </c>
      <c r="S2303" s="6">
        <f t="shared" si="142"/>
        <v>36.322000000000003</v>
      </c>
      <c r="T2303" s="8">
        <f t="shared" si="143"/>
        <v>0.56857956857956859</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2638</v>
      </c>
      <c r="B2304" s="3">
        <v>46334</v>
      </c>
      <c r="C2304" s="4">
        <f>YEAR(SalesDataTable[[#This Row],[Order Date]])</f>
        <v>2026</v>
      </c>
      <c r="D2304" s="11" t="str">
        <f>"Q"&amp;ROUNDUP(MONTH(SalesDataTable[[#This Row],[Order Date]])/3,0)</f>
        <v>Q4</v>
      </c>
      <c r="E2304" s="4">
        <f>MONTH(SalesDataTable[[#This Row],[Order Date]])</f>
        <v>11</v>
      </c>
      <c r="F2304" s="4" t="str">
        <f>TEXT(SalesDataTable[[#This Row],[Order Date]],"MMM")</f>
        <v>Nov</v>
      </c>
      <c r="G2304" s="4" t="s">
        <v>0</v>
      </c>
      <c r="H2304" s="4" t="s">
        <v>36</v>
      </c>
      <c r="I2304" s="4" t="s">
        <v>2</v>
      </c>
      <c r="J2304" s="4" t="s">
        <v>13</v>
      </c>
      <c r="K2304" s="4" t="s">
        <v>9</v>
      </c>
      <c r="L2304" s="4" t="s">
        <v>46</v>
      </c>
      <c r="M2304" s="9">
        <v>1</v>
      </c>
      <c r="N2304" s="6">
        <v>69.760000000000005</v>
      </c>
      <c r="O2304" s="7">
        <v>0.15</v>
      </c>
      <c r="P2304" s="6">
        <v>32.39</v>
      </c>
      <c r="Q2304" s="6">
        <f t="shared" si="140"/>
        <v>59.295999999999999</v>
      </c>
      <c r="R2304" s="6">
        <f t="shared" si="141"/>
        <v>32.39</v>
      </c>
      <c r="S2304" s="6">
        <f t="shared" si="142"/>
        <v>26.905999999999999</v>
      </c>
      <c r="T2304" s="8">
        <f t="shared" si="143"/>
        <v>0.45375742039935241</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2666</v>
      </c>
      <c r="B2305" s="3">
        <v>46334</v>
      </c>
      <c r="C2305" s="4">
        <f>YEAR(SalesDataTable[[#This Row],[Order Date]])</f>
        <v>2026</v>
      </c>
      <c r="D2305" s="11" t="str">
        <f>"Q"&amp;ROUNDUP(MONTH(SalesDataTable[[#This Row],[Order Date]])/3,0)</f>
        <v>Q4</v>
      </c>
      <c r="E2305" s="4">
        <f>MONTH(SalesDataTable[[#This Row],[Order Date]])</f>
        <v>11</v>
      </c>
      <c r="F2305" s="4" t="str">
        <f>TEXT(SalesDataTable[[#This Row],[Order Date]],"MMM")</f>
        <v>Nov</v>
      </c>
      <c r="G2305" s="4" t="s">
        <v>6</v>
      </c>
      <c r="H2305" s="4" t="s">
        <v>43</v>
      </c>
      <c r="I2305" s="4" t="s">
        <v>19</v>
      </c>
      <c r="J2305" s="4" t="s">
        <v>16</v>
      </c>
      <c r="K2305" s="4" t="s">
        <v>23</v>
      </c>
      <c r="L2305" s="4" t="s">
        <v>40</v>
      </c>
      <c r="M2305" s="9">
        <v>6</v>
      </c>
      <c r="N2305" s="6">
        <v>81.37</v>
      </c>
      <c r="O2305" s="7">
        <v>0</v>
      </c>
      <c r="P2305" s="6">
        <v>39.5</v>
      </c>
      <c r="Q2305" s="6">
        <f t="shared" si="140"/>
        <v>488.22</v>
      </c>
      <c r="R2305" s="6">
        <f t="shared" si="141"/>
        <v>237</v>
      </c>
      <c r="S2305" s="6">
        <f t="shared" si="142"/>
        <v>251.22000000000003</v>
      </c>
      <c r="T2305" s="8">
        <f t="shared" si="143"/>
        <v>0.5145631067961165</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3505</v>
      </c>
      <c r="B2306" s="3">
        <v>46334</v>
      </c>
      <c r="C2306" s="4">
        <f>YEAR(SalesDataTable[[#This Row],[Order Date]])</f>
        <v>2026</v>
      </c>
      <c r="D2306" s="11" t="str">
        <f>"Q"&amp;ROUNDUP(MONTH(SalesDataTable[[#This Row],[Order Date]])/3,0)</f>
        <v>Q4</v>
      </c>
      <c r="E2306" s="4">
        <f>MONTH(SalesDataTable[[#This Row],[Order Date]])</f>
        <v>11</v>
      </c>
      <c r="F2306" s="4" t="str">
        <f>TEXT(SalesDataTable[[#This Row],[Order Date]],"MMM")</f>
        <v>Nov</v>
      </c>
      <c r="G2306" s="4" t="s">
        <v>6</v>
      </c>
      <c r="H2306" s="4" t="s">
        <v>43</v>
      </c>
      <c r="I2306" s="4" t="s">
        <v>8</v>
      </c>
      <c r="J2306" s="4" t="s">
        <v>3</v>
      </c>
      <c r="K2306" s="4" t="s">
        <v>4</v>
      </c>
      <c r="L2306" s="4" t="s">
        <v>5</v>
      </c>
      <c r="M2306" s="9">
        <v>5</v>
      </c>
      <c r="N2306" s="6">
        <v>82.82</v>
      </c>
      <c r="O2306" s="7">
        <v>0.15</v>
      </c>
      <c r="P2306" s="6">
        <v>43.8</v>
      </c>
      <c r="Q2306" s="6">
        <f t="shared" si="140"/>
        <v>351.98499999999996</v>
      </c>
      <c r="R2306" s="6">
        <f t="shared" si="141"/>
        <v>219</v>
      </c>
      <c r="S2306" s="6">
        <f t="shared" si="142"/>
        <v>132.98499999999996</v>
      </c>
      <c r="T2306" s="8">
        <f t="shared" si="143"/>
        <v>0.37781439549980816</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3626</v>
      </c>
      <c r="B2307" s="3">
        <v>46334</v>
      </c>
      <c r="C2307" s="4">
        <f>YEAR(SalesDataTable[[#This Row],[Order Date]])</f>
        <v>2026</v>
      </c>
      <c r="D2307" s="11"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4</v>
      </c>
      <c r="L2307" s="4" t="s">
        <v>22</v>
      </c>
      <c r="M2307" s="9">
        <v>15</v>
      </c>
      <c r="N2307" s="6">
        <v>51.05</v>
      </c>
      <c r="O2307" s="7">
        <v>0.1</v>
      </c>
      <c r="P2307" s="6">
        <v>21.95</v>
      </c>
      <c r="Q2307" s="6">
        <f t="shared" si="140"/>
        <v>689.17500000000007</v>
      </c>
      <c r="R2307" s="6">
        <f t="shared" si="141"/>
        <v>329.25</v>
      </c>
      <c r="S2307" s="6">
        <f t="shared" si="142"/>
        <v>359.92500000000007</v>
      </c>
      <c r="T2307" s="8">
        <f t="shared" si="143"/>
        <v>0.52225486995320491</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3801</v>
      </c>
      <c r="B2308" s="3">
        <v>46334</v>
      </c>
      <c r="C2308" s="4">
        <f>YEAR(SalesDataTable[[#This Row],[Order Date]])</f>
        <v>2026</v>
      </c>
      <c r="D2308" s="11" t="str">
        <f>"Q"&amp;ROUNDUP(MONTH(SalesDataTable[[#This Row],[Order Date]])/3,0)</f>
        <v>Q4</v>
      </c>
      <c r="E2308" s="4">
        <f>MONTH(SalesDataTable[[#This Row],[Order Date]])</f>
        <v>11</v>
      </c>
      <c r="F2308" s="4" t="str">
        <f>TEXT(SalesDataTable[[#This Row],[Order Date]],"MMM")</f>
        <v>Nov</v>
      </c>
      <c r="G2308" s="4" t="s">
        <v>0</v>
      </c>
      <c r="H2308" s="4" t="s">
        <v>50</v>
      </c>
      <c r="I2308" s="4" t="s">
        <v>2</v>
      </c>
      <c r="J2308" s="4" t="s">
        <v>3</v>
      </c>
      <c r="K2308" s="4" t="s">
        <v>4</v>
      </c>
      <c r="L2308" s="4" t="s">
        <v>30</v>
      </c>
      <c r="M2308" s="9">
        <v>3</v>
      </c>
      <c r="N2308" s="6">
        <v>101.68</v>
      </c>
      <c r="O2308" s="7">
        <v>0.1</v>
      </c>
      <c r="P2308" s="6">
        <v>51.9</v>
      </c>
      <c r="Q2308" s="6">
        <f t="shared" ref="Q2308:Q2371" si="144">M2308*N2308*(1-O2308)</f>
        <v>274.536</v>
      </c>
      <c r="R2308" s="6">
        <f t="shared" ref="R2308:R2371" si="145">M2308*P2308</f>
        <v>155.69999999999999</v>
      </c>
      <c r="S2308" s="6">
        <f t="shared" ref="S2308:S2371" si="146">Q2308-R2308</f>
        <v>118.83600000000001</v>
      </c>
      <c r="T2308" s="8">
        <f t="shared" ref="T2308:T2371" si="147">IFERROR(S2308/Q2308,0)</f>
        <v>0.43286126409651199</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4685</v>
      </c>
      <c r="B2309" s="3">
        <v>46334</v>
      </c>
      <c r="C2309" s="4">
        <f>YEAR(SalesDataTable[[#This Row],[Order Date]])</f>
        <v>2026</v>
      </c>
      <c r="D2309" s="11" t="str">
        <f>"Q"&amp;ROUNDUP(MONTH(SalesDataTable[[#This Row],[Order Date]])/3,0)</f>
        <v>Q4</v>
      </c>
      <c r="E2309" s="4">
        <f>MONTH(SalesDataTable[[#This Row],[Order Date]])</f>
        <v>11</v>
      </c>
      <c r="F2309" s="4" t="str">
        <f>TEXT(SalesDataTable[[#This Row],[Order Date]],"MMM")</f>
        <v>Nov</v>
      </c>
      <c r="G2309" s="4" t="s">
        <v>20</v>
      </c>
      <c r="H2309" s="4" t="s">
        <v>47</v>
      </c>
      <c r="I2309" s="4" t="s">
        <v>8</v>
      </c>
      <c r="J2309" s="4" t="s">
        <v>16</v>
      </c>
      <c r="K2309" s="4" t="s">
        <v>23</v>
      </c>
      <c r="L2309" s="4" t="s">
        <v>40</v>
      </c>
      <c r="M2309" s="9">
        <v>6</v>
      </c>
      <c r="N2309" s="6">
        <v>80.83</v>
      </c>
      <c r="O2309" s="7">
        <v>0.15</v>
      </c>
      <c r="P2309" s="6">
        <v>39.32</v>
      </c>
      <c r="Q2309" s="6">
        <f t="shared" si="144"/>
        <v>412.233</v>
      </c>
      <c r="R2309" s="6">
        <f t="shared" si="145"/>
        <v>235.92000000000002</v>
      </c>
      <c r="S2309" s="6">
        <f t="shared" si="146"/>
        <v>176.31299999999999</v>
      </c>
      <c r="T2309" s="8">
        <f t="shared" si="147"/>
        <v>0.42770229457612563</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4843</v>
      </c>
      <c r="B2310" s="3">
        <v>46334</v>
      </c>
      <c r="C2310" s="4">
        <f>YEAR(SalesDataTable[[#This Row],[Order Date]])</f>
        <v>2026</v>
      </c>
      <c r="D2310" s="11" t="str">
        <f>"Q"&amp;ROUNDUP(MONTH(SalesDataTable[[#This Row],[Order Date]])/3,0)</f>
        <v>Q4</v>
      </c>
      <c r="E2310" s="4">
        <f>MONTH(SalesDataTable[[#This Row],[Order Date]])</f>
        <v>11</v>
      </c>
      <c r="F2310" s="4" t="str">
        <f>TEXT(SalesDataTable[[#This Row],[Order Date]],"MMM")</f>
        <v>Nov</v>
      </c>
      <c r="G2310" s="4" t="s">
        <v>6</v>
      </c>
      <c r="H2310" s="4" t="s">
        <v>43</v>
      </c>
      <c r="I2310" s="4" t="s">
        <v>2</v>
      </c>
      <c r="J2310" s="4" t="s">
        <v>13</v>
      </c>
      <c r="K2310" s="4" t="s">
        <v>23</v>
      </c>
      <c r="L2310" s="4" t="s">
        <v>51</v>
      </c>
      <c r="M2310" s="9">
        <v>6</v>
      </c>
      <c r="N2310" s="6">
        <v>123.67</v>
      </c>
      <c r="O2310" s="7">
        <v>0.15</v>
      </c>
      <c r="P2310" s="6">
        <v>60.55</v>
      </c>
      <c r="Q2310" s="6">
        <f t="shared" si="144"/>
        <v>630.71699999999998</v>
      </c>
      <c r="R2310" s="6">
        <f t="shared" si="145"/>
        <v>363.29999999999995</v>
      </c>
      <c r="S2310" s="6">
        <f t="shared" si="146"/>
        <v>267.41700000000003</v>
      </c>
      <c r="T2310" s="8">
        <f t="shared" si="147"/>
        <v>0.42398888883603902</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4890</v>
      </c>
      <c r="B2311" s="3">
        <v>46334</v>
      </c>
      <c r="C2311" s="4">
        <f>YEAR(SalesDataTable[[#This Row],[Order Date]])</f>
        <v>2026</v>
      </c>
      <c r="D2311" s="11" t="str">
        <f>"Q"&amp;ROUNDUP(MONTH(SalesDataTable[[#This Row],[Order Date]])/3,0)</f>
        <v>Q4</v>
      </c>
      <c r="E2311" s="4">
        <f>MONTH(SalesDataTable[[#This Row],[Order Date]])</f>
        <v>11</v>
      </c>
      <c r="F2311" s="4" t="str">
        <f>TEXT(SalesDataTable[[#This Row],[Order Date]],"MMM")</f>
        <v>Nov</v>
      </c>
      <c r="G2311" s="4" t="s">
        <v>0</v>
      </c>
      <c r="H2311" s="4" t="s">
        <v>50</v>
      </c>
      <c r="I2311" s="4" t="s">
        <v>2</v>
      </c>
      <c r="J2311" s="4" t="s">
        <v>13</v>
      </c>
      <c r="K2311" s="4" t="s">
        <v>9</v>
      </c>
      <c r="L2311" s="4" t="s">
        <v>10</v>
      </c>
      <c r="M2311" s="9">
        <v>2</v>
      </c>
      <c r="N2311" s="6">
        <v>93.16</v>
      </c>
      <c r="O2311" s="7">
        <v>0.1</v>
      </c>
      <c r="P2311" s="6">
        <v>44.19</v>
      </c>
      <c r="Q2311" s="6">
        <f t="shared" si="144"/>
        <v>167.68799999999999</v>
      </c>
      <c r="R2311" s="6">
        <f t="shared" si="145"/>
        <v>88.38</v>
      </c>
      <c r="S2311" s="6">
        <f t="shared" si="146"/>
        <v>79.307999999999993</v>
      </c>
      <c r="T2311" s="8">
        <f t="shared" si="147"/>
        <v>0.47294976384714471</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4913</v>
      </c>
      <c r="B2312" s="3">
        <v>46334</v>
      </c>
      <c r="C2312" s="4">
        <f>YEAR(SalesDataTable[[#This Row],[Order Date]])</f>
        <v>2026</v>
      </c>
      <c r="D2312" s="11" t="str">
        <f>"Q"&amp;ROUNDUP(MONTH(SalesDataTable[[#This Row],[Order Date]])/3,0)</f>
        <v>Q4</v>
      </c>
      <c r="E2312" s="4">
        <f>MONTH(SalesDataTable[[#This Row],[Order Date]])</f>
        <v>11</v>
      </c>
      <c r="F2312" s="4" t="str">
        <f>TEXT(SalesDataTable[[#This Row],[Order Date]],"MMM")</f>
        <v>Nov</v>
      </c>
      <c r="G2312" s="4" t="s">
        <v>11</v>
      </c>
      <c r="H2312" s="4" t="s">
        <v>12</v>
      </c>
      <c r="I2312" s="4" t="s">
        <v>28</v>
      </c>
      <c r="J2312" s="4" t="s">
        <v>13</v>
      </c>
      <c r="K2312" s="4" t="s">
        <v>4</v>
      </c>
      <c r="L2312" s="4" t="s">
        <v>5</v>
      </c>
      <c r="M2312" s="9">
        <v>1</v>
      </c>
      <c r="N2312" s="6">
        <v>83.79</v>
      </c>
      <c r="O2312" s="7">
        <v>0.1</v>
      </c>
      <c r="P2312" s="6">
        <v>42.8</v>
      </c>
      <c r="Q2312" s="6">
        <f t="shared" si="144"/>
        <v>75.411000000000001</v>
      </c>
      <c r="R2312" s="6">
        <f t="shared" si="145"/>
        <v>42.8</v>
      </c>
      <c r="S2312" s="6">
        <f t="shared" si="146"/>
        <v>32.611000000000004</v>
      </c>
      <c r="T2312" s="8">
        <f t="shared" si="147"/>
        <v>0.43244354271923197</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5079</v>
      </c>
      <c r="B2313" s="3">
        <v>46334</v>
      </c>
      <c r="C2313" s="4">
        <f>YEAR(SalesDataTable[[#This Row],[Order Date]])</f>
        <v>2026</v>
      </c>
      <c r="D2313" s="11" t="str">
        <f>"Q"&amp;ROUNDUP(MONTH(SalesDataTable[[#This Row],[Order Date]])/3,0)</f>
        <v>Q4</v>
      </c>
      <c r="E2313" s="4">
        <f>MONTH(SalesDataTable[[#This Row],[Order Date]])</f>
        <v>11</v>
      </c>
      <c r="F2313" s="4" t="str">
        <f>TEXT(SalesDataTable[[#This Row],[Order Date]],"MMM")</f>
        <v>Nov</v>
      </c>
      <c r="G2313" s="4" t="s">
        <v>11</v>
      </c>
      <c r="H2313" s="4" t="s">
        <v>52</v>
      </c>
      <c r="I2313" s="4" t="s">
        <v>2</v>
      </c>
      <c r="J2313" s="4" t="s">
        <v>13</v>
      </c>
      <c r="K2313" s="4" t="s">
        <v>34</v>
      </c>
      <c r="L2313" s="4" t="s">
        <v>38</v>
      </c>
      <c r="M2313" s="9">
        <v>1</v>
      </c>
      <c r="N2313" s="6">
        <v>120.98</v>
      </c>
      <c r="O2313" s="7">
        <v>0.1</v>
      </c>
      <c r="P2313" s="6">
        <v>70.59</v>
      </c>
      <c r="Q2313" s="6">
        <f t="shared" si="144"/>
        <v>108.88200000000001</v>
      </c>
      <c r="R2313" s="6">
        <f t="shared" si="145"/>
        <v>70.59</v>
      </c>
      <c r="S2313" s="6">
        <f t="shared" si="146"/>
        <v>38.292000000000002</v>
      </c>
      <c r="T2313" s="8">
        <f t="shared" si="147"/>
        <v>0.35168347385242738</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366</v>
      </c>
      <c r="B2314" s="3">
        <v>46335</v>
      </c>
      <c r="C2314" s="4">
        <f>YEAR(SalesDataTable[[#This Row],[Order Date]])</f>
        <v>2026</v>
      </c>
      <c r="D2314" s="11" t="str">
        <f>"Q"&amp;ROUNDUP(MONTH(SalesDataTable[[#This Row],[Order Date]])/3,0)</f>
        <v>Q4</v>
      </c>
      <c r="E2314" s="4">
        <f>MONTH(SalesDataTable[[#This Row],[Order Date]])</f>
        <v>11</v>
      </c>
      <c r="F2314" s="4" t="str">
        <f>TEXT(SalesDataTable[[#This Row],[Order Date]],"MMM")</f>
        <v>Nov</v>
      </c>
      <c r="G2314" s="4" t="s">
        <v>20</v>
      </c>
      <c r="H2314" s="4" t="s">
        <v>47</v>
      </c>
      <c r="I2314" s="4" t="s">
        <v>19</v>
      </c>
      <c r="J2314" s="4" t="s">
        <v>3</v>
      </c>
      <c r="K2314" s="4" t="s">
        <v>9</v>
      </c>
      <c r="L2314" s="4" t="s">
        <v>37</v>
      </c>
      <c r="M2314" s="9">
        <v>1</v>
      </c>
      <c r="N2314" s="6">
        <v>152.05000000000001</v>
      </c>
      <c r="O2314" s="7">
        <v>0.15</v>
      </c>
      <c r="P2314" s="6">
        <v>80.56</v>
      </c>
      <c r="Q2314" s="6">
        <f t="shared" si="144"/>
        <v>129.24250000000001</v>
      </c>
      <c r="R2314" s="6">
        <f t="shared" si="145"/>
        <v>80.56</v>
      </c>
      <c r="S2314" s="6">
        <f t="shared" si="146"/>
        <v>48.682500000000005</v>
      </c>
      <c r="T2314" s="8">
        <f t="shared" si="147"/>
        <v>0.37667562914675901</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567</v>
      </c>
      <c r="B2315" s="3">
        <v>46335</v>
      </c>
      <c r="C2315" s="4">
        <f>YEAR(SalesDataTable[[#This Row],[Order Date]])</f>
        <v>2026</v>
      </c>
      <c r="D2315" s="11" t="str">
        <f>"Q"&amp;ROUNDUP(MONTH(SalesDataTable[[#This Row],[Order Date]])/3,0)</f>
        <v>Q4</v>
      </c>
      <c r="E2315" s="4">
        <f>MONTH(SalesDataTable[[#This Row],[Order Date]])</f>
        <v>11</v>
      </c>
      <c r="F2315" s="4" t="str">
        <f>TEXT(SalesDataTable[[#This Row],[Order Date]],"MMM")</f>
        <v>Nov</v>
      </c>
      <c r="G2315" s="4" t="s">
        <v>0</v>
      </c>
      <c r="H2315" s="4" t="s">
        <v>36</v>
      </c>
      <c r="I2315" s="4" t="s">
        <v>19</v>
      </c>
      <c r="J2315" s="4" t="s">
        <v>13</v>
      </c>
      <c r="K2315" s="4" t="s">
        <v>14</v>
      </c>
      <c r="L2315" s="4" t="s">
        <v>15</v>
      </c>
      <c r="M2315" s="9">
        <v>3</v>
      </c>
      <c r="N2315" s="6">
        <v>36.14</v>
      </c>
      <c r="O2315" s="7">
        <v>0.1</v>
      </c>
      <c r="P2315" s="6">
        <v>13.23</v>
      </c>
      <c r="Q2315" s="6">
        <f t="shared" si="144"/>
        <v>97.578000000000003</v>
      </c>
      <c r="R2315" s="6">
        <f t="shared" si="145"/>
        <v>39.69</v>
      </c>
      <c r="S2315" s="6">
        <f t="shared" si="146"/>
        <v>57.888000000000005</v>
      </c>
      <c r="T2315" s="8">
        <f t="shared" si="147"/>
        <v>0.59324847814056447</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1051</v>
      </c>
      <c r="B2316" s="3">
        <v>46335</v>
      </c>
      <c r="C2316" s="4">
        <f>YEAR(SalesDataTable[[#This Row],[Order Date]])</f>
        <v>2026</v>
      </c>
      <c r="D2316" s="11" t="str">
        <f>"Q"&amp;ROUNDUP(MONTH(SalesDataTable[[#This Row],[Order Date]])/3,0)</f>
        <v>Q4</v>
      </c>
      <c r="E2316" s="4">
        <f>MONTH(SalesDataTable[[#This Row],[Order Date]])</f>
        <v>11</v>
      </c>
      <c r="F2316" s="4" t="str">
        <f>TEXT(SalesDataTable[[#This Row],[Order Date]],"MMM")</f>
        <v>Nov</v>
      </c>
      <c r="G2316" s="4" t="s">
        <v>20</v>
      </c>
      <c r="H2316" s="4" t="s">
        <v>47</v>
      </c>
      <c r="I2316" s="4" t="s">
        <v>8</v>
      </c>
      <c r="J2316" s="4" t="s">
        <v>16</v>
      </c>
      <c r="K2316" s="4" t="s">
        <v>9</v>
      </c>
      <c r="L2316" s="4" t="s">
        <v>10</v>
      </c>
      <c r="M2316" s="9">
        <v>12</v>
      </c>
      <c r="N2316" s="6">
        <v>90.99</v>
      </c>
      <c r="O2316" s="7">
        <v>0.2</v>
      </c>
      <c r="P2316" s="6">
        <v>45.51</v>
      </c>
      <c r="Q2316" s="6">
        <f t="shared" si="144"/>
        <v>873.50399999999991</v>
      </c>
      <c r="R2316" s="6">
        <f t="shared" si="145"/>
        <v>546.12</v>
      </c>
      <c r="S2316" s="6">
        <f t="shared" si="146"/>
        <v>327.3839999999999</v>
      </c>
      <c r="T2316" s="8">
        <f t="shared" si="147"/>
        <v>0.37479393339927458</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1934</v>
      </c>
      <c r="B2317" s="3">
        <v>46335</v>
      </c>
      <c r="C2317" s="4">
        <f>YEAR(SalesDataTable[[#This Row],[Order Date]])</f>
        <v>2026</v>
      </c>
      <c r="D2317" s="11" t="str">
        <f>"Q"&amp;ROUNDUP(MONTH(SalesDataTable[[#This Row],[Order Date]])/3,0)</f>
        <v>Q4</v>
      </c>
      <c r="E2317" s="4">
        <f>MONTH(SalesDataTable[[#This Row],[Order Date]])</f>
        <v>11</v>
      </c>
      <c r="F2317" s="4" t="str">
        <f>TEXT(SalesDataTable[[#This Row],[Order Date]],"MMM")</f>
        <v>Nov</v>
      </c>
      <c r="G2317" s="4" t="s">
        <v>20</v>
      </c>
      <c r="H2317" s="4" t="s">
        <v>47</v>
      </c>
      <c r="I2317" s="4" t="s">
        <v>28</v>
      </c>
      <c r="J2317" s="4" t="s">
        <v>16</v>
      </c>
      <c r="K2317" s="4" t="s">
        <v>4</v>
      </c>
      <c r="L2317" s="4" t="s">
        <v>22</v>
      </c>
      <c r="M2317" s="9">
        <v>1</v>
      </c>
      <c r="N2317" s="6">
        <v>50.55</v>
      </c>
      <c r="O2317" s="7">
        <v>0.05</v>
      </c>
      <c r="P2317" s="6">
        <v>22.09</v>
      </c>
      <c r="Q2317" s="6">
        <f t="shared" si="144"/>
        <v>48.022499999999994</v>
      </c>
      <c r="R2317" s="6">
        <f t="shared" si="145"/>
        <v>22.09</v>
      </c>
      <c r="S2317" s="6">
        <f t="shared" si="146"/>
        <v>25.932499999999994</v>
      </c>
      <c r="T2317" s="8">
        <f t="shared" si="147"/>
        <v>0.54000728825029931</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2056</v>
      </c>
      <c r="B2318" s="3">
        <v>46335</v>
      </c>
      <c r="C2318" s="4">
        <f>YEAR(SalesDataTable[[#This Row],[Order Date]])</f>
        <v>2026</v>
      </c>
      <c r="D2318" s="11" t="str">
        <f>"Q"&amp;ROUNDUP(MONTH(SalesDataTable[[#This Row],[Order Date]])/3,0)</f>
        <v>Q4</v>
      </c>
      <c r="E2318" s="4">
        <f>MONTH(SalesDataTable[[#This Row],[Order Date]])</f>
        <v>11</v>
      </c>
      <c r="F2318" s="4" t="str">
        <f>TEXT(SalesDataTable[[#This Row],[Order Date]],"MMM")</f>
        <v>Nov</v>
      </c>
      <c r="G2318" s="4" t="s">
        <v>0</v>
      </c>
      <c r="H2318" s="4" t="s">
        <v>1</v>
      </c>
      <c r="I2318" s="4" t="s">
        <v>19</v>
      </c>
      <c r="J2318" s="4" t="s">
        <v>13</v>
      </c>
      <c r="K2318" s="4" t="s">
        <v>34</v>
      </c>
      <c r="L2318" s="4" t="s">
        <v>45</v>
      </c>
      <c r="M2318" s="9">
        <v>1</v>
      </c>
      <c r="N2318" s="6">
        <v>51.65</v>
      </c>
      <c r="O2318" s="7">
        <v>0.15</v>
      </c>
      <c r="P2318" s="6">
        <v>21.86</v>
      </c>
      <c r="Q2318" s="6">
        <f t="shared" si="144"/>
        <v>43.902499999999996</v>
      </c>
      <c r="R2318" s="6">
        <f t="shared" si="145"/>
        <v>21.86</v>
      </c>
      <c r="S2318" s="6">
        <f t="shared" si="146"/>
        <v>22.042499999999997</v>
      </c>
      <c r="T2318" s="8">
        <f t="shared" si="147"/>
        <v>0.50207846933545919</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2115</v>
      </c>
      <c r="B2319" s="3">
        <v>46335</v>
      </c>
      <c r="C2319" s="4">
        <f>YEAR(SalesDataTable[[#This Row],[Order Date]])</f>
        <v>2026</v>
      </c>
      <c r="D2319" s="11" t="str">
        <f>"Q"&amp;ROUNDUP(MONTH(SalesDataTable[[#This Row],[Order Date]])/3,0)</f>
        <v>Q4</v>
      </c>
      <c r="E2319" s="4">
        <f>MONTH(SalesDataTable[[#This Row],[Order Date]])</f>
        <v>11</v>
      </c>
      <c r="F2319" s="4" t="str">
        <f>TEXT(SalesDataTable[[#This Row],[Order Date]],"MMM")</f>
        <v>Nov</v>
      </c>
      <c r="G2319" s="4" t="s">
        <v>6</v>
      </c>
      <c r="H2319" s="4" t="s">
        <v>43</v>
      </c>
      <c r="I2319" s="4" t="s">
        <v>2</v>
      </c>
      <c r="J2319" s="4" t="s">
        <v>13</v>
      </c>
      <c r="K2319" s="4" t="s">
        <v>4</v>
      </c>
      <c r="L2319" s="4" t="s">
        <v>5</v>
      </c>
      <c r="M2319" s="9">
        <v>5</v>
      </c>
      <c r="N2319" s="6">
        <v>82.96</v>
      </c>
      <c r="O2319" s="7">
        <v>0</v>
      </c>
      <c r="P2319" s="6">
        <v>43.55</v>
      </c>
      <c r="Q2319" s="6">
        <f t="shared" si="144"/>
        <v>414.79999999999995</v>
      </c>
      <c r="R2319" s="6">
        <f t="shared" si="145"/>
        <v>217.75</v>
      </c>
      <c r="S2319" s="6">
        <f t="shared" si="146"/>
        <v>197.04999999999995</v>
      </c>
      <c r="T2319" s="8">
        <f t="shared" si="147"/>
        <v>0.47504821600771452</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2437</v>
      </c>
      <c r="B2320" s="3">
        <v>46335</v>
      </c>
      <c r="C2320" s="4">
        <f>YEAR(SalesDataTable[[#This Row],[Order Date]])</f>
        <v>2026</v>
      </c>
      <c r="D2320" s="11" t="str">
        <f>"Q"&amp;ROUNDUP(MONTH(SalesDataTable[[#This Row],[Order Date]])/3,0)</f>
        <v>Q4</v>
      </c>
      <c r="E2320" s="4">
        <f>MONTH(SalesDataTable[[#This Row],[Order Date]])</f>
        <v>11</v>
      </c>
      <c r="F2320" s="4" t="str">
        <f>TEXT(SalesDataTable[[#This Row],[Order Date]],"MMM")</f>
        <v>Nov</v>
      </c>
      <c r="G2320" s="4" t="s">
        <v>20</v>
      </c>
      <c r="H2320" s="4" t="s">
        <v>21</v>
      </c>
      <c r="I2320" s="4" t="s">
        <v>28</v>
      </c>
      <c r="J2320" s="4" t="s">
        <v>16</v>
      </c>
      <c r="K2320" s="4" t="s">
        <v>9</v>
      </c>
      <c r="L2320" s="4" t="s">
        <v>46</v>
      </c>
      <c r="M2320" s="9">
        <v>1</v>
      </c>
      <c r="N2320" s="6">
        <v>70.3</v>
      </c>
      <c r="O2320" s="7">
        <v>0.05</v>
      </c>
      <c r="P2320" s="6">
        <v>33.31</v>
      </c>
      <c r="Q2320" s="6">
        <f t="shared" si="144"/>
        <v>66.784999999999997</v>
      </c>
      <c r="R2320" s="6">
        <f t="shared" si="145"/>
        <v>33.31</v>
      </c>
      <c r="S2320" s="6">
        <f t="shared" si="146"/>
        <v>33.474999999999994</v>
      </c>
      <c r="T2320" s="8">
        <f t="shared" si="147"/>
        <v>0.50123530732949007</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3380</v>
      </c>
      <c r="B2321" s="3">
        <v>46335</v>
      </c>
      <c r="C2321" s="4">
        <f>YEAR(SalesDataTable[[#This Row],[Order Date]])</f>
        <v>2026</v>
      </c>
      <c r="D2321" s="11" t="str">
        <f>"Q"&amp;ROUNDUP(MONTH(SalesDataTable[[#This Row],[Order Date]])/3,0)</f>
        <v>Q4</v>
      </c>
      <c r="E2321" s="4">
        <f>MONTH(SalesDataTable[[#This Row],[Order Date]])</f>
        <v>11</v>
      </c>
      <c r="F2321" s="4" t="str">
        <f>TEXT(SalesDataTable[[#This Row],[Order Date]],"MMM")</f>
        <v>Nov</v>
      </c>
      <c r="G2321" s="4" t="s">
        <v>11</v>
      </c>
      <c r="H2321" s="4" t="s">
        <v>12</v>
      </c>
      <c r="I2321" s="4" t="s">
        <v>19</v>
      </c>
      <c r="J2321" s="4" t="s">
        <v>3</v>
      </c>
      <c r="K2321" s="4" t="s">
        <v>14</v>
      </c>
      <c r="L2321" s="4" t="s">
        <v>32</v>
      </c>
      <c r="M2321" s="9">
        <v>2</v>
      </c>
      <c r="N2321" s="6">
        <v>47.12</v>
      </c>
      <c r="O2321" s="7">
        <v>0.15</v>
      </c>
      <c r="P2321" s="6">
        <v>18.64</v>
      </c>
      <c r="Q2321" s="6">
        <f t="shared" si="144"/>
        <v>80.103999999999999</v>
      </c>
      <c r="R2321" s="6">
        <f t="shared" si="145"/>
        <v>37.28</v>
      </c>
      <c r="S2321" s="6">
        <f t="shared" si="146"/>
        <v>42.823999999999998</v>
      </c>
      <c r="T2321" s="8">
        <f t="shared" si="147"/>
        <v>0.5346050134824728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3648</v>
      </c>
      <c r="B2322" s="3">
        <v>46335</v>
      </c>
      <c r="C2322" s="4">
        <f>YEAR(SalesDataTable[[#This Row],[Order Date]])</f>
        <v>2026</v>
      </c>
      <c r="D2322" s="11" t="str">
        <f>"Q"&amp;ROUNDUP(MONTH(SalesDataTable[[#This Row],[Order Date]])/3,0)</f>
        <v>Q4</v>
      </c>
      <c r="E2322" s="4">
        <f>MONTH(SalesDataTable[[#This Row],[Order Date]])</f>
        <v>11</v>
      </c>
      <c r="F2322" s="4" t="str">
        <f>TEXT(SalesDataTable[[#This Row],[Order Date]],"MMM")</f>
        <v>Nov</v>
      </c>
      <c r="G2322" s="4" t="s">
        <v>0</v>
      </c>
      <c r="H2322" s="4" t="s">
        <v>50</v>
      </c>
      <c r="I2322" s="4" t="s">
        <v>28</v>
      </c>
      <c r="J2322" s="4" t="s">
        <v>13</v>
      </c>
      <c r="K2322" s="4" t="s">
        <v>34</v>
      </c>
      <c r="L2322" s="4" t="s">
        <v>35</v>
      </c>
      <c r="M2322" s="9">
        <v>4</v>
      </c>
      <c r="N2322" s="6">
        <v>39.82</v>
      </c>
      <c r="O2322" s="7">
        <v>0.2</v>
      </c>
      <c r="P2322" s="6">
        <v>14.98</v>
      </c>
      <c r="Q2322" s="6">
        <f t="shared" si="144"/>
        <v>127.42400000000001</v>
      </c>
      <c r="R2322" s="6">
        <f t="shared" si="145"/>
        <v>59.92</v>
      </c>
      <c r="S2322" s="6">
        <f t="shared" si="146"/>
        <v>67.504000000000005</v>
      </c>
      <c r="T2322" s="8">
        <f t="shared" si="147"/>
        <v>0.52975891511803119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3692</v>
      </c>
      <c r="B2323" s="3">
        <v>46335</v>
      </c>
      <c r="C2323" s="4">
        <f>YEAR(SalesDataTable[[#This Row],[Order Date]])</f>
        <v>2026</v>
      </c>
      <c r="D2323" s="11" t="str">
        <f>"Q"&amp;ROUNDUP(MONTH(SalesDataTable[[#This Row],[Order Date]])/3,0)</f>
        <v>Q4</v>
      </c>
      <c r="E2323" s="4">
        <f>MONTH(SalesDataTable[[#This Row],[Order Date]])</f>
        <v>11</v>
      </c>
      <c r="F2323" s="4" t="str">
        <f>TEXT(SalesDataTable[[#This Row],[Order Date]],"MMM")</f>
        <v>Nov</v>
      </c>
      <c r="G2323" s="4" t="s">
        <v>6</v>
      </c>
      <c r="H2323" s="4" t="s">
        <v>49</v>
      </c>
      <c r="I2323" s="4" t="s">
        <v>2</v>
      </c>
      <c r="J2323" s="4" t="s">
        <v>3</v>
      </c>
      <c r="K2323" s="4" t="s">
        <v>9</v>
      </c>
      <c r="L2323" s="4" t="s">
        <v>37</v>
      </c>
      <c r="M2323" s="9">
        <v>4</v>
      </c>
      <c r="N2323" s="6">
        <v>154.27000000000001</v>
      </c>
      <c r="O2323" s="7">
        <v>0.05</v>
      </c>
      <c r="P2323" s="6">
        <v>78.36</v>
      </c>
      <c r="Q2323" s="6">
        <f t="shared" si="144"/>
        <v>586.226</v>
      </c>
      <c r="R2323" s="6">
        <f t="shared" si="145"/>
        <v>313.44</v>
      </c>
      <c r="S2323" s="6">
        <f t="shared" si="146"/>
        <v>272.786</v>
      </c>
      <c r="T2323" s="8">
        <f t="shared" si="147"/>
        <v>0.46532565938733528</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4406</v>
      </c>
      <c r="B2324" s="3">
        <v>46335</v>
      </c>
      <c r="C2324" s="4">
        <f>YEAR(SalesDataTable[[#This Row],[Order Date]])</f>
        <v>2026</v>
      </c>
      <c r="D2324" s="11" t="str">
        <f>"Q"&amp;ROUNDUP(MONTH(SalesDataTable[[#This Row],[Order Date]])/3,0)</f>
        <v>Q4</v>
      </c>
      <c r="E2324" s="4">
        <f>MONTH(SalesDataTable[[#This Row],[Order Date]])</f>
        <v>11</v>
      </c>
      <c r="F2324" s="4" t="str">
        <f>TEXT(SalesDataTable[[#This Row],[Order Date]],"MMM")</f>
        <v>Nov</v>
      </c>
      <c r="G2324" s="4" t="s">
        <v>0</v>
      </c>
      <c r="H2324" s="4" t="s">
        <v>1</v>
      </c>
      <c r="I2324" s="4" t="s">
        <v>2</v>
      </c>
      <c r="J2324" s="4" t="s">
        <v>13</v>
      </c>
      <c r="K2324" s="4" t="s">
        <v>9</v>
      </c>
      <c r="L2324" s="4" t="s">
        <v>17</v>
      </c>
      <c r="M2324" s="9">
        <v>1</v>
      </c>
      <c r="N2324" s="6">
        <v>143.02000000000001</v>
      </c>
      <c r="O2324" s="7">
        <v>0.1</v>
      </c>
      <c r="P2324" s="6">
        <v>79.25</v>
      </c>
      <c r="Q2324" s="6">
        <f t="shared" si="144"/>
        <v>128.71800000000002</v>
      </c>
      <c r="R2324" s="6">
        <f t="shared" si="145"/>
        <v>79.25</v>
      </c>
      <c r="S2324" s="6">
        <f t="shared" si="146"/>
        <v>49.468000000000018</v>
      </c>
      <c r="T2324" s="8">
        <f t="shared" si="147"/>
        <v>0.3843129942976119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4550</v>
      </c>
      <c r="B2325" s="3">
        <v>46335</v>
      </c>
      <c r="C2325" s="4">
        <f>YEAR(SalesDataTable[[#This Row],[Order Date]])</f>
        <v>2026</v>
      </c>
      <c r="D2325" s="11" t="str">
        <f>"Q"&amp;ROUNDUP(MONTH(SalesDataTable[[#This Row],[Order Date]])/3,0)</f>
        <v>Q4</v>
      </c>
      <c r="E2325" s="4">
        <f>MONTH(SalesDataTable[[#This Row],[Order Date]])</f>
        <v>11</v>
      </c>
      <c r="F2325" s="4" t="str">
        <f>TEXT(SalesDataTable[[#This Row],[Order Date]],"MMM")</f>
        <v>Nov</v>
      </c>
      <c r="G2325" s="4" t="s">
        <v>11</v>
      </c>
      <c r="H2325" s="4" t="s">
        <v>39</v>
      </c>
      <c r="I2325" s="4" t="s">
        <v>19</v>
      </c>
      <c r="J2325" s="4" t="s">
        <v>3</v>
      </c>
      <c r="K2325" s="4" t="s">
        <v>34</v>
      </c>
      <c r="L2325" s="4" t="s">
        <v>42</v>
      </c>
      <c r="M2325" s="9">
        <v>1</v>
      </c>
      <c r="N2325" s="6">
        <v>35.36</v>
      </c>
      <c r="O2325" s="7">
        <v>0</v>
      </c>
      <c r="P2325" s="6">
        <v>13.74</v>
      </c>
      <c r="Q2325" s="6">
        <f t="shared" si="144"/>
        <v>35.36</v>
      </c>
      <c r="R2325" s="6">
        <f t="shared" si="145"/>
        <v>13.74</v>
      </c>
      <c r="S2325" s="6">
        <f t="shared" si="146"/>
        <v>21.619999999999997</v>
      </c>
      <c r="T2325" s="8">
        <f t="shared" si="147"/>
        <v>0.61142533936651577</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4855</v>
      </c>
      <c r="B2326" s="3">
        <v>46335</v>
      </c>
      <c r="C2326" s="4">
        <f>YEAR(SalesDataTable[[#This Row],[Order Date]])</f>
        <v>2026</v>
      </c>
      <c r="D2326" s="11" t="str">
        <f>"Q"&amp;ROUNDUP(MONTH(SalesDataTable[[#This Row],[Order Date]])/3,0)</f>
        <v>Q4</v>
      </c>
      <c r="E2326" s="4">
        <f>MONTH(SalesDataTable[[#This Row],[Order Date]])</f>
        <v>11</v>
      </c>
      <c r="F2326" s="4" t="str">
        <f>TEXT(SalesDataTable[[#This Row],[Order Date]],"MMM")</f>
        <v>Nov</v>
      </c>
      <c r="G2326" s="4" t="s">
        <v>6</v>
      </c>
      <c r="H2326" s="4" t="s">
        <v>27</v>
      </c>
      <c r="I2326" s="4" t="s">
        <v>2</v>
      </c>
      <c r="J2326" s="4" t="s">
        <v>3</v>
      </c>
      <c r="K2326" s="4" t="s">
        <v>9</v>
      </c>
      <c r="L2326" s="4" t="s">
        <v>37</v>
      </c>
      <c r="M2326" s="9">
        <v>1</v>
      </c>
      <c r="N2326" s="6">
        <v>156.82</v>
      </c>
      <c r="O2326" s="7">
        <v>0.1</v>
      </c>
      <c r="P2326" s="6">
        <v>77.12</v>
      </c>
      <c r="Q2326" s="6">
        <f t="shared" si="144"/>
        <v>141.13800000000001</v>
      </c>
      <c r="R2326" s="6">
        <f t="shared" si="145"/>
        <v>77.12</v>
      </c>
      <c r="S2326" s="6">
        <f t="shared" si="146"/>
        <v>64.018000000000001</v>
      </c>
      <c r="T2326" s="8">
        <f t="shared" si="147"/>
        <v>0.45358443509189589</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5151</v>
      </c>
      <c r="B2327" s="3">
        <v>46335</v>
      </c>
      <c r="C2327" s="4">
        <f>YEAR(SalesDataTable[[#This Row],[Order Date]])</f>
        <v>2026</v>
      </c>
      <c r="D2327" s="11" t="str">
        <f>"Q"&amp;ROUNDUP(MONTH(SalesDataTable[[#This Row],[Order Date]])/3,0)</f>
        <v>Q4</v>
      </c>
      <c r="E2327" s="4">
        <f>MONTH(SalesDataTable[[#This Row],[Order Date]])</f>
        <v>11</v>
      </c>
      <c r="F2327" s="4" t="str">
        <f>TEXT(SalesDataTable[[#This Row],[Order Date]],"MMM")</f>
        <v>Nov</v>
      </c>
      <c r="G2327" s="4" t="s">
        <v>11</v>
      </c>
      <c r="H2327" s="4" t="s">
        <v>52</v>
      </c>
      <c r="I2327" s="4" t="s">
        <v>8</v>
      </c>
      <c r="J2327" s="4" t="s">
        <v>16</v>
      </c>
      <c r="K2327" s="4" t="s">
        <v>34</v>
      </c>
      <c r="L2327" s="4" t="s">
        <v>35</v>
      </c>
      <c r="M2327" s="9">
        <v>10</v>
      </c>
      <c r="N2327" s="6">
        <v>40.98</v>
      </c>
      <c r="O2327" s="7">
        <v>0.1</v>
      </c>
      <c r="P2327" s="6">
        <v>14.6</v>
      </c>
      <c r="Q2327" s="6">
        <f t="shared" si="144"/>
        <v>368.82</v>
      </c>
      <c r="R2327" s="6">
        <f t="shared" si="145"/>
        <v>146</v>
      </c>
      <c r="S2327" s="6">
        <f t="shared" si="146"/>
        <v>222.82</v>
      </c>
      <c r="T2327" s="8">
        <f t="shared" si="147"/>
        <v>0.60414294235670518</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5189</v>
      </c>
      <c r="B2328" s="3">
        <v>46335</v>
      </c>
      <c r="C2328" s="4">
        <f>YEAR(SalesDataTable[[#This Row],[Order Date]])</f>
        <v>2026</v>
      </c>
      <c r="D2328" s="11" t="str">
        <f>"Q"&amp;ROUNDUP(MONTH(SalesDataTable[[#This Row],[Order Date]])/3,0)</f>
        <v>Q4</v>
      </c>
      <c r="E2328" s="4">
        <f>MONTH(SalesDataTable[[#This Row],[Order Date]])</f>
        <v>11</v>
      </c>
      <c r="F2328" s="4" t="str">
        <f>TEXT(SalesDataTable[[#This Row],[Order Date]],"MMM")</f>
        <v>Nov</v>
      </c>
      <c r="G2328" s="4" t="s">
        <v>20</v>
      </c>
      <c r="H2328" s="4" t="s">
        <v>33</v>
      </c>
      <c r="I2328" s="4" t="s">
        <v>19</v>
      </c>
      <c r="J2328" s="4" t="s">
        <v>13</v>
      </c>
      <c r="K2328" s="4" t="s">
        <v>9</v>
      </c>
      <c r="L2328" s="4" t="s">
        <v>17</v>
      </c>
      <c r="M2328" s="9">
        <v>3</v>
      </c>
      <c r="N2328" s="6">
        <v>144.22999999999999</v>
      </c>
      <c r="O2328" s="7">
        <v>0</v>
      </c>
      <c r="P2328" s="6">
        <v>80.959999999999994</v>
      </c>
      <c r="Q2328" s="6">
        <f t="shared" si="144"/>
        <v>432.68999999999994</v>
      </c>
      <c r="R2328" s="6">
        <f t="shared" si="145"/>
        <v>242.88</v>
      </c>
      <c r="S2328" s="6">
        <f t="shared" si="146"/>
        <v>189.80999999999995</v>
      </c>
      <c r="T2328" s="8">
        <f t="shared" si="147"/>
        <v>0.43867433959647778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726</v>
      </c>
      <c r="B2329" s="3">
        <v>46336</v>
      </c>
      <c r="C2329" s="4">
        <f>YEAR(SalesDataTable[[#This Row],[Order Date]])</f>
        <v>2026</v>
      </c>
      <c r="D2329" s="11" t="str">
        <f>"Q"&amp;ROUNDUP(MONTH(SalesDataTable[[#This Row],[Order Date]])/3,0)</f>
        <v>Q4</v>
      </c>
      <c r="E2329" s="4">
        <f>MONTH(SalesDataTable[[#This Row],[Order Date]])</f>
        <v>11</v>
      </c>
      <c r="F2329" s="4" t="str">
        <f>TEXT(SalesDataTable[[#This Row],[Order Date]],"MMM")</f>
        <v>Nov</v>
      </c>
      <c r="G2329" s="4" t="s">
        <v>20</v>
      </c>
      <c r="H2329" s="4" t="s">
        <v>31</v>
      </c>
      <c r="I2329" s="4" t="s">
        <v>2</v>
      </c>
      <c r="J2329" s="4" t="s">
        <v>13</v>
      </c>
      <c r="K2329" s="4" t="s">
        <v>9</v>
      </c>
      <c r="L2329" s="4" t="s">
        <v>10</v>
      </c>
      <c r="M2329" s="9">
        <v>1</v>
      </c>
      <c r="N2329" s="6">
        <v>90.23</v>
      </c>
      <c r="O2329" s="7">
        <v>0</v>
      </c>
      <c r="P2329" s="6">
        <v>44.06</v>
      </c>
      <c r="Q2329" s="6">
        <f t="shared" si="144"/>
        <v>90.23</v>
      </c>
      <c r="R2329" s="6">
        <f t="shared" si="145"/>
        <v>44.06</v>
      </c>
      <c r="S2329" s="6">
        <f t="shared" si="146"/>
        <v>46.17</v>
      </c>
      <c r="T2329" s="8">
        <f t="shared" si="147"/>
        <v>0.51169234179319512</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2154</v>
      </c>
      <c r="B2330" s="3">
        <v>46336</v>
      </c>
      <c r="C2330" s="4">
        <f>YEAR(SalesDataTable[[#This Row],[Order Date]])</f>
        <v>2026</v>
      </c>
      <c r="D2330" s="11" t="str">
        <f>"Q"&amp;ROUNDUP(MONTH(SalesDataTable[[#This Row],[Order Date]])/3,0)</f>
        <v>Q4</v>
      </c>
      <c r="E2330" s="4">
        <f>MONTH(SalesDataTable[[#This Row],[Order Date]])</f>
        <v>11</v>
      </c>
      <c r="F2330" s="4" t="str">
        <f>TEXT(SalesDataTable[[#This Row],[Order Date]],"MMM")</f>
        <v>Nov</v>
      </c>
      <c r="G2330" s="4" t="s">
        <v>20</v>
      </c>
      <c r="H2330" s="4" t="s">
        <v>31</v>
      </c>
      <c r="I2330" s="4" t="s">
        <v>2</v>
      </c>
      <c r="J2330" s="4" t="s">
        <v>13</v>
      </c>
      <c r="K2330" s="4" t="s">
        <v>9</v>
      </c>
      <c r="L2330" s="4" t="s">
        <v>37</v>
      </c>
      <c r="M2330" s="9">
        <v>5</v>
      </c>
      <c r="N2330" s="6">
        <v>152.82</v>
      </c>
      <c r="O2330" s="7">
        <v>0.1</v>
      </c>
      <c r="P2330" s="6">
        <v>80.09</v>
      </c>
      <c r="Q2330" s="6">
        <f t="shared" si="144"/>
        <v>687.68999999999994</v>
      </c>
      <c r="R2330" s="6">
        <f t="shared" si="145"/>
        <v>400.45000000000005</v>
      </c>
      <c r="S2330" s="6">
        <f t="shared" si="146"/>
        <v>287.2399999999999</v>
      </c>
      <c r="T2330" s="8">
        <f t="shared" si="147"/>
        <v>0.417688202533118</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4403</v>
      </c>
      <c r="B2331" s="3">
        <v>46336</v>
      </c>
      <c r="C2331" s="4">
        <f>YEAR(SalesDataTable[[#This Row],[Order Date]])</f>
        <v>2026</v>
      </c>
      <c r="D2331" s="11" t="str">
        <f>"Q"&amp;ROUNDUP(MONTH(SalesDataTable[[#This Row],[Order Date]])/3,0)</f>
        <v>Q4</v>
      </c>
      <c r="E2331" s="4">
        <f>MONTH(SalesDataTable[[#This Row],[Order Date]])</f>
        <v>11</v>
      </c>
      <c r="F2331" s="4" t="str">
        <f>TEXT(SalesDataTable[[#This Row],[Order Date]],"MMM")</f>
        <v>Nov</v>
      </c>
      <c r="G2331" s="4" t="s">
        <v>0</v>
      </c>
      <c r="H2331" s="4" t="s">
        <v>1</v>
      </c>
      <c r="I2331" s="4" t="s">
        <v>2</v>
      </c>
      <c r="J2331" s="4" t="s">
        <v>16</v>
      </c>
      <c r="K2331" s="4" t="s">
        <v>14</v>
      </c>
      <c r="L2331" s="4" t="s">
        <v>15</v>
      </c>
      <c r="M2331" s="9">
        <v>2</v>
      </c>
      <c r="N2331" s="6">
        <v>36.61</v>
      </c>
      <c r="O2331" s="7">
        <v>0.05</v>
      </c>
      <c r="P2331" s="6">
        <v>13.31</v>
      </c>
      <c r="Q2331" s="6">
        <f t="shared" si="144"/>
        <v>69.558999999999997</v>
      </c>
      <c r="R2331" s="6">
        <f t="shared" si="145"/>
        <v>26.62</v>
      </c>
      <c r="S2331" s="6">
        <f t="shared" si="146"/>
        <v>42.938999999999993</v>
      </c>
      <c r="T2331" s="8">
        <f t="shared" si="147"/>
        <v>0.61730329648212301</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4924</v>
      </c>
      <c r="B2332" s="3">
        <v>46336</v>
      </c>
      <c r="C2332" s="4">
        <f>YEAR(SalesDataTable[[#This Row],[Order Date]])</f>
        <v>2026</v>
      </c>
      <c r="D2332" s="11" t="str">
        <f>"Q"&amp;ROUNDUP(MONTH(SalesDataTable[[#This Row],[Order Date]])/3,0)</f>
        <v>Q4</v>
      </c>
      <c r="E2332" s="4">
        <f>MONTH(SalesDataTable[[#This Row],[Order Date]])</f>
        <v>11</v>
      </c>
      <c r="F2332" s="4" t="str">
        <f>TEXT(SalesDataTable[[#This Row],[Order Date]],"MMM")</f>
        <v>Nov</v>
      </c>
      <c r="G2332" s="4" t="s">
        <v>20</v>
      </c>
      <c r="H2332" s="4" t="s">
        <v>33</v>
      </c>
      <c r="I2332" s="4" t="s">
        <v>8</v>
      </c>
      <c r="J2332" s="4" t="s">
        <v>16</v>
      </c>
      <c r="K2332" s="4" t="s">
        <v>9</v>
      </c>
      <c r="L2332" s="4" t="s">
        <v>37</v>
      </c>
      <c r="M2332" s="9">
        <v>12</v>
      </c>
      <c r="N2332" s="6">
        <v>150.75</v>
      </c>
      <c r="O2332" s="7">
        <v>0.1</v>
      </c>
      <c r="P2332" s="6">
        <v>80.569999999999993</v>
      </c>
      <c r="Q2332" s="6">
        <f t="shared" si="144"/>
        <v>1628.1000000000001</v>
      </c>
      <c r="R2332" s="6">
        <f t="shared" si="145"/>
        <v>966.83999999999992</v>
      </c>
      <c r="S2332" s="6">
        <f t="shared" si="146"/>
        <v>661.26000000000022</v>
      </c>
      <c r="T2332" s="8">
        <f t="shared" si="147"/>
        <v>0.40615441311958733</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25</v>
      </c>
      <c r="B2333" s="3">
        <v>46337</v>
      </c>
      <c r="C2333" s="4">
        <f>YEAR(SalesDataTable[[#This Row],[Order Date]])</f>
        <v>2026</v>
      </c>
      <c r="D2333" s="11" t="str">
        <f>"Q"&amp;ROUNDUP(MONTH(SalesDataTable[[#This Row],[Order Date]])/3,0)</f>
        <v>Q4</v>
      </c>
      <c r="E2333" s="4">
        <f>MONTH(SalesDataTable[[#This Row],[Order Date]])</f>
        <v>11</v>
      </c>
      <c r="F2333" s="4" t="str">
        <f>TEXT(SalesDataTable[[#This Row],[Order Date]],"MMM")</f>
        <v>Nov</v>
      </c>
      <c r="G2333" s="4" t="s">
        <v>0</v>
      </c>
      <c r="H2333" s="4" t="s">
        <v>1</v>
      </c>
      <c r="I2333" s="4" t="s">
        <v>2</v>
      </c>
      <c r="J2333" s="4" t="s">
        <v>3</v>
      </c>
      <c r="K2333" s="4" t="s">
        <v>9</v>
      </c>
      <c r="L2333" s="4" t="s">
        <v>17</v>
      </c>
      <c r="M2333" s="9">
        <v>1</v>
      </c>
      <c r="N2333" s="6">
        <v>145.83000000000001</v>
      </c>
      <c r="O2333" s="7">
        <v>0.1</v>
      </c>
      <c r="P2333" s="6">
        <v>79.14</v>
      </c>
      <c r="Q2333" s="6">
        <f t="shared" si="144"/>
        <v>131.24700000000001</v>
      </c>
      <c r="R2333" s="6">
        <f t="shared" si="145"/>
        <v>79.14</v>
      </c>
      <c r="S2333" s="6">
        <f t="shared" si="146"/>
        <v>52.107000000000014</v>
      </c>
      <c r="T2333" s="8">
        <f t="shared" si="147"/>
        <v>0.39701478890946085</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252</v>
      </c>
      <c r="B2334" s="3">
        <v>46337</v>
      </c>
      <c r="C2334" s="4">
        <f>YEAR(SalesDataTable[[#This Row],[Order Date]])</f>
        <v>2026</v>
      </c>
      <c r="D2334" s="11" t="str">
        <f>"Q"&amp;ROUNDUP(MONTH(SalesDataTable[[#This Row],[Order Date]])/3,0)</f>
        <v>Q4</v>
      </c>
      <c r="E2334" s="4">
        <f>MONTH(SalesDataTable[[#This Row],[Order Date]])</f>
        <v>11</v>
      </c>
      <c r="F2334" s="4" t="str">
        <f>TEXT(SalesDataTable[[#This Row],[Order Date]],"MMM")</f>
        <v>Nov</v>
      </c>
      <c r="G2334" s="4" t="s">
        <v>0</v>
      </c>
      <c r="H2334" s="4" t="s">
        <v>1</v>
      </c>
      <c r="I2334" s="4" t="s">
        <v>2</v>
      </c>
      <c r="J2334" s="4" t="s">
        <v>3</v>
      </c>
      <c r="K2334" s="4" t="s">
        <v>14</v>
      </c>
      <c r="L2334" s="4" t="s">
        <v>48</v>
      </c>
      <c r="M2334" s="9">
        <v>4</v>
      </c>
      <c r="N2334" s="6">
        <v>162.04</v>
      </c>
      <c r="O2334" s="7">
        <v>0</v>
      </c>
      <c r="P2334" s="6">
        <v>85.77</v>
      </c>
      <c r="Q2334" s="6">
        <f t="shared" si="144"/>
        <v>648.16</v>
      </c>
      <c r="R2334" s="6">
        <f t="shared" si="145"/>
        <v>343.08</v>
      </c>
      <c r="S2334" s="6">
        <f t="shared" si="146"/>
        <v>305.08</v>
      </c>
      <c r="T2334" s="8">
        <f t="shared" si="147"/>
        <v>0.47068625030856581</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1203</v>
      </c>
      <c r="B2335" s="3">
        <v>46337</v>
      </c>
      <c r="C2335" s="4">
        <f>YEAR(SalesDataTable[[#This Row],[Order Date]])</f>
        <v>2026</v>
      </c>
      <c r="D2335" s="11" t="str">
        <f>"Q"&amp;ROUNDUP(MONTH(SalesDataTable[[#This Row],[Order Date]])/3,0)</f>
        <v>Q4</v>
      </c>
      <c r="E2335" s="4">
        <f>MONTH(SalesDataTable[[#This Row],[Order Date]])</f>
        <v>11</v>
      </c>
      <c r="F2335" s="4" t="str">
        <f>TEXT(SalesDataTable[[#This Row],[Order Date]],"MMM")</f>
        <v>Nov</v>
      </c>
      <c r="G2335" s="4" t="s">
        <v>20</v>
      </c>
      <c r="H2335" s="4" t="s">
        <v>33</v>
      </c>
      <c r="I2335" s="4" t="s">
        <v>19</v>
      </c>
      <c r="J2335" s="4" t="s">
        <v>3</v>
      </c>
      <c r="K2335" s="4" t="s">
        <v>9</v>
      </c>
      <c r="L2335" s="4" t="s">
        <v>17</v>
      </c>
      <c r="M2335" s="9">
        <v>2</v>
      </c>
      <c r="N2335" s="6">
        <v>141.33000000000001</v>
      </c>
      <c r="O2335" s="7">
        <v>0.05</v>
      </c>
      <c r="P2335" s="6">
        <v>79.739999999999995</v>
      </c>
      <c r="Q2335" s="6">
        <f t="shared" si="144"/>
        <v>268.52699999999999</v>
      </c>
      <c r="R2335" s="6">
        <f t="shared" si="145"/>
        <v>159.47999999999999</v>
      </c>
      <c r="S2335" s="6">
        <f t="shared" si="146"/>
        <v>109.047</v>
      </c>
      <c r="T2335" s="8">
        <f t="shared" si="147"/>
        <v>0.40609324202035552</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1567</v>
      </c>
      <c r="B2336" s="3">
        <v>46337</v>
      </c>
      <c r="C2336" s="4">
        <f>YEAR(SalesDataTable[[#This Row],[Order Date]])</f>
        <v>2026</v>
      </c>
      <c r="D2336" s="11" t="str">
        <f>"Q"&amp;ROUNDUP(MONTH(SalesDataTable[[#This Row],[Order Date]])/3,0)</f>
        <v>Q4</v>
      </c>
      <c r="E2336" s="4">
        <f>MONTH(SalesDataTable[[#This Row],[Order Date]])</f>
        <v>11</v>
      </c>
      <c r="F2336" s="4" t="str">
        <f>TEXT(SalesDataTable[[#This Row],[Order Date]],"MMM")</f>
        <v>Nov</v>
      </c>
      <c r="G2336" s="4" t="s">
        <v>11</v>
      </c>
      <c r="H2336" s="4" t="s">
        <v>52</v>
      </c>
      <c r="I2336" s="4" t="s">
        <v>2</v>
      </c>
      <c r="J2336" s="4" t="s">
        <v>3</v>
      </c>
      <c r="K2336" s="4" t="s">
        <v>23</v>
      </c>
      <c r="L2336" s="4" t="s">
        <v>51</v>
      </c>
      <c r="M2336" s="9">
        <v>1</v>
      </c>
      <c r="N2336" s="6">
        <v>125.11</v>
      </c>
      <c r="O2336" s="7">
        <v>0.1</v>
      </c>
      <c r="P2336" s="6">
        <v>61.65</v>
      </c>
      <c r="Q2336" s="6">
        <f t="shared" si="144"/>
        <v>112.599</v>
      </c>
      <c r="R2336" s="6">
        <f t="shared" si="145"/>
        <v>61.65</v>
      </c>
      <c r="S2336" s="6">
        <f t="shared" si="146"/>
        <v>50.949000000000005</v>
      </c>
      <c r="T2336" s="8">
        <f t="shared" si="147"/>
        <v>0.45248181600191834</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2060</v>
      </c>
      <c r="B2337" s="3">
        <v>46337</v>
      </c>
      <c r="C2337" s="4">
        <f>YEAR(SalesDataTable[[#This Row],[Order Date]])</f>
        <v>2026</v>
      </c>
      <c r="D2337" s="11" t="str">
        <f>"Q"&amp;ROUNDUP(MONTH(SalesDataTable[[#This Row],[Order Date]])/3,0)</f>
        <v>Q4</v>
      </c>
      <c r="E2337" s="4">
        <f>MONTH(SalesDataTable[[#This Row],[Order Date]])</f>
        <v>11</v>
      </c>
      <c r="F2337" s="4" t="str">
        <f>TEXT(SalesDataTable[[#This Row],[Order Date]],"MMM")</f>
        <v>Nov</v>
      </c>
      <c r="G2337" s="4" t="s">
        <v>11</v>
      </c>
      <c r="H2337" s="4" t="s">
        <v>25</v>
      </c>
      <c r="I2337" s="4" t="s">
        <v>2</v>
      </c>
      <c r="J2337" s="4" t="s">
        <v>16</v>
      </c>
      <c r="K2337" s="4" t="s">
        <v>23</v>
      </c>
      <c r="L2337" s="4" t="s">
        <v>51</v>
      </c>
      <c r="M2337" s="9">
        <v>3</v>
      </c>
      <c r="N2337" s="6">
        <v>124.55</v>
      </c>
      <c r="O2337" s="7">
        <v>0.15</v>
      </c>
      <c r="P2337" s="6">
        <v>60.68</v>
      </c>
      <c r="Q2337" s="6">
        <f t="shared" si="144"/>
        <v>317.60249999999996</v>
      </c>
      <c r="R2337" s="6">
        <f t="shared" si="145"/>
        <v>182.04</v>
      </c>
      <c r="S2337" s="6">
        <f t="shared" si="146"/>
        <v>135.56249999999997</v>
      </c>
      <c r="T2337" s="8">
        <f t="shared" si="147"/>
        <v>0.42683070819656643</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2485</v>
      </c>
      <c r="B2338" s="3">
        <v>46337</v>
      </c>
      <c r="C2338" s="4">
        <f>YEAR(SalesDataTable[[#This Row],[Order Date]])</f>
        <v>2026</v>
      </c>
      <c r="D2338" s="11" t="str">
        <f>"Q"&amp;ROUNDUP(MONTH(SalesDataTable[[#This Row],[Order Date]])/3,0)</f>
        <v>Q4</v>
      </c>
      <c r="E2338" s="4">
        <f>MONTH(SalesDataTable[[#This Row],[Order Date]])</f>
        <v>11</v>
      </c>
      <c r="F2338" s="4" t="str">
        <f>TEXT(SalesDataTable[[#This Row],[Order Date]],"MMM")</f>
        <v>Nov</v>
      </c>
      <c r="G2338" s="4" t="s">
        <v>11</v>
      </c>
      <c r="H2338" s="4" t="s">
        <v>39</v>
      </c>
      <c r="I2338" s="4" t="s">
        <v>19</v>
      </c>
      <c r="J2338" s="4" t="s">
        <v>3</v>
      </c>
      <c r="K2338" s="4" t="s">
        <v>9</v>
      </c>
      <c r="L2338" s="4" t="s">
        <v>17</v>
      </c>
      <c r="M2338" s="9">
        <v>1</v>
      </c>
      <c r="N2338" s="6">
        <v>143.77000000000001</v>
      </c>
      <c r="O2338" s="7">
        <v>0.1</v>
      </c>
      <c r="P2338" s="6">
        <v>81.02</v>
      </c>
      <c r="Q2338" s="6">
        <f t="shared" si="144"/>
        <v>129.393</v>
      </c>
      <c r="R2338" s="6">
        <f t="shared" si="145"/>
        <v>81.02</v>
      </c>
      <c r="S2338" s="6">
        <f t="shared" si="146"/>
        <v>48.373000000000005</v>
      </c>
      <c r="T2338" s="8">
        <f t="shared" si="147"/>
        <v>0.3738455712441941</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3101</v>
      </c>
      <c r="B2339" s="3">
        <v>46337</v>
      </c>
      <c r="C2339" s="4">
        <f>YEAR(SalesDataTable[[#This Row],[Order Date]])</f>
        <v>2026</v>
      </c>
      <c r="D2339" s="11" t="str">
        <f>"Q"&amp;ROUNDUP(MONTH(SalesDataTable[[#This Row],[Order Date]])/3,0)</f>
        <v>Q4</v>
      </c>
      <c r="E2339" s="4">
        <f>MONTH(SalesDataTable[[#This Row],[Order Date]])</f>
        <v>11</v>
      </c>
      <c r="F2339" s="4" t="str">
        <f>TEXT(SalesDataTable[[#This Row],[Order Date]],"MMM")</f>
        <v>Nov</v>
      </c>
      <c r="G2339" s="4" t="s">
        <v>20</v>
      </c>
      <c r="H2339" s="4" t="s">
        <v>33</v>
      </c>
      <c r="I2339" s="4" t="s">
        <v>2</v>
      </c>
      <c r="J2339" s="4" t="s">
        <v>13</v>
      </c>
      <c r="K2339" s="4" t="s">
        <v>23</v>
      </c>
      <c r="L2339" s="4" t="s">
        <v>51</v>
      </c>
      <c r="M2339" s="9">
        <v>3</v>
      </c>
      <c r="N2339" s="6">
        <v>124.72</v>
      </c>
      <c r="O2339" s="7">
        <v>0.15</v>
      </c>
      <c r="P2339" s="6">
        <v>60.35</v>
      </c>
      <c r="Q2339" s="6">
        <f t="shared" si="144"/>
        <v>318.03599999999994</v>
      </c>
      <c r="R2339" s="6">
        <f t="shared" si="145"/>
        <v>181.05</v>
      </c>
      <c r="S2339" s="6">
        <f t="shared" si="146"/>
        <v>136.98599999999993</v>
      </c>
      <c r="T2339" s="8">
        <f t="shared" si="147"/>
        <v>0.4307248236048748</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3165</v>
      </c>
      <c r="B2340" s="3">
        <v>46337</v>
      </c>
      <c r="C2340" s="4">
        <f>YEAR(SalesDataTable[[#This Row],[Order Date]])</f>
        <v>2026</v>
      </c>
      <c r="D2340" s="11" t="str">
        <f>"Q"&amp;ROUNDUP(MONTH(SalesDataTable[[#This Row],[Order Date]])/3,0)</f>
        <v>Q4</v>
      </c>
      <c r="E2340" s="4">
        <f>MONTH(SalesDataTable[[#This Row],[Order Date]])</f>
        <v>11</v>
      </c>
      <c r="F2340" s="4" t="str">
        <f>TEXT(SalesDataTable[[#This Row],[Order Date]],"MMM")</f>
        <v>Nov</v>
      </c>
      <c r="G2340" s="4" t="s">
        <v>11</v>
      </c>
      <c r="H2340" s="4" t="s">
        <v>12</v>
      </c>
      <c r="I2340" s="4" t="s">
        <v>19</v>
      </c>
      <c r="J2340" s="4" t="s">
        <v>3</v>
      </c>
      <c r="K2340" s="4" t="s">
        <v>34</v>
      </c>
      <c r="L2340" s="4" t="s">
        <v>42</v>
      </c>
      <c r="M2340" s="9">
        <v>1</v>
      </c>
      <c r="N2340" s="6">
        <v>35.729999999999997</v>
      </c>
      <c r="O2340" s="7">
        <v>0.1</v>
      </c>
      <c r="P2340" s="6">
        <v>14.15</v>
      </c>
      <c r="Q2340" s="6">
        <f t="shared" si="144"/>
        <v>32.156999999999996</v>
      </c>
      <c r="R2340" s="6">
        <f t="shared" si="145"/>
        <v>14.15</v>
      </c>
      <c r="S2340" s="6">
        <f t="shared" si="146"/>
        <v>18.006999999999998</v>
      </c>
      <c r="T2340" s="8">
        <f t="shared" si="147"/>
        <v>0.55997139036601673</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4179</v>
      </c>
      <c r="B2341" s="3">
        <v>46337</v>
      </c>
      <c r="C2341" s="4">
        <f>YEAR(SalesDataTable[[#This Row],[Order Date]])</f>
        <v>2026</v>
      </c>
      <c r="D2341" s="11" t="str">
        <f>"Q"&amp;ROUNDUP(MONTH(SalesDataTable[[#This Row],[Order Date]])/3,0)</f>
        <v>Q4</v>
      </c>
      <c r="E2341" s="4">
        <f>MONTH(SalesDataTable[[#This Row],[Order Date]])</f>
        <v>11</v>
      </c>
      <c r="F2341" s="4" t="str">
        <f>TEXT(SalesDataTable[[#This Row],[Order Date]],"MMM")</f>
        <v>Nov</v>
      </c>
      <c r="G2341" s="4" t="s">
        <v>11</v>
      </c>
      <c r="H2341" s="4" t="s">
        <v>18</v>
      </c>
      <c r="I2341" s="4" t="s">
        <v>19</v>
      </c>
      <c r="J2341" s="4" t="s">
        <v>16</v>
      </c>
      <c r="K2341" s="4" t="s">
        <v>14</v>
      </c>
      <c r="L2341" s="4" t="s">
        <v>48</v>
      </c>
      <c r="M2341" s="9">
        <v>2</v>
      </c>
      <c r="N2341" s="6">
        <v>166.1</v>
      </c>
      <c r="O2341" s="7">
        <v>0.05</v>
      </c>
      <c r="P2341" s="6">
        <v>88.2</v>
      </c>
      <c r="Q2341" s="6">
        <f t="shared" si="144"/>
        <v>315.58999999999997</v>
      </c>
      <c r="R2341" s="6">
        <f t="shared" si="145"/>
        <v>176.4</v>
      </c>
      <c r="S2341" s="6">
        <f t="shared" si="146"/>
        <v>139.18999999999997</v>
      </c>
      <c r="T2341" s="8">
        <f t="shared" si="147"/>
        <v>0.44104692797617157</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4829</v>
      </c>
      <c r="B2342" s="3">
        <v>46337</v>
      </c>
      <c r="C2342" s="4">
        <f>YEAR(SalesDataTable[[#This Row],[Order Date]])</f>
        <v>2026</v>
      </c>
      <c r="D2342" s="11" t="str">
        <f>"Q"&amp;ROUNDUP(MONTH(SalesDataTable[[#This Row],[Order Date]])/3,0)</f>
        <v>Q4</v>
      </c>
      <c r="E2342" s="4">
        <f>MONTH(SalesDataTable[[#This Row],[Order Date]])</f>
        <v>11</v>
      </c>
      <c r="F2342" s="4" t="str">
        <f>TEXT(SalesDataTable[[#This Row],[Order Date]],"MMM")</f>
        <v>Nov</v>
      </c>
      <c r="G2342" s="4" t="s">
        <v>11</v>
      </c>
      <c r="H2342" s="4" t="s">
        <v>52</v>
      </c>
      <c r="I2342" s="4" t="s">
        <v>28</v>
      </c>
      <c r="J2342" s="4" t="s">
        <v>13</v>
      </c>
      <c r="K2342" s="4" t="s">
        <v>4</v>
      </c>
      <c r="L2342" s="4" t="s">
        <v>5</v>
      </c>
      <c r="M2342" s="9">
        <v>2</v>
      </c>
      <c r="N2342" s="6">
        <v>81.27</v>
      </c>
      <c r="O2342" s="7">
        <v>0.05</v>
      </c>
      <c r="P2342" s="6">
        <v>43.04</v>
      </c>
      <c r="Q2342" s="6">
        <f t="shared" si="144"/>
        <v>154.41299999999998</v>
      </c>
      <c r="R2342" s="6">
        <f t="shared" si="145"/>
        <v>86.08</v>
      </c>
      <c r="S2342" s="6">
        <f t="shared" si="146"/>
        <v>68.332999999999984</v>
      </c>
      <c r="T2342" s="8">
        <f t="shared" si="147"/>
        <v>0.44253398353765544</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4943</v>
      </c>
      <c r="B2343" s="3">
        <v>46337</v>
      </c>
      <c r="C2343" s="4">
        <f>YEAR(SalesDataTable[[#This Row],[Order Date]])</f>
        <v>2026</v>
      </c>
      <c r="D2343" s="11" t="str">
        <f>"Q"&amp;ROUNDUP(MONTH(SalesDataTable[[#This Row],[Order Date]])/3,0)</f>
        <v>Q4</v>
      </c>
      <c r="E2343" s="4">
        <f>MONTH(SalesDataTable[[#This Row],[Order Date]])</f>
        <v>11</v>
      </c>
      <c r="F2343" s="4" t="str">
        <f>TEXT(SalesDataTable[[#This Row],[Order Date]],"MMM")</f>
        <v>Nov</v>
      </c>
      <c r="G2343" s="4" t="s">
        <v>0</v>
      </c>
      <c r="H2343" s="4" t="s">
        <v>36</v>
      </c>
      <c r="I2343" s="4" t="s">
        <v>8</v>
      </c>
      <c r="J2343" s="4" t="s">
        <v>3</v>
      </c>
      <c r="K2343" s="4" t="s">
        <v>23</v>
      </c>
      <c r="L2343" s="4" t="s">
        <v>29</v>
      </c>
      <c r="M2343" s="9">
        <v>10</v>
      </c>
      <c r="N2343" s="6">
        <v>191.98</v>
      </c>
      <c r="O2343" s="7">
        <v>0.1</v>
      </c>
      <c r="P2343" s="6">
        <v>102.73</v>
      </c>
      <c r="Q2343" s="6">
        <f t="shared" si="144"/>
        <v>1727.82</v>
      </c>
      <c r="R2343" s="6">
        <f t="shared" si="145"/>
        <v>1027.3</v>
      </c>
      <c r="S2343" s="6">
        <f t="shared" si="146"/>
        <v>700.52</v>
      </c>
      <c r="T2343" s="8">
        <f t="shared" si="147"/>
        <v>0.40543575140929033</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887</v>
      </c>
      <c r="B2344" s="3">
        <v>46338</v>
      </c>
      <c r="C2344" s="4">
        <f>YEAR(SalesDataTable[[#This Row],[Order Date]])</f>
        <v>2026</v>
      </c>
      <c r="D2344" s="11" t="str">
        <f>"Q"&amp;ROUNDUP(MONTH(SalesDataTable[[#This Row],[Order Date]])/3,0)</f>
        <v>Q4</v>
      </c>
      <c r="E2344" s="4">
        <f>MONTH(SalesDataTable[[#This Row],[Order Date]])</f>
        <v>11</v>
      </c>
      <c r="F2344" s="4" t="str">
        <f>TEXT(SalesDataTable[[#This Row],[Order Date]],"MMM")</f>
        <v>Nov</v>
      </c>
      <c r="G2344" s="4" t="s">
        <v>20</v>
      </c>
      <c r="H2344" s="4" t="s">
        <v>33</v>
      </c>
      <c r="I2344" s="4" t="s">
        <v>19</v>
      </c>
      <c r="J2344" s="4" t="s">
        <v>3</v>
      </c>
      <c r="K2344" s="4" t="s">
        <v>9</v>
      </c>
      <c r="L2344" s="4" t="s">
        <v>10</v>
      </c>
      <c r="M2344" s="9">
        <v>6</v>
      </c>
      <c r="N2344" s="6">
        <v>89.87</v>
      </c>
      <c r="O2344" s="7">
        <v>0.2</v>
      </c>
      <c r="P2344" s="6">
        <v>44.47</v>
      </c>
      <c r="Q2344" s="6">
        <f t="shared" si="144"/>
        <v>431.37600000000003</v>
      </c>
      <c r="R2344" s="6">
        <f t="shared" si="145"/>
        <v>266.82</v>
      </c>
      <c r="S2344" s="6">
        <f t="shared" si="146"/>
        <v>164.55600000000004</v>
      </c>
      <c r="T2344" s="8">
        <f t="shared" si="147"/>
        <v>0.3814676755313231</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1090</v>
      </c>
      <c r="B2345" s="3">
        <v>46338</v>
      </c>
      <c r="C2345" s="4">
        <f>YEAR(SalesDataTable[[#This Row],[Order Date]])</f>
        <v>2026</v>
      </c>
      <c r="D2345" s="11" t="str">
        <f>"Q"&amp;ROUNDUP(MONTH(SalesDataTable[[#This Row],[Order Date]])/3,0)</f>
        <v>Q4</v>
      </c>
      <c r="E2345" s="4">
        <f>MONTH(SalesDataTable[[#This Row],[Order Date]])</f>
        <v>11</v>
      </c>
      <c r="F2345" s="4" t="str">
        <f>TEXT(SalesDataTable[[#This Row],[Order Date]],"MMM")</f>
        <v>Nov</v>
      </c>
      <c r="G2345" s="4" t="s">
        <v>6</v>
      </c>
      <c r="H2345" s="4" t="s">
        <v>49</v>
      </c>
      <c r="I2345" s="4" t="s">
        <v>28</v>
      </c>
      <c r="J2345" s="4" t="s">
        <v>13</v>
      </c>
      <c r="K2345" s="4" t="s">
        <v>4</v>
      </c>
      <c r="L2345" s="4" t="s">
        <v>22</v>
      </c>
      <c r="M2345" s="9">
        <v>3</v>
      </c>
      <c r="N2345" s="6">
        <v>51.44</v>
      </c>
      <c r="O2345" s="7">
        <v>0.1</v>
      </c>
      <c r="P2345" s="6">
        <v>23.11</v>
      </c>
      <c r="Q2345" s="6">
        <f t="shared" si="144"/>
        <v>138.88800000000001</v>
      </c>
      <c r="R2345" s="6">
        <f t="shared" si="145"/>
        <v>69.33</v>
      </c>
      <c r="S2345" s="6">
        <f t="shared" si="146"/>
        <v>69.558000000000007</v>
      </c>
      <c r="T2345" s="8">
        <f t="shared" si="147"/>
        <v>0.50082080525315364</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2090</v>
      </c>
      <c r="B2346" s="3">
        <v>46338</v>
      </c>
      <c r="C2346" s="4">
        <f>YEAR(SalesDataTable[[#This Row],[Order Date]])</f>
        <v>2026</v>
      </c>
      <c r="D2346" s="11" t="str">
        <f>"Q"&amp;ROUNDUP(MONTH(SalesDataTable[[#This Row],[Order Date]])/3,0)</f>
        <v>Q4</v>
      </c>
      <c r="E2346" s="4">
        <f>MONTH(SalesDataTable[[#This Row],[Order Date]])</f>
        <v>11</v>
      </c>
      <c r="F2346" s="4" t="str">
        <f>TEXT(SalesDataTable[[#This Row],[Order Date]],"MMM")</f>
        <v>Nov</v>
      </c>
      <c r="G2346" s="4" t="s">
        <v>20</v>
      </c>
      <c r="H2346" s="4" t="s">
        <v>21</v>
      </c>
      <c r="I2346" s="4" t="s">
        <v>28</v>
      </c>
      <c r="J2346" s="4" t="s">
        <v>13</v>
      </c>
      <c r="K2346" s="4" t="s">
        <v>14</v>
      </c>
      <c r="L2346" s="4" t="s">
        <v>32</v>
      </c>
      <c r="M2346" s="9">
        <v>4</v>
      </c>
      <c r="N2346" s="6">
        <v>46.68</v>
      </c>
      <c r="O2346" s="7">
        <v>0.05</v>
      </c>
      <c r="P2346" s="6">
        <v>17.96</v>
      </c>
      <c r="Q2346" s="6">
        <f t="shared" si="144"/>
        <v>177.38399999999999</v>
      </c>
      <c r="R2346" s="6">
        <f t="shared" si="145"/>
        <v>71.84</v>
      </c>
      <c r="S2346" s="6">
        <f t="shared" si="146"/>
        <v>105.54399999999998</v>
      </c>
      <c r="T2346" s="8">
        <f t="shared" si="147"/>
        <v>0.59500293149325756</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2561</v>
      </c>
      <c r="B2347" s="3">
        <v>46338</v>
      </c>
      <c r="C2347" s="4">
        <f>YEAR(SalesDataTable[[#This Row],[Order Date]])</f>
        <v>2026</v>
      </c>
      <c r="D2347" s="11" t="str">
        <f>"Q"&amp;ROUNDUP(MONTH(SalesDataTable[[#This Row],[Order Date]])/3,0)</f>
        <v>Q4</v>
      </c>
      <c r="E2347" s="4">
        <f>MONTH(SalesDataTable[[#This Row],[Order Date]])</f>
        <v>11</v>
      </c>
      <c r="F2347" s="4" t="str">
        <f>TEXT(SalesDataTable[[#This Row],[Order Date]],"MMM")</f>
        <v>Nov</v>
      </c>
      <c r="G2347" s="4" t="s">
        <v>6</v>
      </c>
      <c r="H2347" s="4" t="s">
        <v>43</v>
      </c>
      <c r="I2347" s="4" t="s">
        <v>19</v>
      </c>
      <c r="J2347" s="4" t="s">
        <v>13</v>
      </c>
      <c r="K2347" s="4" t="s">
        <v>9</v>
      </c>
      <c r="L2347" s="4" t="s">
        <v>46</v>
      </c>
      <c r="M2347" s="9">
        <v>4</v>
      </c>
      <c r="N2347" s="6">
        <v>73.05</v>
      </c>
      <c r="O2347" s="7">
        <v>0.2</v>
      </c>
      <c r="P2347" s="6">
        <v>32.82</v>
      </c>
      <c r="Q2347" s="6">
        <f t="shared" si="144"/>
        <v>233.76</v>
      </c>
      <c r="R2347" s="6">
        <f t="shared" si="145"/>
        <v>131.28</v>
      </c>
      <c r="S2347" s="6">
        <f t="shared" si="146"/>
        <v>102.47999999999999</v>
      </c>
      <c r="T2347" s="8">
        <f t="shared" si="147"/>
        <v>0.4383983572895277</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2855</v>
      </c>
      <c r="B2348" s="3">
        <v>46338</v>
      </c>
      <c r="C2348" s="4">
        <f>YEAR(SalesDataTable[[#This Row],[Order Date]])</f>
        <v>2026</v>
      </c>
      <c r="D2348" s="11" t="str">
        <f>"Q"&amp;ROUNDUP(MONTH(SalesDataTable[[#This Row],[Order Date]])/3,0)</f>
        <v>Q4</v>
      </c>
      <c r="E2348" s="4">
        <f>MONTH(SalesDataTable[[#This Row],[Order Date]])</f>
        <v>11</v>
      </c>
      <c r="F2348" s="4" t="str">
        <f>TEXT(SalesDataTable[[#This Row],[Order Date]],"MMM")</f>
        <v>Nov</v>
      </c>
      <c r="G2348" s="4" t="s">
        <v>11</v>
      </c>
      <c r="H2348" s="4" t="s">
        <v>39</v>
      </c>
      <c r="I2348" s="4" t="s">
        <v>28</v>
      </c>
      <c r="J2348" s="4" t="s">
        <v>13</v>
      </c>
      <c r="K2348" s="4" t="s">
        <v>23</v>
      </c>
      <c r="L2348" s="4" t="s">
        <v>51</v>
      </c>
      <c r="M2348" s="9">
        <v>1</v>
      </c>
      <c r="N2348" s="6">
        <v>125.32</v>
      </c>
      <c r="O2348" s="7">
        <v>0.15</v>
      </c>
      <c r="P2348" s="6">
        <v>59.49</v>
      </c>
      <c r="Q2348" s="6">
        <f t="shared" si="144"/>
        <v>106.52199999999999</v>
      </c>
      <c r="R2348" s="6">
        <f t="shared" si="145"/>
        <v>59.49</v>
      </c>
      <c r="S2348" s="6">
        <f t="shared" si="146"/>
        <v>47.031999999999989</v>
      </c>
      <c r="T2348" s="8">
        <f t="shared" si="147"/>
        <v>0.44152381667636725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4421</v>
      </c>
      <c r="B2349" s="3">
        <v>46338</v>
      </c>
      <c r="C2349" s="4">
        <f>YEAR(SalesDataTable[[#This Row],[Order Date]])</f>
        <v>2026</v>
      </c>
      <c r="D2349" s="11" t="str">
        <f>"Q"&amp;ROUNDUP(MONTH(SalesDataTable[[#This Row],[Order Date]])/3,0)</f>
        <v>Q4</v>
      </c>
      <c r="E2349" s="4">
        <f>MONTH(SalesDataTable[[#This Row],[Order Date]])</f>
        <v>11</v>
      </c>
      <c r="F2349" s="4" t="str">
        <f>TEXT(SalesDataTable[[#This Row],[Order Date]],"MMM")</f>
        <v>Nov</v>
      </c>
      <c r="G2349" s="4" t="s">
        <v>6</v>
      </c>
      <c r="H2349" s="4" t="s">
        <v>41</v>
      </c>
      <c r="I2349" s="4" t="s">
        <v>28</v>
      </c>
      <c r="J2349" s="4" t="s">
        <v>16</v>
      </c>
      <c r="K2349" s="4" t="s">
        <v>34</v>
      </c>
      <c r="L2349" s="4" t="s">
        <v>38</v>
      </c>
      <c r="M2349" s="9">
        <v>2</v>
      </c>
      <c r="N2349" s="6">
        <v>123.49</v>
      </c>
      <c r="O2349" s="7">
        <v>0.15</v>
      </c>
      <c r="P2349" s="6">
        <v>68.08</v>
      </c>
      <c r="Q2349" s="6">
        <f t="shared" si="144"/>
        <v>209.93299999999999</v>
      </c>
      <c r="R2349" s="6">
        <f t="shared" si="145"/>
        <v>136.16</v>
      </c>
      <c r="S2349" s="6">
        <f t="shared" si="146"/>
        <v>73.772999999999996</v>
      </c>
      <c r="T2349" s="8">
        <f t="shared" si="147"/>
        <v>0.35141211719929694</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195</v>
      </c>
      <c r="B2350" s="3">
        <v>46339</v>
      </c>
      <c r="C2350" s="4">
        <f>YEAR(SalesDataTable[[#This Row],[Order Date]])</f>
        <v>2026</v>
      </c>
      <c r="D2350" s="11" t="str">
        <f>"Q"&amp;ROUNDUP(MONTH(SalesDataTable[[#This Row],[Order Date]])/3,0)</f>
        <v>Q4</v>
      </c>
      <c r="E2350" s="4">
        <f>MONTH(SalesDataTable[[#This Row],[Order Date]])</f>
        <v>11</v>
      </c>
      <c r="F2350" s="4" t="str">
        <f>TEXT(SalesDataTable[[#This Row],[Order Date]],"MMM")</f>
        <v>Nov</v>
      </c>
      <c r="G2350" s="4" t="s">
        <v>6</v>
      </c>
      <c r="H2350" s="4" t="s">
        <v>43</v>
      </c>
      <c r="I2350" s="4" t="s">
        <v>19</v>
      </c>
      <c r="J2350" s="4" t="s">
        <v>3</v>
      </c>
      <c r="K2350" s="4" t="s">
        <v>14</v>
      </c>
      <c r="L2350" s="4" t="s">
        <v>32</v>
      </c>
      <c r="M2350" s="9">
        <v>1</v>
      </c>
      <c r="N2350" s="6">
        <v>47.37</v>
      </c>
      <c r="O2350" s="7">
        <v>0.2</v>
      </c>
      <c r="P2350" s="6">
        <v>18.739999999999998</v>
      </c>
      <c r="Q2350" s="6">
        <f t="shared" si="144"/>
        <v>37.896000000000001</v>
      </c>
      <c r="R2350" s="6">
        <f t="shared" si="145"/>
        <v>18.739999999999998</v>
      </c>
      <c r="S2350" s="6">
        <f t="shared" si="146"/>
        <v>19.156000000000002</v>
      </c>
      <c r="T2350" s="8">
        <f t="shared" si="147"/>
        <v>0.50548870593202455</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520</v>
      </c>
      <c r="B2351" s="3">
        <v>46339</v>
      </c>
      <c r="C2351" s="4">
        <f>YEAR(SalesDataTable[[#This Row],[Order Date]])</f>
        <v>2026</v>
      </c>
      <c r="D2351" s="11" t="str">
        <f>"Q"&amp;ROUNDUP(MONTH(SalesDataTable[[#This Row],[Order Date]])/3,0)</f>
        <v>Q4</v>
      </c>
      <c r="E2351" s="4">
        <f>MONTH(SalesDataTable[[#This Row],[Order Date]])</f>
        <v>11</v>
      </c>
      <c r="F2351" s="4" t="str">
        <f>TEXT(SalesDataTable[[#This Row],[Order Date]],"MMM")</f>
        <v>Nov</v>
      </c>
      <c r="G2351" s="4" t="s">
        <v>6</v>
      </c>
      <c r="H2351" s="4" t="s">
        <v>43</v>
      </c>
      <c r="I2351" s="4" t="s">
        <v>8</v>
      </c>
      <c r="J2351" s="4" t="s">
        <v>16</v>
      </c>
      <c r="K2351" s="4" t="s">
        <v>9</v>
      </c>
      <c r="L2351" s="4" t="s">
        <v>10</v>
      </c>
      <c r="M2351" s="9">
        <v>6</v>
      </c>
      <c r="N2351" s="6">
        <v>92.31</v>
      </c>
      <c r="O2351" s="7">
        <v>0.05</v>
      </c>
      <c r="P2351" s="6">
        <v>46.12</v>
      </c>
      <c r="Q2351" s="6">
        <f t="shared" si="144"/>
        <v>526.16700000000003</v>
      </c>
      <c r="R2351" s="6">
        <f t="shared" si="145"/>
        <v>276.71999999999997</v>
      </c>
      <c r="S2351" s="6">
        <f t="shared" si="146"/>
        <v>249.44700000000006</v>
      </c>
      <c r="T2351" s="8">
        <f t="shared" si="147"/>
        <v>0.47408332335551268</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646</v>
      </c>
      <c r="B2352" s="3">
        <v>46339</v>
      </c>
      <c r="C2352" s="4">
        <f>YEAR(SalesDataTable[[#This Row],[Order Date]])</f>
        <v>2026</v>
      </c>
      <c r="D2352" s="11" t="str">
        <f>"Q"&amp;ROUNDUP(MONTH(SalesDataTable[[#This Row],[Order Date]])/3,0)</f>
        <v>Q4</v>
      </c>
      <c r="E2352" s="4">
        <f>MONTH(SalesDataTable[[#This Row],[Order Date]])</f>
        <v>11</v>
      </c>
      <c r="F2352" s="4" t="str">
        <f>TEXT(SalesDataTable[[#This Row],[Order Date]],"MMM")</f>
        <v>Nov</v>
      </c>
      <c r="G2352" s="4" t="s">
        <v>11</v>
      </c>
      <c r="H2352" s="4" t="s">
        <v>52</v>
      </c>
      <c r="I2352" s="4" t="s">
        <v>19</v>
      </c>
      <c r="J2352" s="4" t="s">
        <v>3</v>
      </c>
      <c r="K2352" s="4" t="s">
        <v>4</v>
      </c>
      <c r="L2352" s="4" t="s">
        <v>22</v>
      </c>
      <c r="M2352" s="9">
        <v>1</v>
      </c>
      <c r="N2352" s="6">
        <v>49.53</v>
      </c>
      <c r="O2352" s="7">
        <v>0.1</v>
      </c>
      <c r="P2352" s="6">
        <v>22.18</v>
      </c>
      <c r="Q2352" s="6">
        <f t="shared" si="144"/>
        <v>44.577000000000005</v>
      </c>
      <c r="R2352" s="6">
        <f t="shared" si="145"/>
        <v>22.18</v>
      </c>
      <c r="S2352" s="6">
        <f t="shared" si="146"/>
        <v>22.397000000000006</v>
      </c>
      <c r="T2352" s="8">
        <f t="shared" si="147"/>
        <v>0.50243399062296712</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893</v>
      </c>
      <c r="B2353" s="3">
        <v>46339</v>
      </c>
      <c r="C2353" s="4">
        <f>YEAR(SalesDataTable[[#This Row],[Order Date]])</f>
        <v>2026</v>
      </c>
      <c r="D2353" s="11" t="str">
        <f>"Q"&amp;ROUNDUP(MONTH(SalesDataTable[[#This Row],[Order Date]])/3,0)</f>
        <v>Q4</v>
      </c>
      <c r="E2353" s="4">
        <f>MONTH(SalesDataTable[[#This Row],[Order Date]])</f>
        <v>11</v>
      </c>
      <c r="F2353" s="4" t="str">
        <f>TEXT(SalesDataTable[[#This Row],[Order Date]],"MMM")</f>
        <v>Nov</v>
      </c>
      <c r="G2353" s="4" t="s">
        <v>20</v>
      </c>
      <c r="H2353" s="4" t="s">
        <v>33</v>
      </c>
      <c r="I2353" s="4" t="s">
        <v>2</v>
      </c>
      <c r="J2353" s="4" t="s">
        <v>13</v>
      </c>
      <c r="K2353" s="4" t="s">
        <v>14</v>
      </c>
      <c r="L2353" s="4" t="s">
        <v>32</v>
      </c>
      <c r="M2353" s="9">
        <v>4</v>
      </c>
      <c r="N2353" s="6">
        <v>47.62</v>
      </c>
      <c r="O2353" s="7">
        <v>0.2</v>
      </c>
      <c r="P2353" s="6">
        <v>18.100000000000001</v>
      </c>
      <c r="Q2353" s="6">
        <f t="shared" si="144"/>
        <v>152.38399999999999</v>
      </c>
      <c r="R2353" s="6">
        <f t="shared" si="145"/>
        <v>72.400000000000006</v>
      </c>
      <c r="S2353" s="6">
        <f t="shared" si="146"/>
        <v>79.98399999999998</v>
      </c>
      <c r="T2353" s="8">
        <f t="shared" si="147"/>
        <v>0.52488450230995376</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916</v>
      </c>
      <c r="B2354" s="3">
        <v>46339</v>
      </c>
      <c r="C2354" s="4">
        <f>YEAR(SalesDataTable[[#This Row],[Order Date]])</f>
        <v>2026</v>
      </c>
      <c r="D2354" s="11" t="str">
        <f>"Q"&amp;ROUNDUP(MONTH(SalesDataTable[[#This Row],[Order Date]])/3,0)</f>
        <v>Q4</v>
      </c>
      <c r="E2354" s="4">
        <f>MONTH(SalesDataTable[[#This Row],[Order Date]])</f>
        <v>11</v>
      </c>
      <c r="F2354" s="4" t="str">
        <f>TEXT(SalesDataTable[[#This Row],[Order Date]],"MMM")</f>
        <v>Nov</v>
      </c>
      <c r="G2354" s="4" t="s">
        <v>6</v>
      </c>
      <c r="H2354" s="4" t="s">
        <v>27</v>
      </c>
      <c r="I2354" s="4" t="s">
        <v>2</v>
      </c>
      <c r="J2354" s="4" t="s">
        <v>13</v>
      </c>
      <c r="K2354" s="4" t="s">
        <v>4</v>
      </c>
      <c r="L2354" s="4" t="s">
        <v>22</v>
      </c>
      <c r="M2354" s="9">
        <v>4</v>
      </c>
      <c r="N2354" s="6">
        <v>51.93</v>
      </c>
      <c r="O2354" s="7">
        <v>0.05</v>
      </c>
      <c r="P2354" s="6">
        <v>22.62</v>
      </c>
      <c r="Q2354" s="6">
        <f t="shared" si="144"/>
        <v>197.334</v>
      </c>
      <c r="R2354" s="6">
        <f t="shared" si="145"/>
        <v>90.48</v>
      </c>
      <c r="S2354" s="6">
        <f t="shared" si="146"/>
        <v>106.854</v>
      </c>
      <c r="T2354" s="8">
        <f t="shared" si="147"/>
        <v>0.54148803551339353</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1295</v>
      </c>
      <c r="B2355" s="3">
        <v>46339</v>
      </c>
      <c r="C2355" s="4">
        <f>YEAR(SalesDataTable[[#This Row],[Order Date]])</f>
        <v>2026</v>
      </c>
      <c r="D2355" s="11" t="str">
        <f>"Q"&amp;ROUNDUP(MONTH(SalesDataTable[[#This Row],[Order Date]])/3,0)</f>
        <v>Q4</v>
      </c>
      <c r="E2355" s="4">
        <f>MONTH(SalesDataTable[[#This Row],[Order Date]])</f>
        <v>11</v>
      </c>
      <c r="F2355" s="4" t="str">
        <f>TEXT(SalesDataTable[[#This Row],[Order Date]],"MMM")</f>
        <v>Nov</v>
      </c>
      <c r="G2355" s="4" t="s">
        <v>6</v>
      </c>
      <c r="H2355" s="4" t="s">
        <v>41</v>
      </c>
      <c r="I2355" s="4" t="s">
        <v>28</v>
      </c>
      <c r="J2355" s="4" t="s">
        <v>13</v>
      </c>
      <c r="K2355" s="4" t="s">
        <v>9</v>
      </c>
      <c r="L2355" s="4" t="s">
        <v>37</v>
      </c>
      <c r="M2355" s="9">
        <v>1</v>
      </c>
      <c r="N2355" s="6">
        <v>155.44999999999999</v>
      </c>
      <c r="O2355" s="7">
        <v>0.05</v>
      </c>
      <c r="P2355" s="6">
        <v>77.25</v>
      </c>
      <c r="Q2355" s="6">
        <f t="shared" si="144"/>
        <v>147.67749999999998</v>
      </c>
      <c r="R2355" s="6">
        <f t="shared" si="145"/>
        <v>77.25</v>
      </c>
      <c r="S2355" s="6">
        <f t="shared" si="146"/>
        <v>70.427499999999981</v>
      </c>
      <c r="T2355" s="8">
        <f t="shared" si="147"/>
        <v>0.47690067884410281</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3438</v>
      </c>
      <c r="B2356" s="3">
        <v>46339</v>
      </c>
      <c r="C2356" s="4">
        <f>YEAR(SalesDataTable[[#This Row],[Order Date]])</f>
        <v>2026</v>
      </c>
      <c r="D2356" s="11" t="str">
        <f>"Q"&amp;ROUNDUP(MONTH(SalesDataTable[[#This Row],[Order Date]])/3,0)</f>
        <v>Q4</v>
      </c>
      <c r="E2356" s="4">
        <f>MONTH(SalesDataTable[[#This Row],[Order Date]])</f>
        <v>11</v>
      </c>
      <c r="F2356" s="4" t="str">
        <f>TEXT(SalesDataTable[[#This Row],[Order Date]],"MMM")</f>
        <v>Nov</v>
      </c>
      <c r="G2356" s="4" t="s">
        <v>0</v>
      </c>
      <c r="H2356" s="4" t="s">
        <v>1</v>
      </c>
      <c r="I2356" s="4" t="s">
        <v>2</v>
      </c>
      <c r="J2356" s="4" t="s">
        <v>3</v>
      </c>
      <c r="K2356" s="4" t="s">
        <v>4</v>
      </c>
      <c r="L2356" s="4" t="s">
        <v>26</v>
      </c>
      <c r="M2356" s="9">
        <v>4</v>
      </c>
      <c r="N2356" s="6">
        <v>40.03</v>
      </c>
      <c r="O2356" s="7">
        <v>0.05</v>
      </c>
      <c r="P2356" s="6">
        <v>16.78</v>
      </c>
      <c r="Q2356" s="6">
        <f t="shared" si="144"/>
        <v>152.114</v>
      </c>
      <c r="R2356" s="6">
        <f t="shared" si="145"/>
        <v>67.12</v>
      </c>
      <c r="S2356" s="6">
        <f t="shared" si="146"/>
        <v>84.994</v>
      </c>
      <c r="T2356" s="8">
        <f t="shared" si="147"/>
        <v>0.5587519886400989</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3573</v>
      </c>
      <c r="B2357" s="3">
        <v>46339</v>
      </c>
      <c r="C2357" s="4">
        <f>YEAR(SalesDataTable[[#This Row],[Order Date]])</f>
        <v>2026</v>
      </c>
      <c r="D2357" s="11" t="str">
        <f>"Q"&amp;ROUNDUP(MONTH(SalesDataTable[[#This Row],[Order Date]])/3,0)</f>
        <v>Q4</v>
      </c>
      <c r="E2357" s="4">
        <f>MONTH(SalesDataTable[[#This Row],[Order Date]])</f>
        <v>11</v>
      </c>
      <c r="F2357" s="4" t="str">
        <f>TEXT(SalesDataTable[[#This Row],[Order Date]],"MMM")</f>
        <v>Nov</v>
      </c>
      <c r="G2357" s="4" t="s">
        <v>0</v>
      </c>
      <c r="H2357" s="4" t="s">
        <v>36</v>
      </c>
      <c r="I2357" s="4" t="s">
        <v>2</v>
      </c>
      <c r="J2357" s="4" t="s">
        <v>3</v>
      </c>
      <c r="K2357" s="4" t="s">
        <v>9</v>
      </c>
      <c r="L2357" s="4" t="s">
        <v>37</v>
      </c>
      <c r="M2357" s="9">
        <v>2</v>
      </c>
      <c r="N2357" s="6">
        <v>152.96</v>
      </c>
      <c r="O2357" s="7">
        <v>0.1</v>
      </c>
      <c r="P2357" s="6">
        <v>79.12</v>
      </c>
      <c r="Q2357" s="6">
        <f t="shared" si="144"/>
        <v>275.32800000000003</v>
      </c>
      <c r="R2357" s="6">
        <f t="shared" si="145"/>
        <v>158.24</v>
      </c>
      <c r="S2357" s="6">
        <f t="shared" si="146"/>
        <v>117.08800000000002</v>
      </c>
      <c r="T2357" s="8">
        <f t="shared" si="147"/>
        <v>0.4252673175267318</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4257</v>
      </c>
      <c r="B2358" s="3">
        <v>46339</v>
      </c>
      <c r="C2358" s="4">
        <f>YEAR(SalesDataTable[[#This Row],[Order Date]])</f>
        <v>2026</v>
      </c>
      <c r="D2358" s="11" t="str">
        <f>"Q"&amp;ROUNDUP(MONTH(SalesDataTable[[#This Row],[Order Date]])/3,0)</f>
        <v>Q4</v>
      </c>
      <c r="E2358" s="4">
        <f>MONTH(SalesDataTable[[#This Row],[Order Date]])</f>
        <v>11</v>
      </c>
      <c r="F2358" s="4" t="str">
        <f>TEXT(SalesDataTable[[#This Row],[Order Date]],"MMM")</f>
        <v>Nov</v>
      </c>
      <c r="G2358" s="4" t="s">
        <v>20</v>
      </c>
      <c r="H2358" s="4" t="s">
        <v>47</v>
      </c>
      <c r="I2358" s="4" t="s">
        <v>19</v>
      </c>
      <c r="J2358" s="4" t="s">
        <v>13</v>
      </c>
      <c r="K2358" s="4" t="s">
        <v>34</v>
      </c>
      <c r="L2358" s="4" t="s">
        <v>38</v>
      </c>
      <c r="M2358" s="9">
        <v>2</v>
      </c>
      <c r="N2358" s="6">
        <v>124.06</v>
      </c>
      <c r="O2358" s="7">
        <v>0.05</v>
      </c>
      <c r="P2358" s="6">
        <v>69.98</v>
      </c>
      <c r="Q2358" s="6">
        <f t="shared" si="144"/>
        <v>235.714</v>
      </c>
      <c r="R2358" s="6">
        <f t="shared" si="145"/>
        <v>139.96</v>
      </c>
      <c r="S2358" s="6">
        <f t="shared" si="146"/>
        <v>95.753999999999991</v>
      </c>
      <c r="T2358" s="8">
        <f t="shared" si="147"/>
        <v>0.40622958330858577</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4389</v>
      </c>
      <c r="B2359" s="3">
        <v>46339</v>
      </c>
      <c r="C2359" s="4">
        <f>YEAR(SalesDataTable[[#This Row],[Order Date]])</f>
        <v>2026</v>
      </c>
      <c r="D2359" s="11" t="str">
        <f>"Q"&amp;ROUNDUP(MONTH(SalesDataTable[[#This Row],[Order Date]])/3,0)</f>
        <v>Q4</v>
      </c>
      <c r="E2359" s="4">
        <f>MONTH(SalesDataTable[[#This Row],[Order Date]])</f>
        <v>11</v>
      </c>
      <c r="F2359" s="4" t="str">
        <f>TEXT(SalesDataTable[[#This Row],[Order Date]],"MMM")</f>
        <v>Nov</v>
      </c>
      <c r="G2359" s="4" t="s">
        <v>11</v>
      </c>
      <c r="H2359" s="4" t="s">
        <v>39</v>
      </c>
      <c r="I2359" s="4" t="s">
        <v>28</v>
      </c>
      <c r="J2359" s="4" t="s">
        <v>13</v>
      </c>
      <c r="K2359" s="4" t="s">
        <v>9</v>
      </c>
      <c r="L2359" s="4" t="s">
        <v>37</v>
      </c>
      <c r="M2359" s="9">
        <v>1</v>
      </c>
      <c r="N2359" s="6">
        <v>151.66</v>
      </c>
      <c r="O2359" s="7">
        <v>0.1</v>
      </c>
      <c r="P2359" s="6">
        <v>80.209999999999994</v>
      </c>
      <c r="Q2359" s="6">
        <f t="shared" si="144"/>
        <v>136.494</v>
      </c>
      <c r="R2359" s="6">
        <f t="shared" si="145"/>
        <v>80.209999999999994</v>
      </c>
      <c r="S2359" s="6">
        <f t="shared" si="146"/>
        <v>56.284000000000006</v>
      </c>
      <c r="T2359" s="8">
        <f t="shared" si="147"/>
        <v>0.41235512183685735</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4887</v>
      </c>
      <c r="B2360" s="3">
        <v>46339</v>
      </c>
      <c r="C2360" s="4">
        <f>YEAR(SalesDataTable[[#This Row],[Order Date]])</f>
        <v>2026</v>
      </c>
      <c r="D2360" s="11" t="str">
        <f>"Q"&amp;ROUNDUP(MONTH(SalesDataTable[[#This Row],[Order Date]])/3,0)</f>
        <v>Q4</v>
      </c>
      <c r="E2360" s="4">
        <f>MONTH(SalesDataTable[[#This Row],[Order Date]])</f>
        <v>11</v>
      </c>
      <c r="F2360" s="4" t="str">
        <f>TEXT(SalesDataTable[[#This Row],[Order Date]],"MMM")</f>
        <v>Nov</v>
      </c>
      <c r="G2360" s="4" t="s">
        <v>20</v>
      </c>
      <c r="H2360" s="4" t="s">
        <v>33</v>
      </c>
      <c r="I2360" s="4" t="s">
        <v>2</v>
      </c>
      <c r="J2360" s="4" t="s">
        <v>13</v>
      </c>
      <c r="K2360" s="4" t="s">
        <v>9</v>
      </c>
      <c r="L2360" s="4" t="s">
        <v>17</v>
      </c>
      <c r="M2360" s="9">
        <v>2</v>
      </c>
      <c r="N2360" s="6">
        <v>142.30000000000001</v>
      </c>
      <c r="O2360" s="7">
        <v>0.15</v>
      </c>
      <c r="P2360" s="6">
        <v>77.760000000000005</v>
      </c>
      <c r="Q2360" s="6">
        <f t="shared" si="144"/>
        <v>241.91000000000003</v>
      </c>
      <c r="R2360" s="6">
        <f t="shared" si="145"/>
        <v>155.52000000000001</v>
      </c>
      <c r="S2360" s="6">
        <f t="shared" si="146"/>
        <v>86.390000000000015</v>
      </c>
      <c r="T2360" s="8">
        <f t="shared" si="147"/>
        <v>0.35711628291513375</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5007</v>
      </c>
      <c r="B2361" s="3">
        <v>46339</v>
      </c>
      <c r="C2361" s="4">
        <f>YEAR(SalesDataTable[[#This Row],[Order Date]])</f>
        <v>2026</v>
      </c>
      <c r="D2361" s="11" t="str">
        <f>"Q"&amp;ROUNDUP(MONTH(SalesDataTable[[#This Row],[Order Date]])/3,0)</f>
        <v>Q4</v>
      </c>
      <c r="E2361" s="4">
        <f>MONTH(SalesDataTable[[#This Row],[Order Date]])</f>
        <v>11</v>
      </c>
      <c r="F2361" s="4" t="str">
        <f>TEXT(SalesDataTable[[#This Row],[Order Date]],"MMM")</f>
        <v>Nov</v>
      </c>
      <c r="G2361" s="4" t="s">
        <v>6</v>
      </c>
      <c r="H2361" s="4" t="s">
        <v>49</v>
      </c>
      <c r="I2361" s="4" t="s">
        <v>2</v>
      </c>
      <c r="J2361" s="4" t="s">
        <v>16</v>
      </c>
      <c r="K2361" s="4" t="s">
        <v>14</v>
      </c>
      <c r="L2361" s="4" t="s">
        <v>48</v>
      </c>
      <c r="M2361" s="9">
        <v>4</v>
      </c>
      <c r="N2361" s="6">
        <v>161.97</v>
      </c>
      <c r="O2361" s="7">
        <v>0.05</v>
      </c>
      <c r="P2361" s="6">
        <v>87.2</v>
      </c>
      <c r="Q2361" s="6">
        <f t="shared" si="144"/>
        <v>615.48599999999999</v>
      </c>
      <c r="R2361" s="6">
        <f t="shared" si="145"/>
        <v>348.8</v>
      </c>
      <c r="S2361" s="6">
        <f t="shared" si="146"/>
        <v>266.68599999999998</v>
      </c>
      <c r="T2361" s="8">
        <f t="shared" si="147"/>
        <v>0.4332933649181297</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5111</v>
      </c>
      <c r="B2362" s="3">
        <v>46339</v>
      </c>
      <c r="C2362" s="4">
        <f>YEAR(SalesDataTable[[#This Row],[Order Date]])</f>
        <v>2026</v>
      </c>
      <c r="D2362" s="11" t="str">
        <f>"Q"&amp;ROUNDUP(MONTH(SalesDataTable[[#This Row],[Order Date]])/3,0)</f>
        <v>Q4</v>
      </c>
      <c r="E2362" s="4">
        <f>MONTH(SalesDataTable[[#This Row],[Order Date]])</f>
        <v>11</v>
      </c>
      <c r="F2362" s="4" t="str">
        <f>TEXT(SalesDataTable[[#This Row],[Order Date]],"MMM")</f>
        <v>Nov</v>
      </c>
      <c r="G2362" s="4" t="s">
        <v>6</v>
      </c>
      <c r="H2362" s="4" t="s">
        <v>49</v>
      </c>
      <c r="I2362" s="4" t="s">
        <v>8</v>
      </c>
      <c r="J2362" s="4" t="s">
        <v>16</v>
      </c>
      <c r="K2362" s="4" t="s">
        <v>14</v>
      </c>
      <c r="L2362" s="4" t="s">
        <v>44</v>
      </c>
      <c r="M2362" s="9">
        <v>5</v>
      </c>
      <c r="N2362" s="6">
        <v>133.99</v>
      </c>
      <c r="O2362" s="7">
        <v>0.15</v>
      </c>
      <c r="P2362" s="6">
        <v>65.55</v>
      </c>
      <c r="Q2362" s="6">
        <f t="shared" si="144"/>
        <v>569.45749999999998</v>
      </c>
      <c r="R2362" s="6">
        <f t="shared" si="145"/>
        <v>327.75</v>
      </c>
      <c r="S2362" s="6">
        <f t="shared" si="146"/>
        <v>241.70749999999998</v>
      </c>
      <c r="T2362" s="8">
        <f t="shared" si="147"/>
        <v>0.42445221987593451</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5177</v>
      </c>
      <c r="B2363" s="3">
        <v>46339</v>
      </c>
      <c r="C2363" s="4">
        <f>YEAR(SalesDataTable[[#This Row],[Order Date]])</f>
        <v>2026</v>
      </c>
      <c r="D2363" s="11" t="str">
        <f>"Q"&amp;ROUNDUP(MONTH(SalesDataTable[[#This Row],[Order Date]])/3,0)</f>
        <v>Q4</v>
      </c>
      <c r="E2363" s="4">
        <f>MONTH(SalesDataTable[[#This Row],[Order Date]])</f>
        <v>11</v>
      </c>
      <c r="F2363" s="4" t="str">
        <f>TEXT(SalesDataTable[[#This Row],[Order Date]],"MMM")</f>
        <v>Nov</v>
      </c>
      <c r="G2363" s="4" t="s">
        <v>6</v>
      </c>
      <c r="H2363" s="4" t="s">
        <v>27</v>
      </c>
      <c r="I2363" s="4" t="s">
        <v>19</v>
      </c>
      <c r="J2363" s="4" t="s">
        <v>3</v>
      </c>
      <c r="K2363" s="4" t="s">
        <v>23</v>
      </c>
      <c r="L2363" s="4" t="s">
        <v>40</v>
      </c>
      <c r="M2363" s="9">
        <v>2</v>
      </c>
      <c r="N2363" s="6">
        <v>83.18</v>
      </c>
      <c r="O2363" s="7">
        <v>0.1</v>
      </c>
      <c r="P2363" s="6">
        <v>40.479999999999997</v>
      </c>
      <c r="Q2363" s="6">
        <f t="shared" si="144"/>
        <v>149.72400000000002</v>
      </c>
      <c r="R2363" s="6">
        <f t="shared" si="145"/>
        <v>80.959999999999994</v>
      </c>
      <c r="S2363" s="6">
        <f t="shared" si="146"/>
        <v>68.764000000000024</v>
      </c>
      <c r="T2363" s="8">
        <f t="shared" si="147"/>
        <v>0.45927172664369115</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584</v>
      </c>
      <c r="B2364" s="3">
        <v>46340</v>
      </c>
      <c r="C2364" s="4">
        <f>YEAR(SalesDataTable[[#This Row],[Order Date]])</f>
        <v>2026</v>
      </c>
      <c r="D2364" s="11" t="str">
        <f>"Q"&amp;ROUNDUP(MONTH(SalesDataTable[[#This Row],[Order Date]])/3,0)</f>
        <v>Q4</v>
      </c>
      <c r="E2364" s="4">
        <f>MONTH(SalesDataTable[[#This Row],[Order Date]])</f>
        <v>11</v>
      </c>
      <c r="F2364" s="4" t="str">
        <f>TEXT(SalesDataTable[[#This Row],[Order Date]],"MMM")</f>
        <v>Nov</v>
      </c>
      <c r="G2364" s="4" t="s">
        <v>6</v>
      </c>
      <c r="H2364" s="4" t="s">
        <v>43</v>
      </c>
      <c r="I2364" s="4" t="s">
        <v>2</v>
      </c>
      <c r="J2364" s="4" t="s">
        <v>13</v>
      </c>
      <c r="K2364" s="4" t="s">
        <v>9</v>
      </c>
      <c r="L2364" s="4" t="s">
        <v>10</v>
      </c>
      <c r="M2364" s="9">
        <v>1</v>
      </c>
      <c r="N2364" s="6">
        <v>91.95</v>
      </c>
      <c r="O2364" s="7">
        <v>0</v>
      </c>
      <c r="P2364" s="6">
        <v>46.64</v>
      </c>
      <c r="Q2364" s="6">
        <f t="shared" si="144"/>
        <v>91.95</v>
      </c>
      <c r="R2364" s="6">
        <f t="shared" si="145"/>
        <v>46.64</v>
      </c>
      <c r="S2364" s="6">
        <f t="shared" si="146"/>
        <v>45.31</v>
      </c>
      <c r="T2364" s="8">
        <f t="shared" si="147"/>
        <v>0.49276780859162589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621</v>
      </c>
      <c r="B2365" s="3">
        <v>46340</v>
      </c>
      <c r="C2365" s="4">
        <f>YEAR(SalesDataTable[[#This Row],[Order Date]])</f>
        <v>2026</v>
      </c>
      <c r="D2365" s="11" t="str">
        <f>"Q"&amp;ROUNDUP(MONTH(SalesDataTable[[#This Row],[Order Date]])/3,0)</f>
        <v>Q4</v>
      </c>
      <c r="E2365" s="4">
        <f>MONTH(SalesDataTable[[#This Row],[Order Date]])</f>
        <v>11</v>
      </c>
      <c r="F2365" s="4" t="str">
        <f>TEXT(SalesDataTable[[#This Row],[Order Date]],"MMM")</f>
        <v>Nov</v>
      </c>
      <c r="G2365" s="4" t="s">
        <v>20</v>
      </c>
      <c r="H2365" s="4" t="s">
        <v>47</v>
      </c>
      <c r="I2365" s="4" t="s">
        <v>8</v>
      </c>
      <c r="J2365" s="4" t="s">
        <v>16</v>
      </c>
      <c r="K2365" s="4" t="s">
        <v>14</v>
      </c>
      <c r="L2365" s="4" t="s">
        <v>15</v>
      </c>
      <c r="M2365" s="9">
        <v>5</v>
      </c>
      <c r="N2365" s="6">
        <v>35.68</v>
      </c>
      <c r="O2365" s="7">
        <v>0.15</v>
      </c>
      <c r="P2365" s="6">
        <v>13.48</v>
      </c>
      <c r="Q2365" s="6">
        <f t="shared" si="144"/>
        <v>151.64000000000001</v>
      </c>
      <c r="R2365" s="6">
        <f t="shared" si="145"/>
        <v>67.400000000000006</v>
      </c>
      <c r="S2365" s="6">
        <f t="shared" si="146"/>
        <v>84.240000000000009</v>
      </c>
      <c r="T2365" s="8">
        <f t="shared" si="147"/>
        <v>0.55552624637298864</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623</v>
      </c>
      <c r="B2366" s="3">
        <v>46340</v>
      </c>
      <c r="C2366" s="4">
        <f>YEAR(SalesDataTable[[#This Row],[Order Date]])</f>
        <v>2026</v>
      </c>
      <c r="D2366" s="11" t="str">
        <f>"Q"&amp;ROUNDUP(MONTH(SalesDataTable[[#This Row],[Order Date]])/3,0)</f>
        <v>Q4</v>
      </c>
      <c r="E2366" s="4">
        <f>MONTH(SalesDataTable[[#This Row],[Order Date]])</f>
        <v>11</v>
      </c>
      <c r="F2366" s="4" t="str">
        <f>TEXT(SalesDataTable[[#This Row],[Order Date]],"MMM")</f>
        <v>Nov</v>
      </c>
      <c r="G2366" s="4" t="s">
        <v>11</v>
      </c>
      <c r="H2366" s="4" t="s">
        <v>52</v>
      </c>
      <c r="I2366" s="4" t="s">
        <v>2</v>
      </c>
      <c r="J2366" s="4" t="s">
        <v>3</v>
      </c>
      <c r="K2366" s="4" t="s">
        <v>23</v>
      </c>
      <c r="L2366" s="4" t="s">
        <v>24</v>
      </c>
      <c r="M2366" s="9">
        <v>3</v>
      </c>
      <c r="N2366" s="6">
        <v>336.58</v>
      </c>
      <c r="O2366" s="7">
        <v>0.15</v>
      </c>
      <c r="P2366" s="6">
        <v>198.99</v>
      </c>
      <c r="Q2366" s="6">
        <f t="shared" si="144"/>
        <v>858.279</v>
      </c>
      <c r="R2366" s="6">
        <f t="shared" si="145"/>
        <v>596.97</v>
      </c>
      <c r="S2366" s="6">
        <f t="shared" si="146"/>
        <v>261.30899999999997</v>
      </c>
      <c r="T2366" s="8">
        <f t="shared" si="147"/>
        <v>0.3044569423229509</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1431</v>
      </c>
      <c r="B2367" s="3">
        <v>46340</v>
      </c>
      <c r="C2367" s="4">
        <f>YEAR(SalesDataTable[[#This Row],[Order Date]])</f>
        <v>2026</v>
      </c>
      <c r="D2367" s="11" t="str">
        <f>"Q"&amp;ROUNDUP(MONTH(SalesDataTable[[#This Row],[Order Date]])/3,0)</f>
        <v>Q4</v>
      </c>
      <c r="E2367" s="4">
        <f>MONTH(SalesDataTable[[#This Row],[Order Date]])</f>
        <v>11</v>
      </c>
      <c r="F2367" s="4" t="str">
        <f>TEXT(SalesDataTable[[#This Row],[Order Date]],"MMM")</f>
        <v>Nov</v>
      </c>
      <c r="G2367" s="4" t="s">
        <v>11</v>
      </c>
      <c r="H2367" s="4" t="s">
        <v>12</v>
      </c>
      <c r="I2367" s="4" t="s">
        <v>2</v>
      </c>
      <c r="J2367" s="4" t="s">
        <v>13</v>
      </c>
      <c r="K2367" s="4" t="s">
        <v>34</v>
      </c>
      <c r="L2367" s="4" t="s">
        <v>42</v>
      </c>
      <c r="M2367" s="9">
        <v>2</v>
      </c>
      <c r="N2367" s="6">
        <v>36.979999999999997</v>
      </c>
      <c r="O2367" s="7">
        <v>0.15</v>
      </c>
      <c r="P2367" s="6">
        <v>14.13</v>
      </c>
      <c r="Q2367" s="6">
        <f t="shared" si="144"/>
        <v>62.865999999999993</v>
      </c>
      <c r="R2367" s="6">
        <f t="shared" si="145"/>
        <v>28.26</v>
      </c>
      <c r="S2367" s="6">
        <f t="shared" si="146"/>
        <v>34.605999999999995</v>
      </c>
      <c r="T2367" s="8">
        <f t="shared" si="147"/>
        <v>0.55047243342983487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1520</v>
      </c>
      <c r="B2368" s="3">
        <v>46340</v>
      </c>
      <c r="C2368" s="4">
        <f>YEAR(SalesDataTable[[#This Row],[Order Date]])</f>
        <v>2026</v>
      </c>
      <c r="D2368" s="11" t="str">
        <f>"Q"&amp;ROUNDUP(MONTH(SalesDataTable[[#This Row],[Order Date]])/3,0)</f>
        <v>Q4</v>
      </c>
      <c r="E2368" s="4">
        <f>MONTH(SalesDataTable[[#This Row],[Order Date]])</f>
        <v>11</v>
      </c>
      <c r="F2368" s="4" t="str">
        <f>TEXT(SalesDataTable[[#This Row],[Order Date]],"MMM")</f>
        <v>Nov</v>
      </c>
      <c r="G2368" s="4" t="s">
        <v>20</v>
      </c>
      <c r="H2368" s="4" t="s">
        <v>47</v>
      </c>
      <c r="I2368" s="4" t="s">
        <v>28</v>
      </c>
      <c r="J2368" s="4" t="s">
        <v>13</v>
      </c>
      <c r="K2368" s="4" t="s">
        <v>34</v>
      </c>
      <c r="L2368" s="4" t="s">
        <v>42</v>
      </c>
      <c r="M2368" s="9">
        <v>2</v>
      </c>
      <c r="N2368" s="6">
        <v>36.15</v>
      </c>
      <c r="O2368" s="7">
        <v>0</v>
      </c>
      <c r="P2368" s="6">
        <v>13.51</v>
      </c>
      <c r="Q2368" s="6">
        <f t="shared" si="144"/>
        <v>72.3</v>
      </c>
      <c r="R2368" s="6">
        <f t="shared" si="145"/>
        <v>27.02</v>
      </c>
      <c r="S2368" s="6">
        <f t="shared" si="146"/>
        <v>45.28</v>
      </c>
      <c r="T2368" s="8">
        <f t="shared" si="147"/>
        <v>0.62627939142461964</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1791</v>
      </c>
      <c r="B2369" s="3">
        <v>46340</v>
      </c>
      <c r="C2369" s="4">
        <f>YEAR(SalesDataTable[[#This Row],[Order Date]])</f>
        <v>2026</v>
      </c>
      <c r="D2369" s="11" t="str">
        <f>"Q"&amp;ROUNDUP(MONTH(SalesDataTable[[#This Row],[Order Date]])/3,0)</f>
        <v>Q4</v>
      </c>
      <c r="E2369" s="4">
        <f>MONTH(SalesDataTable[[#This Row],[Order Date]])</f>
        <v>11</v>
      </c>
      <c r="F2369" s="4" t="str">
        <f>TEXT(SalesDataTable[[#This Row],[Order Date]],"MMM")</f>
        <v>Nov</v>
      </c>
      <c r="G2369" s="4" t="s">
        <v>11</v>
      </c>
      <c r="H2369" s="4" t="s">
        <v>12</v>
      </c>
      <c r="I2369" s="4" t="s">
        <v>2</v>
      </c>
      <c r="J2369" s="4" t="s">
        <v>16</v>
      </c>
      <c r="K2369" s="4" t="s">
        <v>34</v>
      </c>
      <c r="L2369" s="4" t="s">
        <v>38</v>
      </c>
      <c r="M2369" s="9">
        <v>1</v>
      </c>
      <c r="N2369" s="6">
        <v>121.86</v>
      </c>
      <c r="O2369" s="7">
        <v>0.05</v>
      </c>
      <c r="P2369" s="6">
        <v>69.900000000000006</v>
      </c>
      <c r="Q2369" s="6">
        <f t="shared" si="144"/>
        <v>115.767</v>
      </c>
      <c r="R2369" s="6">
        <f t="shared" si="145"/>
        <v>69.900000000000006</v>
      </c>
      <c r="S2369" s="6">
        <f t="shared" si="146"/>
        <v>45.86699999999999</v>
      </c>
      <c r="T2369" s="8">
        <f t="shared" si="147"/>
        <v>0.396200989919407</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2191</v>
      </c>
      <c r="B2370" s="3">
        <v>46340</v>
      </c>
      <c r="C2370" s="4">
        <f>YEAR(SalesDataTable[[#This Row],[Order Date]])</f>
        <v>2026</v>
      </c>
      <c r="D2370" s="11" t="str">
        <f>"Q"&amp;ROUNDUP(MONTH(SalesDataTable[[#This Row],[Order Date]])/3,0)</f>
        <v>Q4</v>
      </c>
      <c r="E2370" s="4">
        <f>MONTH(SalesDataTable[[#This Row],[Order Date]])</f>
        <v>11</v>
      </c>
      <c r="F2370" s="4" t="str">
        <f>TEXT(SalesDataTable[[#This Row],[Order Date]],"MMM")</f>
        <v>Nov</v>
      </c>
      <c r="G2370" s="4" t="s">
        <v>11</v>
      </c>
      <c r="H2370" s="4" t="s">
        <v>25</v>
      </c>
      <c r="I2370" s="4" t="s">
        <v>19</v>
      </c>
      <c r="J2370" s="4" t="s">
        <v>3</v>
      </c>
      <c r="K2370" s="4" t="s">
        <v>4</v>
      </c>
      <c r="L2370" s="4" t="s">
        <v>22</v>
      </c>
      <c r="M2370" s="9">
        <v>6</v>
      </c>
      <c r="N2370" s="6">
        <v>49.85</v>
      </c>
      <c r="O2370" s="7">
        <v>0.05</v>
      </c>
      <c r="P2370" s="6">
        <v>22.68</v>
      </c>
      <c r="Q2370" s="6">
        <f t="shared" si="144"/>
        <v>284.14499999999998</v>
      </c>
      <c r="R2370" s="6">
        <f t="shared" si="145"/>
        <v>136.07999999999998</v>
      </c>
      <c r="S2370" s="6">
        <f t="shared" si="146"/>
        <v>148.065</v>
      </c>
      <c r="T2370" s="8">
        <f t="shared" si="147"/>
        <v>0.52108958454310306</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2365</v>
      </c>
      <c r="B2371" s="3">
        <v>46340</v>
      </c>
      <c r="C2371" s="4">
        <f>YEAR(SalesDataTable[[#This Row],[Order Date]])</f>
        <v>2026</v>
      </c>
      <c r="D2371" s="11" t="str">
        <f>"Q"&amp;ROUNDUP(MONTH(SalesDataTable[[#This Row],[Order Date]])/3,0)</f>
        <v>Q4</v>
      </c>
      <c r="E2371" s="4">
        <f>MONTH(SalesDataTable[[#This Row],[Order Date]])</f>
        <v>11</v>
      </c>
      <c r="F2371" s="4" t="str">
        <f>TEXT(SalesDataTable[[#This Row],[Order Date]],"MMM")</f>
        <v>Nov</v>
      </c>
      <c r="G2371" s="4" t="s">
        <v>11</v>
      </c>
      <c r="H2371" s="4" t="s">
        <v>25</v>
      </c>
      <c r="I2371" s="4" t="s">
        <v>19</v>
      </c>
      <c r="J2371" s="4" t="s">
        <v>16</v>
      </c>
      <c r="K2371" s="4" t="s">
        <v>9</v>
      </c>
      <c r="L2371" s="4" t="s">
        <v>10</v>
      </c>
      <c r="M2371" s="9">
        <v>2</v>
      </c>
      <c r="N2371" s="6">
        <v>91.95</v>
      </c>
      <c r="O2371" s="7">
        <v>0.05</v>
      </c>
      <c r="P2371" s="6">
        <v>46.45</v>
      </c>
      <c r="Q2371" s="6">
        <f t="shared" si="144"/>
        <v>174.70499999999998</v>
      </c>
      <c r="R2371" s="6">
        <f t="shared" si="145"/>
        <v>92.9</v>
      </c>
      <c r="S2371" s="6">
        <f t="shared" si="146"/>
        <v>81.804999999999978</v>
      </c>
      <c r="T2371" s="8">
        <f t="shared" si="147"/>
        <v>0.46824647262528252</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2603</v>
      </c>
      <c r="B2372" s="3">
        <v>46340</v>
      </c>
      <c r="C2372" s="4">
        <f>YEAR(SalesDataTable[[#This Row],[Order Date]])</f>
        <v>2026</v>
      </c>
      <c r="D2372" s="11" t="str">
        <f>"Q"&amp;ROUNDUP(MONTH(SalesDataTable[[#This Row],[Order Date]])/3,0)</f>
        <v>Q4</v>
      </c>
      <c r="E2372" s="4">
        <f>MONTH(SalesDataTable[[#This Row],[Order Date]])</f>
        <v>11</v>
      </c>
      <c r="F2372" s="4" t="str">
        <f>TEXT(SalesDataTable[[#This Row],[Order Date]],"MMM")</f>
        <v>Nov</v>
      </c>
      <c r="G2372" s="4" t="s">
        <v>20</v>
      </c>
      <c r="H2372" s="4" t="s">
        <v>33</v>
      </c>
      <c r="I2372" s="4" t="s">
        <v>28</v>
      </c>
      <c r="J2372" s="4" t="s">
        <v>3</v>
      </c>
      <c r="K2372" s="4" t="s">
        <v>4</v>
      </c>
      <c r="L2372" s="4" t="s">
        <v>22</v>
      </c>
      <c r="M2372" s="9">
        <v>2</v>
      </c>
      <c r="N2372" s="6">
        <v>51.71</v>
      </c>
      <c r="O2372" s="7">
        <v>0.15</v>
      </c>
      <c r="P2372" s="6">
        <v>22.93</v>
      </c>
      <c r="Q2372" s="6">
        <f t="shared" ref="Q2372:Q2435" si="148">M2372*N2372*(1-O2372)</f>
        <v>87.906999999999996</v>
      </c>
      <c r="R2372" s="6">
        <f t="shared" ref="R2372:R2435" si="149">M2372*P2372</f>
        <v>45.86</v>
      </c>
      <c r="S2372" s="6">
        <f t="shared" ref="S2372:S2435" si="150">Q2372-R2372</f>
        <v>42.046999999999997</v>
      </c>
      <c r="T2372" s="8">
        <f t="shared" ref="T2372:T2435" si="151">IFERROR(S2372/Q2372,0)</f>
        <v>0.47831230732478641</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4098</v>
      </c>
      <c r="B2373" s="3">
        <v>46340</v>
      </c>
      <c r="C2373" s="4">
        <f>YEAR(SalesDataTable[[#This Row],[Order Date]])</f>
        <v>2026</v>
      </c>
      <c r="D2373" s="11" t="str">
        <f>"Q"&amp;ROUNDUP(MONTH(SalesDataTable[[#This Row],[Order Date]])/3,0)</f>
        <v>Q4</v>
      </c>
      <c r="E2373" s="4">
        <f>MONTH(SalesDataTable[[#This Row],[Order Date]])</f>
        <v>11</v>
      </c>
      <c r="F2373" s="4" t="str">
        <f>TEXT(SalesDataTable[[#This Row],[Order Date]],"MMM")</f>
        <v>Nov</v>
      </c>
      <c r="G2373" s="4" t="s">
        <v>6</v>
      </c>
      <c r="H2373" s="4" t="s">
        <v>7</v>
      </c>
      <c r="I2373" s="4" t="s">
        <v>19</v>
      </c>
      <c r="J2373" s="4" t="s">
        <v>3</v>
      </c>
      <c r="K2373" s="4" t="s">
        <v>34</v>
      </c>
      <c r="L2373" s="4" t="s">
        <v>35</v>
      </c>
      <c r="M2373" s="9">
        <v>1</v>
      </c>
      <c r="N2373" s="6">
        <v>41.05</v>
      </c>
      <c r="O2373" s="7">
        <v>0.05</v>
      </c>
      <c r="P2373" s="6">
        <v>14.6</v>
      </c>
      <c r="Q2373" s="6">
        <f t="shared" si="148"/>
        <v>38.997499999999995</v>
      </c>
      <c r="R2373" s="6">
        <f t="shared" si="149"/>
        <v>14.6</v>
      </c>
      <c r="S2373" s="6">
        <f t="shared" si="150"/>
        <v>24.397499999999994</v>
      </c>
      <c r="T2373" s="8">
        <f t="shared" si="151"/>
        <v>0.62561702673248276</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1176</v>
      </c>
      <c r="B2374" s="3">
        <v>46341</v>
      </c>
      <c r="C2374" s="4">
        <f>YEAR(SalesDataTable[[#This Row],[Order Date]])</f>
        <v>2026</v>
      </c>
      <c r="D2374" s="11" t="str">
        <f>"Q"&amp;ROUNDUP(MONTH(SalesDataTable[[#This Row],[Order Date]])/3,0)</f>
        <v>Q4</v>
      </c>
      <c r="E2374" s="4">
        <f>MONTH(SalesDataTable[[#This Row],[Order Date]])</f>
        <v>11</v>
      </c>
      <c r="F2374" s="4" t="str">
        <f>TEXT(SalesDataTable[[#This Row],[Order Date]],"MMM")</f>
        <v>Nov</v>
      </c>
      <c r="G2374" s="4" t="s">
        <v>6</v>
      </c>
      <c r="H2374" s="4" t="s">
        <v>27</v>
      </c>
      <c r="I2374" s="4" t="s">
        <v>8</v>
      </c>
      <c r="J2374" s="4" t="s">
        <v>16</v>
      </c>
      <c r="K2374" s="4" t="s">
        <v>23</v>
      </c>
      <c r="L2374" s="4" t="s">
        <v>24</v>
      </c>
      <c r="M2374" s="9">
        <v>10</v>
      </c>
      <c r="N2374" s="6">
        <v>333.09</v>
      </c>
      <c r="O2374" s="7">
        <v>0.15</v>
      </c>
      <c r="P2374" s="6">
        <v>197.95</v>
      </c>
      <c r="Q2374" s="6">
        <f t="shared" si="148"/>
        <v>2831.2649999999994</v>
      </c>
      <c r="R2374" s="6">
        <f t="shared" si="149"/>
        <v>1979.5</v>
      </c>
      <c r="S2374" s="6">
        <f t="shared" si="150"/>
        <v>851.76499999999942</v>
      </c>
      <c r="T2374" s="8">
        <f t="shared" si="151"/>
        <v>0.30084255624252748</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1895</v>
      </c>
      <c r="B2375" s="3">
        <v>46341</v>
      </c>
      <c r="C2375" s="4">
        <f>YEAR(SalesDataTable[[#This Row],[Order Date]])</f>
        <v>2026</v>
      </c>
      <c r="D2375" s="11" t="str">
        <f>"Q"&amp;ROUNDUP(MONTH(SalesDataTable[[#This Row],[Order Date]])/3,0)</f>
        <v>Q4</v>
      </c>
      <c r="E2375" s="4">
        <f>MONTH(SalesDataTable[[#This Row],[Order Date]])</f>
        <v>11</v>
      </c>
      <c r="F2375" s="4" t="str">
        <f>TEXT(SalesDataTable[[#This Row],[Order Date]],"MMM")</f>
        <v>Nov</v>
      </c>
      <c r="G2375" s="4" t="s">
        <v>20</v>
      </c>
      <c r="H2375" s="4" t="s">
        <v>21</v>
      </c>
      <c r="I2375" s="4" t="s">
        <v>2</v>
      </c>
      <c r="J2375" s="4" t="s">
        <v>16</v>
      </c>
      <c r="K2375" s="4" t="s">
        <v>4</v>
      </c>
      <c r="L2375" s="4" t="s">
        <v>22</v>
      </c>
      <c r="M2375" s="9">
        <v>3</v>
      </c>
      <c r="N2375" s="6">
        <v>51.79</v>
      </c>
      <c r="O2375" s="7">
        <v>0.2</v>
      </c>
      <c r="P2375" s="6">
        <v>22.23</v>
      </c>
      <c r="Q2375" s="6">
        <f t="shared" si="148"/>
        <v>124.29600000000001</v>
      </c>
      <c r="R2375" s="6">
        <f t="shared" si="149"/>
        <v>66.69</v>
      </c>
      <c r="S2375" s="6">
        <f t="shared" si="150"/>
        <v>57.606000000000009</v>
      </c>
      <c r="T2375" s="8">
        <f t="shared" si="151"/>
        <v>0.4634581965630431</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3385</v>
      </c>
      <c r="B2376" s="3">
        <v>46341</v>
      </c>
      <c r="C2376" s="4">
        <f>YEAR(SalesDataTable[[#This Row],[Order Date]])</f>
        <v>2026</v>
      </c>
      <c r="D2376" s="11" t="str">
        <f>"Q"&amp;ROUNDUP(MONTH(SalesDataTable[[#This Row],[Order Date]])/3,0)</f>
        <v>Q4</v>
      </c>
      <c r="E2376" s="4">
        <f>MONTH(SalesDataTable[[#This Row],[Order Date]])</f>
        <v>11</v>
      </c>
      <c r="F2376" s="4" t="str">
        <f>TEXT(SalesDataTable[[#This Row],[Order Date]],"MMM")</f>
        <v>Nov</v>
      </c>
      <c r="G2376" s="4" t="s">
        <v>6</v>
      </c>
      <c r="H2376" s="4" t="s">
        <v>41</v>
      </c>
      <c r="I2376" s="4" t="s">
        <v>28</v>
      </c>
      <c r="J2376" s="4" t="s">
        <v>13</v>
      </c>
      <c r="K2376" s="4" t="s">
        <v>9</v>
      </c>
      <c r="L2376" s="4" t="s">
        <v>46</v>
      </c>
      <c r="M2376" s="9">
        <v>1</v>
      </c>
      <c r="N2376" s="6">
        <v>71.040000000000006</v>
      </c>
      <c r="O2376" s="7">
        <v>0.1</v>
      </c>
      <c r="P2376" s="6">
        <v>31.59</v>
      </c>
      <c r="Q2376" s="6">
        <f t="shared" si="148"/>
        <v>63.936000000000007</v>
      </c>
      <c r="R2376" s="6">
        <f t="shared" si="149"/>
        <v>31.59</v>
      </c>
      <c r="S2376" s="6">
        <f t="shared" si="150"/>
        <v>32.346000000000004</v>
      </c>
      <c r="T2376" s="8">
        <f t="shared" si="151"/>
        <v>0.50591216216216217</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3581</v>
      </c>
      <c r="B2377" s="3">
        <v>46341</v>
      </c>
      <c r="C2377" s="4">
        <f>YEAR(SalesDataTable[[#This Row],[Order Date]])</f>
        <v>2026</v>
      </c>
      <c r="D2377" s="11" t="str">
        <f>"Q"&amp;ROUNDUP(MONTH(SalesDataTable[[#This Row],[Order Date]])/3,0)</f>
        <v>Q4</v>
      </c>
      <c r="E2377" s="4">
        <f>MONTH(SalesDataTable[[#This Row],[Order Date]])</f>
        <v>11</v>
      </c>
      <c r="F2377" s="4" t="str">
        <f>TEXT(SalesDataTable[[#This Row],[Order Date]],"MMM")</f>
        <v>Nov</v>
      </c>
      <c r="G2377" s="4" t="s">
        <v>20</v>
      </c>
      <c r="H2377" s="4" t="s">
        <v>21</v>
      </c>
      <c r="I2377" s="4" t="s">
        <v>28</v>
      </c>
      <c r="J2377" s="4" t="s">
        <v>16</v>
      </c>
      <c r="K2377" s="4" t="s">
        <v>9</v>
      </c>
      <c r="L2377" s="4" t="s">
        <v>17</v>
      </c>
      <c r="M2377" s="9">
        <v>2</v>
      </c>
      <c r="N2377" s="6">
        <v>141.21</v>
      </c>
      <c r="O2377" s="7">
        <v>0.1</v>
      </c>
      <c r="P2377" s="6">
        <v>78.31</v>
      </c>
      <c r="Q2377" s="6">
        <f t="shared" si="148"/>
        <v>254.17800000000003</v>
      </c>
      <c r="R2377" s="6">
        <f t="shared" si="149"/>
        <v>156.62</v>
      </c>
      <c r="S2377" s="6">
        <f t="shared" si="150"/>
        <v>97.558000000000021</v>
      </c>
      <c r="T2377" s="8">
        <f t="shared" si="151"/>
        <v>0.38381763960688969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4528</v>
      </c>
      <c r="B2378" s="3">
        <v>46341</v>
      </c>
      <c r="C2378" s="4">
        <f>YEAR(SalesDataTable[[#This Row],[Order Date]])</f>
        <v>2026</v>
      </c>
      <c r="D2378" s="11" t="str">
        <f>"Q"&amp;ROUNDUP(MONTH(SalesDataTable[[#This Row],[Order Date]])/3,0)</f>
        <v>Q4</v>
      </c>
      <c r="E2378" s="4">
        <f>MONTH(SalesDataTable[[#This Row],[Order Date]])</f>
        <v>11</v>
      </c>
      <c r="F2378" s="4" t="str">
        <f>TEXT(SalesDataTable[[#This Row],[Order Date]],"MMM")</f>
        <v>Nov</v>
      </c>
      <c r="G2378" s="4" t="s">
        <v>0</v>
      </c>
      <c r="H2378" s="4" t="s">
        <v>50</v>
      </c>
      <c r="I2378" s="4" t="s">
        <v>28</v>
      </c>
      <c r="J2378" s="4" t="s">
        <v>13</v>
      </c>
      <c r="K2378" s="4" t="s">
        <v>9</v>
      </c>
      <c r="L2378" s="4" t="s">
        <v>17</v>
      </c>
      <c r="M2378" s="9">
        <v>2</v>
      </c>
      <c r="N2378" s="6">
        <v>141.63999999999999</v>
      </c>
      <c r="O2378" s="7">
        <v>0.15</v>
      </c>
      <c r="P2378" s="6">
        <v>80.349999999999994</v>
      </c>
      <c r="Q2378" s="6">
        <f t="shared" si="148"/>
        <v>240.78799999999998</v>
      </c>
      <c r="R2378" s="6">
        <f t="shared" si="149"/>
        <v>160.69999999999999</v>
      </c>
      <c r="S2378" s="6">
        <f t="shared" si="150"/>
        <v>80.087999999999994</v>
      </c>
      <c r="T2378" s="8">
        <f t="shared" si="151"/>
        <v>0.33260793727262156</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4633</v>
      </c>
      <c r="B2379" s="3">
        <v>46341</v>
      </c>
      <c r="C2379" s="4">
        <f>YEAR(SalesDataTable[[#This Row],[Order Date]])</f>
        <v>2026</v>
      </c>
      <c r="D2379" s="11" t="str">
        <f>"Q"&amp;ROUNDUP(MONTH(SalesDataTable[[#This Row],[Order Date]])/3,0)</f>
        <v>Q4</v>
      </c>
      <c r="E2379" s="4">
        <f>MONTH(SalesDataTable[[#This Row],[Order Date]])</f>
        <v>11</v>
      </c>
      <c r="F2379" s="4" t="str">
        <f>TEXT(SalesDataTable[[#This Row],[Order Date]],"MMM")</f>
        <v>Nov</v>
      </c>
      <c r="G2379" s="4" t="s">
        <v>11</v>
      </c>
      <c r="H2379" s="4" t="s">
        <v>39</v>
      </c>
      <c r="I2379" s="4" t="s">
        <v>2</v>
      </c>
      <c r="J2379" s="4" t="s">
        <v>3</v>
      </c>
      <c r="K2379" s="4" t="s">
        <v>9</v>
      </c>
      <c r="L2379" s="4" t="s">
        <v>46</v>
      </c>
      <c r="M2379" s="9">
        <v>1</v>
      </c>
      <c r="N2379" s="6">
        <v>71.78</v>
      </c>
      <c r="O2379" s="7">
        <v>0.15</v>
      </c>
      <c r="P2379" s="6">
        <v>32.869999999999997</v>
      </c>
      <c r="Q2379" s="6">
        <f t="shared" si="148"/>
        <v>61.012999999999998</v>
      </c>
      <c r="R2379" s="6">
        <f t="shared" si="149"/>
        <v>32.869999999999997</v>
      </c>
      <c r="S2379" s="6">
        <f t="shared" si="150"/>
        <v>28.143000000000001</v>
      </c>
      <c r="T2379" s="8">
        <f t="shared" si="151"/>
        <v>0.46126235392457349</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5195</v>
      </c>
      <c r="B2380" s="3">
        <v>46341</v>
      </c>
      <c r="C2380" s="4">
        <f>YEAR(SalesDataTable[[#This Row],[Order Date]])</f>
        <v>2026</v>
      </c>
      <c r="D2380" s="11" t="str">
        <f>"Q"&amp;ROUNDUP(MONTH(SalesDataTable[[#This Row],[Order Date]])/3,0)</f>
        <v>Q4</v>
      </c>
      <c r="E2380" s="4">
        <f>MONTH(SalesDataTable[[#This Row],[Order Date]])</f>
        <v>11</v>
      </c>
      <c r="F2380" s="4" t="str">
        <f>TEXT(SalesDataTable[[#This Row],[Order Date]],"MMM")</f>
        <v>Nov</v>
      </c>
      <c r="G2380" s="4" t="s">
        <v>11</v>
      </c>
      <c r="H2380" s="4" t="s">
        <v>52</v>
      </c>
      <c r="I2380" s="4" t="s">
        <v>2</v>
      </c>
      <c r="J2380" s="4" t="s">
        <v>16</v>
      </c>
      <c r="K2380" s="4" t="s">
        <v>9</v>
      </c>
      <c r="L2380" s="4" t="s">
        <v>37</v>
      </c>
      <c r="M2380" s="9">
        <v>3</v>
      </c>
      <c r="N2380" s="6">
        <v>153.88999999999999</v>
      </c>
      <c r="O2380" s="7">
        <v>0.1</v>
      </c>
      <c r="P2380" s="6">
        <v>80.36</v>
      </c>
      <c r="Q2380" s="6">
        <f t="shared" si="148"/>
        <v>415.50299999999999</v>
      </c>
      <c r="R2380" s="6">
        <f t="shared" si="149"/>
        <v>241.07999999999998</v>
      </c>
      <c r="S2380" s="6">
        <f t="shared" si="150"/>
        <v>174.423</v>
      </c>
      <c r="T2380" s="8">
        <f t="shared" si="151"/>
        <v>0.41978758276113531</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2778</v>
      </c>
      <c r="B2381" s="3">
        <v>46342</v>
      </c>
      <c r="C2381" s="4">
        <f>YEAR(SalesDataTable[[#This Row],[Order Date]])</f>
        <v>2026</v>
      </c>
      <c r="D2381" s="11" t="str">
        <f>"Q"&amp;ROUNDUP(MONTH(SalesDataTable[[#This Row],[Order Date]])/3,0)</f>
        <v>Q4</v>
      </c>
      <c r="E2381" s="4">
        <f>MONTH(SalesDataTable[[#This Row],[Order Date]])</f>
        <v>11</v>
      </c>
      <c r="F2381" s="4" t="str">
        <f>TEXT(SalesDataTable[[#This Row],[Order Date]],"MMM")</f>
        <v>Nov</v>
      </c>
      <c r="G2381" s="4" t="s">
        <v>20</v>
      </c>
      <c r="H2381" s="4" t="s">
        <v>21</v>
      </c>
      <c r="I2381" s="4" t="s">
        <v>28</v>
      </c>
      <c r="J2381" s="4" t="s">
        <v>3</v>
      </c>
      <c r="K2381" s="4" t="s">
        <v>9</v>
      </c>
      <c r="L2381" s="4" t="s">
        <v>17</v>
      </c>
      <c r="M2381" s="9">
        <v>1</v>
      </c>
      <c r="N2381" s="6">
        <v>145.4</v>
      </c>
      <c r="O2381" s="7">
        <v>0.1</v>
      </c>
      <c r="P2381" s="6">
        <v>77.66</v>
      </c>
      <c r="Q2381" s="6">
        <f t="shared" si="148"/>
        <v>130.86000000000001</v>
      </c>
      <c r="R2381" s="6">
        <f t="shared" si="149"/>
        <v>77.66</v>
      </c>
      <c r="S2381" s="6">
        <f t="shared" si="150"/>
        <v>53.200000000000017</v>
      </c>
      <c r="T2381" s="8">
        <f t="shared" si="151"/>
        <v>0.40654134189209851</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341</v>
      </c>
      <c r="B2382" s="3">
        <v>46343</v>
      </c>
      <c r="C2382" s="4">
        <f>YEAR(SalesDataTable[[#This Row],[Order Date]])</f>
        <v>2026</v>
      </c>
      <c r="D2382" s="11" t="str">
        <f>"Q"&amp;ROUNDUP(MONTH(SalesDataTable[[#This Row],[Order Date]])/3,0)</f>
        <v>Q4</v>
      </c>
      <c r="E2382" s="4">
        <f>MONTH(SalesDataTable[[#This Row],[Order Date]])</f>
        <v>11</v>
      </c>
      <c r="F2382" s="4" t="str">
        <f>TEXT(SalesDataTable[[#This Row],[Order Date]],"MMM")</f>
        <v>Nov</v>
      </c>
      <c r="G2382" s="4" t="s">
        <v>20</v>
      </c>
      <c r="H2382" s="4" t="s">
        <v>33</v>
      </c>
      <c r="I2382" s="4" t="s">
        <v>2</v>
      </c>
      <c r="J2382" s="4" t="s">
        <v>3</v>
      </c>
      <c r="K2382" s="4" t="s">
        <v>14</v>
      </c>
      <c r="L2382" s="4" t="s">
        <v>44</v>
      </c>
      <c r="M2382" s="9">
        <v>1</v>
      </c>
      <c r="N2382" s="6">
        <v>132.94999999999999</v>
      </c>
      <c r="O2382" s="7">
        <v>0.05</v>
      </c>
      <c r="P2382" s="6">
        <v>65.36</v>
      </c>
      <c r="Q2382" s="6">
        <f t="shared" si="148"/>
        <v>126.30249999999998</v>
      </c>
      <c r="R2382" s="6">
        <f t="shared" si="149"/>
        <v>65.36</v>
      </c>
      <c r="S2382" s="6">
        <f t="shared" si="150"/>
        <v>60.942499999999981</v>
      </c>
      <c r="T2382" s="8">
        <f t="shared" si="151"/>
        <v>0.48251222264009019</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374</v>
      </c>
      <c r="B2383" s="3">
        <v>46343</v>
      </c>
      <c r="C2383" s="4">
        <f>YEAR(SalesDataTable[[#This Row],[Order Date]])</f>
        <v>2026</v>
      </c>
      <c r="D2383" s="11" t="str">
        <f>"Q"&amp;ROUNDUP(MONTH(SalesDataTable[[#This Row],[Order Date]])/3,0)</f>
        <v>Q4</v>
      </c>
      <c r="E2383" s="4">
        <f>MONTH(SalesDataTable[[#This Row],[Order Date]])</f>
        <v>11</v>
      </c>
      <c r="F2383" s="4" t="str">
        <f>TEXT(SalesDataTable[[#This Row],[Order Date]],"MMM")</f>
        <v>Nov</v>
      </c>
      <c r="G2383" s="4" t="s">
        <v>20</v>
      </c>
      <c r="H2383" s="4" t="s">
        <v>31</v>
      </c>
      <c r="I2383" s="4" t="s">
        <v>19</v>
      </c>
      <c r="J2383" s="4" t="s">
        <v>3</v>
      </c>
      <c r="K2383" s="4" t="s">
        <v>34</v>
      </c>
      <c r="L2383" s="4" t="s">
        <v>45</v>
      </c>
      <c r="M2383" s="9">
        <v>1</v>
      </c>
      <c r="N2383" s="6">
        <v>51.34</v>
      </c>
      <c r="O2383" s="7">
        <v>0.15</v>
      </c>
      <c r="P2383" s="6">
        <v>21.37</v>
      </c>
      <c r="Q2383" s="6">
        <f t="shared" si="148"/>
        <v>43.639000000000003</v>
      </c>
      <c r="R2383" s="6">
        <f t="shared" si="149"/>
        <v>21.37</v>
      </c>
      <c r="S2383" s="6">
        <f t="shared" si="150"/>
        <v>22.269000000000002</v>
      </c>
      <c r="T2383" s="8">
        <f t="shared" si="151"/>
        <v>0.5103004193496643</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598</v>
      </c>
      <c r="B2384" s="3">
        <v>46343</v>
      </c>
      <c r="C2384" s="4">
        <f>YEAR(SalesDataTable[[#This Row],[Order Date]])</f>
        <v>2026</v>
      </c>
      <c r="D2384" s="11" t="str">
        <f>"Q"&amp;ROUNDUP(MONTH(SalesDataTable[[#This Row],[Order Date]])/3,0)</f>
        <v>Q4</v>
      </c>
      <c r="E2384" s="4">
        <f>MONTH(SalesDataTable[[#This Row],[Order Date]])</f>
        <v>11</v>
      </c>
      <c r="F2384" s="4" t="str">
        <f>TEXT(SalesDataTable[[#This Row],[Order Date]],"MMM")</f>
        <v>Nov</v>
      </c>
      <c r="G2384" s="4" t="s">
        <v>0</v>
      </c>
      <c r="H2384" s="4" t="s">
        <v>1</v>
      </c>
      <c r="I2384" s="4" t="s">
        <v>2</v>
      </c>
      <c r="J2384" s="4" t="s">
        <v>13</v>
      </c>
      <c r="K2384" s="4" t="s">
        <v>4</v>
      </c>
      <c r="L2384" s="4" t="s">
        <v>22</v>
      </c>
      <c r="M2384" s="9">
        <v>1</v>
      </c>
      <c r="N2384" s="6">
        <v>49.98</v>
      </c>
      <c r="O2384" s="7">
        <v>0.1</v>
      </c>
      <c r="P2384" s="6">
        <v>22.25</v>
      </c>
      <c r="Q2384" s="6">
        <f t="shared" si="148"/>
        <v>44.981999999999999</v>
      </c>
      <c r="R2384" s="6">
        <f t="shared" si="149"/>
        <v>22.25</v>
      </c>
      <c r="S2384" s="6">
        <f t="shared" si="150"/>
        <v>22.731999999999999</v>
      </c>
      <c r="T2384" s="8">
        <f t="shared" si="151"/>
        <v>0.50535769863500957</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690</v>
      </c>
      <c r="B2385" s="3">
        <v>46343</v>
      </c>
      <c r="C2385" s="4">
        <f>YEAR(SalesDataTable[[#This Row],[Order Date]])</f>
        <v>2026</v>
      </c>
      <c r="D2385" s="11" t="str">
        <f>"Q"&amp;ROUNDUP(MONTH(SalesDataTable[[#This Row],[Order Date]])/3,0)</f>
        <v>Q4</v>
      </c>
      <c r="E2385" s="4">
        <f>MONTH(SalesDataTable[[#This Row],[Order Date]])</f>
        <v>11</v>
      </c>
      <c r="F2385" s="4" t="str">
        <f>TEXT(SalesDataTable[[#This Row],[Order Date]],"MMM")</f>
        <v>Nov</v>
      </c>
      <c r="G2385" s="4" t="s">
        <v>20</v>
      </c>
      <c r="H2385" s="4" t="s">
        <v>33</v>
      </c>
      <c r="I2385" s="4" t="s">
        <v>2</v>
      </c>
      <c r="J2385" s="4" t="s">
        <v>3</v>
      </c>
      <c r="K2385" s="4" t="s">
        <v>14</v>
      </c>
      <c r="L2385" s="4" t="s">
        <v>48</v>
      </c>
      <c r="M2385" s="9">
        <v>2</v>
      </c>
      <c r="N2385" s="6">
        <v>168.08</v>
      </c>
      <c r="O2385" s="7">
        <v>0.1</v>
      </c>
      <c r="P2385" s="6">
        <v>87.63</v>
      </c>
      <c r="Q2385" s="6">
        <f t="shared" si="148"/>
        <v>302.54400000000004</v>
      </c>
      <c r="R2385" s="6">
        <f t="shared" si="149"/>
        <v>175.26</v>
      </c>
      <c r="S2385" s="6">
        <f t="shared" si="150"/>
        <v>127.28400000000005</v>
      </c>
      <c r="T2385" s="8">
        <f t="shared" si="151"/>
        <v>0.42071235919403471</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1296</v>
      </c>
      <c r="B2386" s="3">
        <v>46343</v>
      </c>
      <c r="C2386" s="4">
        <f>YEAR(SalesDataTable[[#This Row],[Order Date]])</f>
        <v>2026</v>
      </c>
      <c r="D2386" s="11" t="str">
        <f>"Q"&amp;ROUNDUP(MONTH(SalesDataTable[[#This Row],[Order Date]])/3,0)</f>
        <v>Q4</v>
      </c>
      <c r="E2386" s="4">
        <f>MONTH(SalesDataTable[[#This Row],[Order Date]])</f>
        <v>11</v>
      </c>
      <c r="F2386" s="4" t="str">
        <f>TEXT(SalesDataTable[[#This Row],[Order Date]],"MMM")</f>
        <v>Nov</v>
      </c>
      <c r="G2386" s="4" t="s">
        <v>20</v>
      </c>
      <c r="H2386" s="4" t="s">
        <v>47</v>
      </c>
      <c r="I2386" s="4" t="s">
        <v>2</v>
      </c>
      <c r="J2386" s="4" t="s">
        <v>13</v>
      </c>
      <c r="K2386" s="4" t="s">
        <v>23</v>
      </c>
      <c r="L2386" s="4" t="s">
        <v>29</v>
      </c>
      <c r="M2386" s="9">
        <v>1</v>
      </c>
      <c r="N2386" s="6">
        <v>191.85</v>
      </c>
      <c r="O2386" s="7">
        <v>0.15</v>
      </c>
      <c r="P2386" s="6">
        <v>104.41</v>
      </c>
      <c r="Q2386" s="6">
        <f t="shared" si="148"/>
        <v>163.07249999999999</v>
      </c>
      <c r="R2386" s="6">
        <f t="shared" si="149"/>
        <v>104.41</v>
      </c>
      <c r="S2386" s="6">
        <f t="shared" si="150"/>
        <v>58.662499999999994</v>
      </c>
      <c r="T2386" s="8">
        <f t="shared" si="151"/>
        <v>0.35973263425776875</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1585</v>
      </c>
      <c r="B2387" s="3">
        <v>46343</v>
      </c>
      <c r="C2387" s="4">
        <f>YEAR(SalesDataTable[[#This Row],[Order Date]])</f>
        <v>2026</v>
      </c>
      <c r="D2387" s="11" t="str">
        <f>"Q"&amp;ROUNDUP(MONTH(SalesDataTable[[#This Row],[Order Date]])/3,0)</f>
        <v>Q4</v>
      </c>
      <c r="E2387" s="4">
        <f>MONTH(SalesDataTable[[#This Row],[Order Date]])</f>
        <v>11</v>
      </c>
      <c r="F2387" s="4" t="str">
        <f>TEXT(SalesDataTable[[#This Row],[Order Date]],"MMM")</f>
        <v>Nov</v>
      </c>
      <c r="G2387" s="4" t="s">
        <v>6</v>
      </c>
      <c r="H2387" s="4" t="s">
        <v>49</v>
      </c>
      <c r="I2387" s="4" t="s">
        <v>19</v>
      </c>
      <c r="J2387" s="4" t="s">
        <v>3</v>
      </c>
      <c r="K2387" s="4" t="s">
        <v>9</v>
      </c>
      <c r="L2387" s="4" t="s">
        <v>10</v>
      </c>
      <c r="M2387" s="9">
        <v>4</v>
      </c>
      <c r="N2387" s="6">
        <v>93.99</v>
      </c>
      <c r="O2387" s="7">
        <v>0.1</v>
      </c>
      <c r="P2387" s="6">
        <v>44.07</v>
      </c>
      <c r="Q2387" s="6">
        <f t="shared" si="148"/>
        <v>338.36399999999998</v>
      </c>
      <c r="R2387" s="6">
        <f t="shared" si="149"/>
        <v>176.28</v>
      </c>
      <c r="S2387" s="6">
        <f t="shared" si="150"/>
        <v>162.08399999999997</v>
      </c>
      <c r="T2387" s="8">
        <f t="shared" si="151"/>
        <v>0.47902259105578604</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2194</v>
      </c>
      <c r="B2388" s="3">
        <v>46343</v>
      </c>
      <c r="C2388" s="4">
        <f>YEAR(SalesDataTable[[#This Row],[Order Date]])</f>
        <v>2026</v>
      </c>
      <c r="D2388" s="11" t="str">
        <f>"Q"&amp;ROUNDUP(MONTH(SalesDataTable[[#This Row],[Order Date]])/3,0)</f>
        <v>Q4</v>
      </c>
      <c r="E2388" s="4">
        <f>MONTH(SalesDataTable[[#This Row],[Order Date]])</f>
        <v>11</v>
      </c>
      <c r="F2388" s="4" t="str">
        <f>TEXT(SalesDataTable[[#This Row],[Order Date]],"MMM")</f>
        <v>Nov</v>
      </c>
      <c r="G2388" s="4" t="s">
        <v>20</v>
      </c>
      <c r="H2388" s="4" t="s">
        <v>47</v>
      </c>
      <c r="I2388" s="4" t="s">
        <v>2</v>
      </c>
      <c r="J2388" s="4" t="s">
        <v>3</v>
      </c>
      <c r="K2388" s="4" t="s">
        <v>14</v>
      </c>
      <c r="L2388" s="4" t="s">
        <v>15</v>
      </c>
      <c r="M2388" s="9">
        <v>4</v>
      </c>
      <c r="N2388" s="6">
        <v>36.57</v>
      </c>
      <c r="O2388" s="7">
        <v>0.05</v>
      </c>
      <c r="P2388" s="6">
        <v>13.35</v>
      </c>
      <c r="Q2388" s="6">
        <f t="shared" si="148"/>
        <v>138.96600000000001</v>
      </c>
      <c r="R2388" s="6">
        <f t="shared" si="149"/>
        <v>53.4</v>
      </c>
      <c r="S2388" s="6">
        <f t="shared" si="150"/>
        <v>85.566000000000003</v>
      </c>
      <c r="T2388" s="8">
        <f t="shared" si="151"/>
        <v>0.61573334484694098</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2221</v>
      </c>
      <c r="B2389" s="3">
        <v>46343</v>
      </c>
      <c r="C2389" s="4">
        <f>YEAR(SalesDataTable[[#This Row],[Order Date]])</f>
        <v>2026</v>
      </c>
      <c r="D2389" s="11" t="str">
        <f>"Q"&amp;ROUNDUP(MONTH(SalesDataTable[[#This Row],[Order Date]])/3,0)</f>
        <v>Q4</v>
      </c>
      <c r="E2389" s="4">
        <f>MONTH(SalesDataTable[[#This Row],[Order Date]])</f>
        <v>11</v>
      </c>
      <c r="F2389" s="4" t="str">
        <f>TEXT(SalesDataTable[[#This Row],[Order Date]],"MMM")</f>
        <v>Nov</v>
      </c>
      <c r="G2389" s="4" t="s">
        <v>6</v>
      </c>
      <c r="H2389" s="4" t="s">
        <v>43</v>
      </c>
      <c r="I2389" s="4" t="s">
        <v>28</v>
      </c>
      <c r="J2389" s="4" t="s">
        <v>3</v>
      </c>
      <c r="K2389" s="4" t="s">
        <v>4</v>
      </c>
      <c r="L2389" s="4" t="s">
        <v>26</v>
      </c>
      <c r="M2389" s="9">
        <v>1</v>
      </c>
      <c r="N2389" s="6">
        <v>39.81</v>
      </c>
      <c r="O2389" s="7">
        <v>0.05</v>
      </c>
      <c r="P2389" s="6">
        <v>16.25</v>
      </c>
      <c r="Q2389" s="6">
        <f t="shared" si="148"/>
        <v>37.819499999999998</v>
      </c>
      <c r="R2389" s="6">
        <f t="shared" si="149"/>
        <v>16.25</v>
      </c>
      <c r="S2389" s="6">
        <f t="shared" si="150"/>
        <v>21.569499999999998</v>
      </c>
      <c r="T2389" s="8">
        <f t="shared" si="151"/>
        <v>0.57032747656632155</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3836</v>
      </c>
      <c r="B2390" s="3">
        <v>46343</v>
      </c>
      <c r="C2390" s="4">
        <f>YEAR(SalesDataTable[[#This Row],[Order Date]])</f>
        <v>2026</v>
      </c>
      <c r="D2390" s="11" t="str">
        <f>"Q"&amp;ROUNDUP(MONTH(SalesDataTable[[#This Row],[Order Date]])/3,0)</f>
        <v>Q4</v>
      </c>
      <c r="E2390" s="4">
        <f>MONTH(SalesDataTable[[#This Row],[Order Date]])</f>
        <v>11</v>
      </c>
      <c r="F2390" s="4" t="str">
        <f>TEXT(SalesDataTable[[#This Row],[Order Date]],"MMM")</f>
        <v>Nov</v>
      </c>
      <c r="G2390" s="4" t="s">
        <v>20</v>
      </c>
      <c r="H2390" s="4" t="s">
        <v>21</v>
      </c>
      <c r="I2390" s="4" t="s">
        <v>19</v>
      </c>
      <c r="J2390" s="4" t="s">
        <v>3</v>
      </c>
      <c r="K2390" s="4" t="s">
        <v>9</v>
      </c>
      <c r="L2390" s="4" t="s">
        <v>10</v>
      </c>
      <c r="M2390" s="9">
        <v>1</v>
      </c>
      <c r="N2390" s="6">
        <v>91.43</v>
      </c>
      <c r="O2390" s="7">
        <v>0.1</v>
      </c>
      <c r="P2390" s="6">
        <v>45.06</v>
      </c>
      <c r="Q2390" s="6">
        <f t="shared" si="148"/>
        <v>82.287000000000006</v>
      </c>
      <c r="R2390" s="6">
        <f t="shared" si="149"/>
        <v>45.06</v>
      </c>
      <c r="S2390" s="6">
        <f t="shared" si="150"/>
        <v>37.227000000000004</v>
      </c>
      <c r="T2390" s="8">
        <f t="shared" si="151"/>
        <v>0.45240438951474715</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4437</v>
      </c>
      <c r="B2391" s="3">
        <v>46343</v>
      </c>
      <c r="C2391" s="4">
        <f>YEAR(SalesDataTable[[#This Row],[Order Date]])</f>
        <v>2026</v>
      </c>
      <c r="D2391" s="11" t="str">
        <f>"Q"&amp;ROUNDUP(MONTH(SalesDataTable[[#This Row],[Order Date]])/3,0)</f>
        <v>Q4</v>
      </c>
      <c r="E2391" s="4">
        <f>MONTH(SalesDataTable[[#This Row],[Order Date]])</f>
        <v>11</v>
      </c>
      <c r="F2391" s="4" t="str">
        <f>TEXT(SalesDataTable[[#This Row],[Order Date]],"MMM")</f>
        <v>Nov</v>
      </c>
      <c r="G2391" s="4" t="s">
        <v>11</v>
      </c>
      <c r="H2391" s="4" t="s">
        <v>12</v>
      </c>
      <c r="I2391" s="4" t="s">
        <v>2</v>
      </c>
      <c r="J2391" s="4" t="s">
        <v>3</v>
      </c>
      <c r="K2391" s="4" t="s">
        <v>34</v>
      </c>
      <c r="L2391" s="4" t="s">
        <v>38</v>
      </c>
      <c r="M2391" s="9">
        <v>1</v>
      </c>
      <c r="N2391" s="6">
        <v>122.64</v>
      </c>
      <c r="O2391" s="7">
        <v>0</v>
      </c>
      <c r="P2391" s="6">
        <v>68.58</v>
      </c>
      <c r="Q2391" s="6">
        <f t="shared" si="148"/>
        <v>122.64</v>
      </c>
      <c r="R2391" s="6">
        <f t="shared" si="149"/>
        <v>68.58</v>
      </c>
      <c r="S2391" s="6">
        <f t="shared" si="150"/>
        <v>54.06</v>
      </c>
      <c r="T2391" s="8">
        <f t="shared" si="151"/>
        <v>0.44080234833659493</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4735</v>
      </c>
      <c r="B2392" s="3">
        <v>46343</v>
      </c>
      <c r="C2392" s="4">
        <f>YEAR(SalesDataTable[[#This Row],[Order Date]])</f>
        <v>2026</v>
      </c>
      <c r="D2392" s="11" t="str">
        <f>"Q"&amp;ROUNDUP(MONTH(SalesDataTable[[#This Row],[Order Date]])/3,0)</f>
        <v>Q4</v>
      </c>
      <c r="E2392" s="4">
        <f>MONTH(SalesDataTable[[#This Row],[Order Date]])</f>
        <v>11</v>
      </c>
      <c r="F2392" s="4" t="str">
        <f>TEXT(SalesDataTable[[#This Row],[Order Date]],"MMM")</f>
        <v>Nov</v>
      </c>
      <c r="G2392" s="4" t="s">
        <v>6</v>
      </c>
      <c r="H2392" s="4" t="s">
        <v>43</v>
      </c>
      <c r="I2392" s="4" t="s">
        <v>2</v>
      </c>
      <c r="J2392" s="4" t="s">
        <v>16</v>
      </c>
      <c r="K2392" s="4" t="s">
        <v>4</v>
      </c>
      <c r="L2392" s="4" t="s">
        <v>5</v>
      </c>
      <c r="M2392" s="9">
        <v>1</v>
      </c>
      <c r="N2392" s="6">
        <v>80.959999999999994</v>
      </c>
      <c r="O2392" s="7">
        <v>0.1</v>
      </c>
      <c r="P2392" s="6">
        <v>43.86</v>
      </c>
      <c r="Q2392" s="6">
        <f t="shared" si="148"/>
        <v>72.86399999999999</v>
      </c>
      <c r="R2392" s="6">
        <f t="shared" si="149"/>
        <v>43.86</v>
      </c>
      <c r="S2392" s="6">
        <f t="shared" si="150"/>
        <v>29.003999999999991</v>
      </c>
      <c r="T2392" s="8">
        <f t="shared" si="151"/>
        <v>0.39805665349143604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554</v>
      </c>
      <c r="B2393" s="3">
        <v>46344</v>
      </c>
      <c r="C2393" s="4">
        <f>YEAR(SalesDataTable[[#This Row],[Order Date]])</f>
        <v>2026</v>
      </c>
      <c r="D2393" s="11" t="str">
        <f>"Q"&amp;ROUNDUP(MONTH(SalesDataTable[[#This Row],[Order Date]])/3,0)</f>
        <v>Q4</v>
      </c>
      <c r="E2393" s="4">
        <f>MONTH(SalesDataTable[[#This Row],[Order Date]])</f>
        <v>11</v>
      </c>
      <c r="F2393" s="4" t="str">
        <f>TEXT(SalesDataTable[[#This Row],[Order Date]],"MMM")</f>
        <v>Nov</v>
      </c>
      <c r="G2393" s="4" t="s">
        <v>11</v>
      </c>
      <c r="H2393" s="4" t="s">
        <v>25</v>
      </c>
      <c r="I2393" s="4" t="s">
        <v>28</v>
      </c>
      <c r="J2393" s="4" t="s">
        <v>16</v>
      </c>
      <c r="K2393" s="4" t="s">
        <v>34</v>
      </c>
      <c r="L2393" s="4" t="s">
        <v>42</v>
      </c>
      <c r="M2393" s="9">
        <v>1</v>
      </c>
      <c r="N2393" s="6">
        <v>36.380000000000003</v>
      </c>
      <c r="O2393" s="7">
        <v>0.05</v>
      </c>
      <c r="P2393" s="6">
        <v>14.06</v>
      </c>
      <c r="Q2393" s="6">
        <f t="shared" si="148"/>
        <v>34.561</v>
      </c>
      <c r="R2393" s="6">
        <f t="shared" si="149"/>
        <v>14.06</v>
      </c>
      <c r="S2393" s="6">
        <f t="shared" si="150"/>
        <v>20.500999999999998</v>
      </c>
      <c r="T2393" s="8">
        <f t="shared" si="151"/>
        <v>0.59318306761957118</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1205</v>
      </c>
      <c r="B2394" s="3">
        <v>46344</v>
      </c>
      <c r="C2394" s="4">
        <f>YEAR(SalesDataTable[[#This Row],[Order Date]])</f>
        <v>2026</v>
      </c>
      <c r="D2394" s="11" t="str">
        <f>"Q"&amp;ROUNDUP(MONTH(SalesDataTable[[#This Row],[Order Date]])/3,0)</f>
        <v>Q4</v>
      </c>
      <c r="E2394" s="4">
        <f>MONTH(SalesDataTable[[#This Row],[Order Date]])</f>
        <v>11</v>
      </c>
      <c r="F2394" s="4" t="str">
        <f>TEXT(SalesDataTable[[#This Row],[Order Date]],"MMM")</f>
        <v>Nov</v>
      </c>
      <c r="G2394" s="4" t="s">
        <v>20</v>
      </c>
      <c r="H2394" s="4" t="s">
        <v>47</v>
      </c>
      <c r="I2394" s="4" t="s">
        <v>2</v>
      </c>
      <c r="J2394" s="4" t="s">
        <v>3</v>
      </c>
      <c r="K2394" s="4" t="s">
        <v>4</v>
      </c>
      <c r="L2394" s="4" t="s">
        <v>30</v>
      </c>
      <c r="M2394" s="9">
        <v>2</v>
      </c>
      <c r="N2394" s="6">
        <v>100.72</v>
      </c>
      <c r="O2394" s="7">
        <v>0.1</v>
      </c>
      <c r="P2394" s="6">
        <v>51.68</v>
      </c>
      <c r="Q2394" s="6">
        <f t="shared" si="148"/>
        <v>181.29599999999999</v>
      </c>
      <c r="R2394" s="6">
        <f t="shared" si="149"/>
        <v>103.36</v>
      </c>
      <c r="S2394" s="6">
        <f t="shared" si="150"/>
        <v>77.935999999999993</v>
      </c>
      <c r="T2394" s="8">
        <f t="shared" si="151"/>
        <v>0.42988262289294854</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1979</v>
      </c>
      <c r="B2395" s="3">
        <v>46344</v>
      </c>
      <c r="C2395" s="4">
        <f>YEAR(SalesDataTable[[#This Row],[Order Date]])</f>
        <v>2026</v>
      </c>
      <c r="D2395" s="11" t="str">
        <f>"Q"&amp;ROUNDUP(MONTH(SalesDataTable[[#This Row],[Order Date]])/3,0)</f>
        <v>Q4</v>
      </c>
      <c r="E2395" s="4">
        <f>MONTH(SalesDataTable[[#This Row],[Order Date]])</f>
        <v>11</v>
      </c>
      <c r="F2395" s="4" t="str">
        <f>TEXT(SalesDataTable[[#This Row],[Order Date]],"MMM")</f>
        <v>Nov</v>
      </c>
      <c r="G2395" s="4" t="s">
        <v>6</v>
      </c>
      <c r="H2395" s="4" t="s">
        <v>41</v>
      </c>
      <c r="I2395" s="4" t="s">
        <v>19</v>
      </c>
      <c r="J2395" s="4" t="s">
        <v>3</v>
      </c>
      <c r="K2395" s="4" t="s">
        <v>23</v>
      </c>
      <c r="L2395" s="4" t="s">
        <v>51</v>
      </c>
      <c r="M2395" s="9">
        <v>3</v>
      </c>
      <c r="N2395" s="6">
        <v>120.29</v>
      </c>
      <c r="O2395" s="7">
        <v>0</v>
      </c>
      <c r="P2395" s="6">
        <v>62.04</v>
      </c>
      <c r="Q2395" s="6">
        <f t="shared" si="148"/>
        <v>360.87</v>
      </c>
      <c r="R2395" s="6">
        <f t="shared" si="149"/>
        <v>186.12</v>
      </c>
      <c r="S2395" s="6">
        <f t="shared" si="150"/>
        <v>174.75</v>
      </c>
      <c r="T2395" s="8">
        <f t="shared" si="151"/>
        <v>0.48424640452240419</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2151</v>
      </c>
      <c r="B2396" s="3">
        <v>46344</v>
      </c>
      <c r="C2396" s="4">
        <f>YEAR(SalesDataTable[[#This Row],[Order Date]])</f>
        <v>2026</v>
      </c>
      <c r="D2396" s="11" t="str">
        <f>"Q"&amp;ROUNDUP(MONTH(SalesDataTable[[#This Row],[Order Date]])/3,0)</f>
        <v>Q4</v>
      </c>
      <c r="E2396" s="4">
        <f>MONTH(SalesDataTable[[#This Row],[Order Date]])</f>
        <v>11</v>
      </c>
      <c r="F2396" s="4" t="str">
        <f>TEXT(SalesDataTable[[#This Row],[Order Date]],"MMM")</f>
        <v>Nov</v>
      </c>
      <c r="G2396" s="4" t="s">
        <v>6</v>
      </c>
      <c r="H2396" s="4" t="s">
        <v>7</v>
      </c>
      <c r="I2396" s="4" t="s">
        <v>2</v>
      </c>
      <c r="J2396" s="4" t="s">
        <v>13</v>
      </c>
      <c r="K2396" s="4" t="s">
        <v>23</v>
      </c>
      <c r="L2396" s="4" t="s">
        <v>51</v>
      </c>
      <c r="M2396" s="9">
        <v>2</v>
      </c>
      <c r="N2396" s="6">
        <v>124.18</v>
      </c>
      <c r="O2396" s="7">
        <v>0.15</v>
      </c>
      <c r="P2396" s="6">
        <v>60.72</v>
      </c>
      <c r="Q2396" s="6">
        <f t="shared" si="148"/>
        <v>211.10599999999999</v>
      </c>
      <c r="R2396" s="6">
        <f t="shared" si="149"/>
        <v>121.44</v>
      </c>
      <c r="S2396" s="6">
        <f t="shared" si="150"/>
        <v>89.665999999999997</v>
      </c>
      <c r="T2396" s="8">
        <f t="shared" si="151"/>
        <v>0.42474396748552862</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2730</v>
      </c>
      <c r="B2397" s="3">
        <v>46344</v>
      </c>
      <c r="C2397" s="4">
        <f>YEAR(SalesDataTable[[#This Row],[Order Date]])</f>
        <v>2026</v>
      </c>
      <c r="D2397" s="11" t="str">
        <f>"Q"&amp;ROUNDUP(MONTH(SalesDataTable[[#This Row],[Order Date]])/3,0)</f>
        <v>Q4</v>
      </c>
      <c r="E2397" s="4">
        <f>MONTH(SalesDataTable[[#This Row],[Order Date]])</f>
        <v>11</v>
      </c>
      <c r="F2397" s="4" t="str">
        <f>TEXT(SalesDataTable[[#This Row],[Order Date]],"MMM")</f>
        <v>Nov</v>
      </c>
      <c r="G2397" s="4" t="s">
        <v>0</v>
      </c>
      <c r="H2397" s="4" t="s">
        <v>1</v>
      </c>
      <c r="I2397" s="4" t="s">
        <v>2</v>
      </c>
      <c r="J2397" s="4" t="s">
        <v>3</v>
      </c>
      <c r="K2397" s="4" t="s">
        <v>9</v>
      </c>
      <c r="L2397" s="4" t="s">
        <v>37</v>
      </c>
      <c r="M2397" s="9">
        <v>3</v>
      </c>
      <c r="N2397" s="6">
        <v>154.07</v>
      </c>
      <c r="O2397" s="7">
        <v>0.05</v>
      </c>
      <c r="P2397" s="6">
        <v>77.73</v>
      </c>
      <c r="Q2397" s="6">
        <f t="shared" si="148"/>
        <v>439.09949999999998</v>
      </c>
      <c r="R2397" s="6">
        <f t="shared" si="149"/>
        <v>233.19</v>
      </c>
      <c r="S2397" s="6">
        <f t="shared" si="150"/>
        <v>205.90949999999998</v>
      </c>
      <c r="T2397" s="8">
        <f t="shared" si="151"/>
        <v>0.46893585622393102</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2779</v>
      </c>
      <c r="B2398" s="3">
        <v>46344</v>
      </c>
      <c r="C2398" s="4">
        <f>YEAR(SalesDataTable[[#This Row],[Order Date]])</f>
        <v>2026</v>
      </c>
      <c r="D2398" s="11" t="str">
        <f>"Q"&amp;ROUNDUP(MONTH(SalesDataTable[[#This Row],[Order Date]])/3,0)</f>
        <v>Q4</v>
      </c>
      <c r="E2398" s="4">
        <f>MONTH(SalesDataTable[[#This Row],[Order Date]])</f>
        <v>11</v>
      </c>
      <c r="F2398" s="4" t="str">
        <f>TEXT(SalesDataTable[[#This Row],[Order Date]],"MMM")</f>
        <v>Nov</v>
      </c>
      <c r="G2398" s="4" t="s">
        <v>0</v>
      </c>
      <c r="H2398" s="4" t="s">
        <v>50</v>
      </c>
      <c r="I2398" s="4" t="s">
        <v>8</v>
      </c>
      <c r="J2398" s="4" t="s">
        <v>16</v>
      </c>
      <c r="K2398" s="4" t="s">
        <v>34</v>
      </c>
      <c r="L2398" s="4" t="s">
        <v>38</v>
      </c>
      <c r="M2398" s="9">
        <v>4</v>
      </c>
      <c r="N2398" s="6">
        <v>123.4</v>
      </c>
      <c r="O2398" s="7">
        <v>0.05</v>
      </c>
      <c r="P2398" s="6">
        <v>70.930000000000007</v>
      </c>
      <c r="Q2398" s="6">
        <f t="shared" si="148"/>
        <v>468.92</v>
      </c>
      <c r="R2398" s="6">
        <f t="shared" si="149"/>
        <v>283.72000000000003</v>
      </c>
      <c r="S2398" s="6">
        <f t="shared" si="150"/>
        <v>185.2</v>
      </c>
      <c r="T2398" s="8">
        <f t="shared" si="151"/>
        <v>0.3949500980977565</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2853</v>
      </c>
      <c r="B2399" s="3">
        <v>46344</v>
      </c>
      <c r="C2399" s="4">
        <f>YEAR(SalesDataTable[[#This Row],[Order Date]])</f>
        <v>2026</v>
      </c>
      <c r="D2399" s="11" t="str">
        <f>"Q"&amp;ROUNDUP(MONTH(SalesDataTable[[#This Row],[Order Date]])/3,0)</f>
        <v>Q4</v>
      </c>
      <c r="E2399" s="4">
        <f>MONTH(SalesDataTable[[#This Row],[Order Date]])</f>
        <v>11</v>
      </c>
      <c r="F2399" s="4" t="str">
        <f>TEXT(SalesDataTable[[#This Row],[Order Date]],"MMM")</f>
        <v>Nov</v>
      </c>
      <c r="G2399" s="4" t="s">
        <v>11</v>
      </c>
      <c r="H2399" s="4" t="s">
        <v>18</v>
      </c>
      <c r="I2399" s="4" t="s">
        <v>2</v>
      </c>
      <c r="J2399" s="4" t="s">
        <v>13</v>
      </c>
      <c r="K2399" s="4" t="s">
        <v>4</v>
      </c>
      <c r="L2399" s="4" t="s">
        <v>30</v>
      </c>
      <c r="M2399" s="9">
        <v>1</v>
      </c>
      <c r="N2399" s="6">
        <v>104.64</v>
      </c>
      <c r="O2399" s="7">
        <v>0</v>
      </c>
      <c r="P2399" s="6">
        <v>50.79</v>
      </c>
      <c r="Q2399" s="6">
        <f t="shared" si="148"/>
        <v>104.64</v>
      </c>
      <c r="R2399" s="6">
        <f t="shared" si="149"/>
        <v>50.79</v>
      </c>
      <c r="S2399" s="6">
        <f t="shared" si="150"/>
        <v>53.85</v>
      </c>
      <c r="T2399" s="8">
        <f t="shared" si="151"/>
        <v>0.51462155963302758</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3825</v>
      </c>
      <c r="B2400" s="3">
        <v>46344</v>
      </c>
      <c r="C2400" s="4">
        <f>YEAR(SalesDataTable[[#This Row],[Order Date]])</f>
        <v>2026</v>
      </c>
      <c r="D2400" s="11" t="str">
        <f>"Q"&amp;ROUNDUP(MONTH(SalesDataTable[[#This Row],[Order Date]])/3,0)</f>
        <v>Q4</v>
      </c>
      <c r="E2400" s="4">
        <f>MONTH(SalesDataTable[[#This Row],[Order Date]])</f>
        <v>11</v>
      </c>
      <c r="F2400" s="4" t="str">
        <f>TEXT(SalesDataTable[[#This Row],[Order Date]],"MMM")</f>
        <v>Nov</v>
      </c>
      <c r="G2400" s="4" t="s">
        <v>20</v>
      </c>
      <c r="H2400" s="4" t="s">
        <v>33</v>
      </c>
      <c r="I2400" s="4" t="s">
        <v>2</v>
      </c>
      <c r="J2400" s="4" t="s">
        <v>13</v>
      </c>
      <c r="K2400" s="4" t="s">
        <v>14</v>
      </c>
      <c r="L2400" s="4" t="s">
        <v>32</v>
      </c>
      <c r="M2400" s="9">
        <v>2</v>
      </c>
      <c r="N2400" s="6">
        <v>46.44</v>
      </c>
      <c r="O2400" s="7">
        <v>0.1</v>
      </c>
      <c r="P2400" s="6">
        <v>18.190000000000001</v>
      </c>
      <c r="Q2400" s="6">
        <f t="shared" si="148"/>
        <v>83.591999999999999</v>
      </c>
      <c r="R2400" s="6">
        <f t="shared" si="149"/>
        <v>36.380000000000003</v>
      </c>
      <c r="S2400" s="6">
        <f t="shared" si="150"/>
        <v>47.211999999999996</v>
      </c>
      <c r="T2400" s="8">
        <f t="shared" si="151"/>
        <v>0.56479088908029473</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4808</v>
      </c>
      <c r="B2401" s="3">
        <v>46344</v>
      </c>
      <c r="C2401" s="4">
        <f>YEAR(SalesDataTable[[#This Row],[Order Date]])</f>
        <v>2026</v>
      </c>
      <c r="D2401" s="11" t="str">
        <f>"Q"&amp;ROUNDUP(MONTH(SalesDataTable[[#This Row],[Order Date]])/3,0)</f>
        <v>Q4</v>
      </c>
      <c r="E2401" s="4">
        <f>MONTH(SalesDataTable[[#This Row],[Order Date]])</f>
        <v>11</v>
      </c>
      <c r="F2401" s="4" t="str">
        <f>TEXT(SalesDataTable[[#This Row],[Order Date]],"MMM")</f>
        <v>Nov</v>
      </c>
      <c r="G2401" s="4" t="s">
        <v>11</v>
      </c>
      <c r="H2401" s="4" t="s">
        <v>52</v>
      </c>
      <c r="I2401" s="4" t="s">
        <v>2</v>
      </c>
      <c r="J2401" s="4" t="s">
        <v>13</v>
      </c>
      <c r="K2401" s="4" t="s">
        <v>23</v>
      </c>
      <c r="L2401" s="4" t="s">
        <v>40</v>
      </c>
      <c r="M2401" s="9">
        <v>2</v>
      </c>
      <c r="N2401" s="6">
        <v>81.67</v>
      </c>
      <c r="O2401" s="7">
        <v>0.05</v>
      </c>
      <c r="P2401" s="6">
        <v>40.43</v>
      </c>
      <c r="Q2401" s="6">
        <f t="shared" si="148"/>
        <v>155.173</v>
      </c>
      <c r="R2401" s="6">
        <f t="shared" si="149"/>
        <v>80.86</v>
      </c>
      <c r="S2401" s="6">
        <f t="shared" si="150"/>
        <v>74.313000000000002</v>
      </c>
      <c r="T2401" s="8">
        <f t="shared" si="151"/>
        <v>0.4789041908063903</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5131</v>
      </c>
      <c r="B2402" s="3">
        <v>46344</v>
      </c>
      <c r="C2402" s="4">
        <f>YEAR(SalesDataTable[[#This Row],[Order Date]])</f>
        <v>2026</v>
      </c>
      <c r="D2402" s="11" t="str">
        <f>"Q"&amp;ROUNDUP(MONTH(SalesDataTable[[#This Row],[Order Date]])/3,0)</f>
        <v>Q4</v>
      </c>
      <c r="E2402" s="4">
        <f>MONTH(SalesDataTable[[#This Row],[Order Date]])</f>
        <v>11</v>
      </c>
      <c r="F2402" s="4" t="str">
        <f>TEXT(SalesDataTable[[#This Row],[Order Date]],"MMM")</f>
        <v>Nov</v>
      </c>
      <c r="G2402" s="4" t="s">
        <v>20</v>
      </c>
      <c r="H2402" s="4" t="s">
        <v>33</v>
      </c>
      <c r="I2402" s="4" t="s">
        <v>19</v>
      </c>
      <c r="J2402" s="4" t="s">
        <v>13</v>
      </c>
      <c r="K2402" s="4" t="s">
        <v>9</v>
      </c>
      <c r="L2402" s="4" t="s">
        <v>46</v>
      </c>
      <c r="M2402" s="9">
        <v>3</v>
      </c>
      <c r="N2402" s="6">
        <v>70.599999999999994</v>
      </c>
      <c r="O2402" s="7">
        <v>0.05</v>
      </c>
      <c r="P2402" s="6">
        <v>32.68</v>
      </c>
      <c r="Q2402" s="6">
        <f t="shared" si="148"/>
        <v>201.20999999999998</v>
      </c>
      <c r="R2402" s="6">
        <f t="shared" si="149"/>
        <v>98.039999999999992</v>
      </c>
      <c r="S2402" s="6">
        <f t="shared" si="150"/>
        <v>103.16999999999999</v>
      </c>
      <c r="T2402" s="8">
        <f t="shared" si="151"/>
        <v>0.5127478753541076</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1502</v>
      </c>
      <c r="B2403" s="3">
        <v>46345</v>
      </c>
      <c r="C2403" s="4">
        <f>YEAR(SalesDataTable[[#This Row],[Order Date]])</f>
        <v>2026</v>
      </c>
      <c r="D2403" s="11" t="str">
        <f>"Q"&amp;ROUNDUP(MONTH(SalesDataTable[[#This Row],[Order Date]])/3,0)</f>
        <v>Q4</v>
      </c>
      <c r="E2403" s="4">
        <f>MONTH(SalesDataTable[[#This Row],[Order Date]])</f>
        <v>11</v>
      </c>
      <c r="F2403" s="4" t="str">
        <f>TEXT(SalesDataTable[[#This Row],[Order Date]],"MMM")</f>
        <v>Nov</v>
      </c>
      <c r="G2403" s="4" t="s">
        <v>20</v>
      </c>
      <c r="H2403" s="4" t="s">
        <v>31</v>
      </c>
      <c r="I2403" s="4" t="s">
        <v>28</v>
      </c>
      <c r="J2403" s="4" t="s">
        <v>13</v>
      </c>
      <c r="K2403" s="4" t="s">
        <v>34</v>
      </c>
      <c r="L2403" s="4" t="s">
        <v>42</v>
      </c>
      <c r="M2403" s="9">
        <v>1</v>
      </c>
      <c r="N2403" s="6">
        <v>35.770000000000003</v>
      </c>
      <c r="O2403" s="7">
        <v>0.15</v>
      </c>
      <c r="P2403" s="6">
        <v>13.69</v>
      </c>
      <c r="Q2403" s="6">
        <f t="shared" si="148"/>
        <v>30.404500000000002</v>
      </c>
      <c r="R2403" s="6">
        <f t="shared" si="149"/>
        <v>13.69</v>
      </c>
      <c r="S2403" s="6">
        <f t="shared" si="150"/>
        <v>16.714500000000001</v>
      </c>
      <c r="T2403" s="8">
        <f t="shared" si="151"/>
        <v>0.54973770330049831</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2470</v>
      </c>
      <c r="B2404" s="3">
        <v>46345</v>
      </c>
      <c r="C2404" s="4">
        <f>YEAR(SalesDataTable[[#This Row],[Order Date]])</f>
        <v>2026</v>
      </c>
      <c r="D2404" s="11" t="str">
        <f>"Q"&amp;ROUNDUP(MONTH(SalesDataTable[[#This Row],[Order Date]])/3,0)</f>
        <v>Q4</v>
      </c>
      <c r="E2404" s="4">
        <f>MONTH(SalesDataTable[[#This Row],[Order Date]])</f>
        <v>11</v>
      </c>
      <c r="F2404" s="4" t="str">
        <f>TEXT(SalesDataTable[[#This Row],[Order Date]],"MMM")</f>
        <v>Nov</v>
      </c>
      <c r="G2404" s="4" t="s">
        <v>6</v>
      </c>
      <c r="H2404" s="4" t="s">
        <v>27</v>
      </c>
      <c r="I2404" s="4" t="s">
        <v>19</v>
      </c>
      <c r="J2404" s="4" t="s">
        <v>16</v>
      </c>
      <c r="K2404" s="4" t="s">
        <v>9</v>
      </c>
      <c r="L2404" s="4" t="s">
        <v>10</v>
      </c>
      <c r="M2404" s="9">
        <v>1</v>
      </c>
      <c r="N2404" s="6">
        <v>92.13</v>
      </c>
      <c r="O2404" s="7">
        <v>0.15</v>
      </c>
      <c r="P2404" s="6">
        <v>45.85</v>
      </c>
      <c r="Q2404" s="6">
        <f t="shared" si="148"/>
        <v>78.31049999999999</v>
      </c>
      <c r="R2404" s="6">
        <f t="shared" si="149"/>
        <v>45.85</v>
      </c>
      <c r="S2404" s="6">
        <f t="shared" si="150"/>
        <v>32.460499999999989</v>
      </c>
      <c r="T2404" s="8">
        <f t="shared" si="151"/>
        <v>0.41451018701195874</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3452</v>
      </c>
      <c r="B2405" s="3">
        <v>46345</v>
      </c>
      <c r="C2405" s="4">
        <f>YEAR(SalesDataTable[[#This Row],[Order Date]])</f>
        <v>2026</v>
      </c>
      <c r="D2405" s="11" t="str">
        <f>"Q"&amp;ROUNDUP(MONTH(SalesDataTable[[#This Row],[Order Date]])/3,0)</f>
        <v>Q4</v>
      </c>
      <c r="E2405" s="4">
        <f>MONTH(SalesDataTable[[#This Row],[Order Date]])</f>
        <v>11</v>
      </c>
      <c r="F2405" s="4" t="str">
        <f>TEXT(SalesDataTable[[#This Row],[Order Date]],"MMM")</f>
        <v>Nov</v>
      </c>
      <c r="G2405" s="4" t="s">
        <v>6</v>
      </c>
      <c r="H2405" s="4" t="s">
        <v>43</v>
      </c>
      <c r="I2405" s="4" t="s">
        <v>2</v>
      </c>
      <c r="J2405" s="4" t="s">
        <v>3</v>
      </c>
      <c r="K2405" s="4" t="s">
        <v>9</v>
      </c>
      <c r="L2405" s="4" t="s">
        <v>37</v>
      </c>
      <c r="M2405" s="9">
        <v>5</v>
      </c>
      <c r="N2405" s="6">
        <v>151.09</v>
      </c>
      <c r="O2405" s="7">
        <v>0.05</v>
      </c>
      <c r="P2405" s="6">
        <v>79.33</v>
      </c>
      <c r="Q2405" s="6">
        <f t="shared" si="148"/>
        <v>717.67750000000001</v>
      </c>
      <c r="R2405" s="6">
        <f t="shared" si="149"/>
        <v>396.65</v>
      </c>
      <c r="S2405" s="6">
        <f t="shared" si="150"/>
        <v>321.02750000000003</v>
      </c>
      <c r="T2405" s="8">
        <f t="shared" si="151"/>
        <v>0.44731442744129507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4207</v>
      </c>
      <c r="B2406" s="3">
        <v>46345</v>
      </c>
      <c r="C2406" s="4">
        <f>YEAR(SalesDataTable[[#This Row],[Order Date]])</f>
        <v>2026</v>
      </c>
      <c r="D2406" s="11" t="str">
        <f>"Q"&amp;ROUNDUP(MONTH(SalesDataTable[[#This Row],[Order Date]])/3,0)</f>
        <v>Q4</v>
      </c>
      <c r="E2406" s="4">
        <f>MONTH(SalesDataTable[[#This Row],[Order Date]])</f>
        <v>11</v>
      </c>
      <c r="F2406" s="4" t="str">
        <f>TEXT(SalesDataTable[[#This Row],[Order Date]],"MMM")</f>
        <v>Nov</v>
      </c>
      <c r="G2406" s="4" t="s">
        <v>6</v>
      </c>
      <c r="H2406" s="4" t="s">
        <v>43</v>
      </c>
      <c r="I2406" s="4" t="s">
        <v>2</v>
      </c>
      <c r="J2406" s="4" t="s">
        <v>13</v>
      </c>
      <c r="K2406" s="4" t="s">
        <v>4</v>
      </c>
      <c r="L2406" s="4" t="s">
        <v>30</v>
      </c>
      <c r="M2406" s="9">
        <v>2</v>
      </c>
      <c r="N2406" s="6">
        <v>103.99</v>
      </c>
      <c r="O2406" s="7">
        <v>0</v>
      </c>
      <c r="P2406" s="6">
        <v>50.36</v>
      </c>
      <c r="Q2406" s="6">
        <f t="shared" si="148"/>
        <v>207.98</v>
      </c>
      <c r="R2406" s="6">
        <f t="shared" si="149"/>
        <v>100.72</v>
      </c>
      <c r="S2406" s="6">
        <f t="shared" si="150"/>
        <v>107.25999999999999</v>
      </c>
      <c r="T2406" s="8">
        <f t="shared" si="151"/>
        <v>0.51572266564092695</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695</v>
      </c>
      <c r="B2407" s="3">
        <v>46346</v>
      </c>
      <c r="C2407" s="4">
        <f>YEAR(SalesDataTable[[#This Row],[Order Date]])</f>
        <v>2026</v>
      </c>
      <c r="D2407" s="11" t="str">
        <f>"Q"&amp;ROUNDUP(MONTH(SalesDataTable[[#This Row],[Order Date]])/3,0)</f>
        <v>Q4</v>
      </c>
      <c r="E2407" s="4">
        <f>MONTH(SalesDataTable[[#This Row],[Order Date]])</f>
        <v>11</v>
      </c>
      <c r="F2407" s="4" t="str">
        <f>TEXT(SalesDataTable[[#This Row],[Order Date]],"MMM")</f>
        <v>Nov</v>
      </c>
      <c r="G2407" s="4" t="s">
        <v>11</v>
      </c>
      <c r="H2407" s="4" t="s">
        <v>18</v>
      </c>
      <c r="I2407" s="4" t="s">
        <v>2</v>
      </c>
      <c r="J2407" s="4" t="s">
        <v>3</v>
      </c>
      <c r="K2407" s="4" t="s">
        <v>14</v>
      </c>
      <c r="L2407" s="4" t="s">
        <v>15</v>
      </c>
      <c r="M2407" s="9">
        <v>1</v>
      </c>
      <c r="N2407" s="6">
        <v>36.909999999999997</v>
      </c>
      <c r="O2407" s="7">
        <v>0.1</v>
      </c>
      <c r="P2407" s="6">
        <v>13.43</v>
      </c>
      <c r="Q2407" s="6">
        <f t="shared" si="148"/>
        <v>33.219000000000001</v>
      </c>
      <c r="R2407" s="6">
        <f t="shared" si="149"/>
        <v>13.43</v>
      </c>
      <c r="S2407" s="6">
        <f t="shared" si="150"/>
        <v>19.789000000000001</v>
      </c>
      <c r="T2407" s="8">
        <f t="shared" si="151"/>
        <v>0.59571329660736327</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1127</v>
      </c>
      <c r="B2408" s="3">
        <v>46346</v>
      </c>
      <c r="C2408" s="4">
        <f>YEAR(SalesDataTable[[#This Row],[Order Date]])</f>
        <v>2026</v>
      </c>
      <c r="D2408" s="11" t="str">
        <f>"Q"&amp;ROUNDUP(MONTH(SalesDataTable[[#This Row],[Order Date]])/3,0)</f>
        <v>Q4</v>
      </c>
      <c r="E2408" s="4">
        <f>MONTH(SalesDataTable[[#This Row],[Order Date]])</f>
        <v>11</v>
      </c>
      <c r="F2408" s="4" t="str">
        <f>TEXT(SalesDataTable[[#This Row],[Order Date]],"MMM")</f>
        <v>Nov</v>
      </c>
      <c r="G2408" s="4" t="s">
        <v>0</v>
      </c>
      <c r="H2408" s="4" t="s">
        <v>1</v>
      </c>
      <c r="I2408" s="4" t="s">
        <v>28</v>
      </c>
      <c r="J2408" s="4" t="s">
        <v>13</v>
      </c>
      <c r="K2408" s="4" t="s">
        <v>4</v>
      </c>
      <c r="L2408" s="4" t="s">
        <v>5</v>
      </c>
      <c r="M2408" s="9">
        <v>2</v>
      </c>
      <c r="N2408" s="6">
        <v>81.02</v>
      </c>
      <c r="O2408" s="7">
        <v>0</v>
      </c>
      <c r="P2408" s="6">
        <v>43.22</v>
      </c>
      <c r="Q2408" s="6">
        <f t="shared" si="148"/>
        <v>162.04</v>
      </c>
      <c r="R2408" s="6">
        <f t="shared" si="149"/>
        <v>86.44</v>
      </c>
      <c r="S2408" s="6">
        <f t="shared" si="150"/>
        <v>75.599999999999994</v>
      </c>
      <c r="T2408" s="8">
        <f t="shared" si="151"/>
        <v>0.46655146877314241</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1174</v>
      </c>
      <c r="B2409" s="3">
        <v>46346</v>
      </c>
      <c r="C2409" s="4">
        <f>YEAR(SalesDataTable[[#This Row],[Order Date]])</f>
        <v>2026</v>
      </c>
      <c r="D2409" s="11" t="str">
        <f>"Q"&amp;ROUNDUP(MONTH(SalesDataTable[[#This Row],[Order Date]])/3,0)</f>
        <v>Q4</v>
      </c>
      <c r="E2409" s="4">
        <f>MONTH(SalesDataTable[[#This Row],[Order Date]])</f>
        <v>11</v>
      </c>
      <c r="F2409" s="4" t="str">
        <f>TEXT(SalesDataTable[[#This Row],[Order Date]],"MMM")</f>
        <v>Nov</v>
      </c>
      <c r="G2409" s="4" t="s">
        <v>0</v>
      </c>
      <c r="H2409" s="4" t="s">
        <v>1</v>
      </c>
      <c r="I2409" s="4" t="s">
        <v>28</v>
      </c>
      <c r="J2409" s="4" t="s">
        <v>13</v>
      </c>
      <c r="K2409" s="4" t="s">
        <v>14</v>
      </c>
      <c r="L2409" s="4" t="s">
        <v>48</v>
      </c>
      <c r="M2409" s="9">
        <v>3</v>
      </c>
      <c r="N2409" s="6">
        <v>164.36</v>
      </c>
      <c r="O2409" s="7">
        <v>0.05</v>
      </c>
      <c r="P2409" s="6">
        <v>88.7</v>
      </c>
      <c r="Q2409" s="6">
        <f t="shared" si="148"/>
        <v>468.42600000000004</v>
      </c>
      <c r="R2409" s="6">
        <f t="shared" si="149"/>
        <v>266.10000000000002</v>
      </c>
      <c r="S2409" s="6">
        <f t="shared" si="150"/>
        <v>202.32600000000002</v>
      </c>
      <c r="T2409" s="8">
        <f t="shared" si="151"/>
        <v>0.43192734818306416</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3968</v>
      </c>
      <c r="B2410" s="3">
        <v>46346</v>
      </c>
      <c r="C2410" s="4">
        <f>YEAR(SalesDataTable[[#This Row],[Order Date]])</f>
        <v>2026</v>
      </c>
      <c r="D2410" s="11" t="str">
        <f>"Q"&amp;ROUNDUP(MONTH(SalesDataTable[[#This Row],[Order Date]])/3,0)</f>
        <v>Q4</v>
      </c>
      <c r="E2410" s="4">
        <f>MONTH(SalesDataTable[[#This Row],[Order Date]])</f>
        <v>11</v>
      </c>
      <c r="F2410" s="4" t="str">
        <f>TEXT(SalesDataTable[[#This Row],[Order Date]],"MMM")</f>
        <v>Nov</v>
      </c>
      <c r="G2410" s="4" t="s">
        <v>6</v>
      </c>
      <c r="H2410" s="4" t="s">
        <v>41</v>
      </c>
      <c r="I2410" s="4" t="s">
        <v>8</v>
      </c>
      <c r="J2410" s="4" t="s">
        <v>16</v>
      </c>
      <c r="K2410" s="4" t="s">
        <v>34</v>
      </c>
      <c r="L2410" s="4" t="s">
        <v>45</v>
      </c>
      <c r="M2410" s="9">
        <v>5</v>
      </c>
      <c r="N2410" s="6">
        <v>51.36</v>
      </c>
      <c r="O2410" s="7">
        <v>0.1</v>
      </c>
      <c r="P2410" s="6">
        <v>22.45</v>
      </c>
      <c r="Q2410" s="6">
        <f t="shared" si="148"/>
        <v>231.12</v>
      </c>
      <c r="R2410" s="6">
        <f t="shared" si="149"/>
        <v>112.25</v>
      </c>
      <c r="S2410" s="6">
        <f t="shared" si="150"/>
        <v>118.87</v>
      </c>
      <c r="T2410" s="8">
        <f t="shared" si="151"/>
        <v>0.51432156455520939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4049</v>
      </c>
      <c r="B2411" s="3">
        <v>46346</v>
      </c>
      <c r="C2411" s="4">
        <f>YEAR(SalesDataTable[[#This Row],[Order Date]])</f>
        <v>2026</v>
      </c>
      <c r="D2411" s="11" t="str">
        <f>"Q"&amp;ROUNDUP(MONTH(SalesDataTable[[#This Row],[Order Date]])/3,0)</f>
        <v>Q4</v>
      </c>
      <c r="E2411" s="4">
        <f>MONTH(SalesDataTable[[#This Row],[Order Date]])</f>
        <v>11</v>
      </c>
      <c r="F2411" s="4" t="str">
        <f>TEXT(SalesDataTable[[#This Row],[Order Date]],"MMM")</f>
        <v>Nov</v>
      </c>
      <c r="G2411" s="4" t="s">
        <v>11</v>
      </c>
      <c r="H2411" s="4" t="s">
        <v>52</v>
      </c>
      <c r="I2411" s="4" t="s">
        <v>28</v>
      </c>
      <c r="J2411" s="4" t="s">
        <v>3</v>
      </c>
      <c r="K2411" s="4" t="s">
        <v>14</v>
      </c>
      <c r="L2411" s="4" t="s">
        <v>15</v>
      </c>
      <c r="M2411" s="9">
        <v>1</v>
      </c>
      <c r="N2411" s="6">
        <v>36.590000000000003</v>
      </c>
      <c r="O2411" s="7">
        <v>0</v>
      </c>
      <c r="P2411" s="6">
        <v>13.73</v>
      </c>
      <c r="Q2411" s="6">
        <f t="shared" si="148"/>
        <v>36.590000000000003</v>
      </c>
      <c r="R2411" s="6">
        <f t="shared" si="149"/>
        <v>13.73</v>
      </c>
      <c r="S2411" s="6">
        <f t="shared" si="150"/>
        <v>22.860000000000003</v>
      </c>
      <c r="T2411" s="8">
        <f t="shared" si="151"/>
        <v>0.62476086362394101</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3</v>
      </c>
      <c r="B2412" s="3">
        <v>46347</v>
      </c>
      <c r="C2412" s="4">
        <f>YEAR(SalesDataTable[[#This Row],[Order Date]])</f>
        <v>2026</v>
      </c>
      <c r="D2412" s="11" t="str">
        <f>"Q"&amp;ROUNDUP(MONTH(SalesDataTable[[#This Row],[Order Date]])/3,0)</f>
        <v>Q4</v>
      </c>
      <c r="E2412" s="4">
        <f>MONTH(SalesDataTable[[#This Row],[Order Date]])</f>
        <v>11</v>
      </c>
      <c r="F2412" s="4" t="str">
        <f>TEXT(SalesDataTable[[#This Row],[Order Date]],"MMM")</f>
        <v>Nov</v>
      </c>
      <c r="G2412" s="4" t="s">
        <v>20</v>
      </c>
      <c r="H2412" s="4" t="s">
        <v>31</v>
      </c>
      <c r="I2412" s="4" t="s">
        <v>19</v>
      </c>
      <c r="J2412" s="4" t="s">
        <v>3</v>
      </c>
      <c r="K2412" s="4" t="s">
        <v>23</v>
      </c>
      <c r="L2412" s="4" t="s">
        <v>51</v>
      </c>
      <c r="M2412" s="9">
        <v>5</v>
      </c>
      <c r="N2412" s="6">
        <v>122.33</v>
      </c>
      <c r="O2412" s="7">
        <v>0.15</v>
      </c>
      <c r="P2412" s="6">
        <v>58.98</v>
      </c>
      <c r="Q2412" s="6">
        <f t="shared" si="148"/>
        <v>519.90249999999992</v>
      </c>
      <c r="R2412" s="6">
        <f t="shared" si="149"/>
        <v>294.89999999999998</v>
      </c>
      <c r="S2412" s="6">
        <f t="shared" si="150"/>
        <v>225.00249999999994</v>
      </c>
      <c r="T2412" s="8">
        <f t="shared" si="151"/>
        <v>0.43277826130861069</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1603</v>
      </c>
      <c r="B2413" s="3">
        <v>46347</v>
      </c>
      <c r="C2413" s="4">
        <f>YEAR(SalesDataTable[[#This Row],[Order Date]])</f>
        <v>2026</v>
      </c>
      <c r="D2413" s="11" t="str">
        <f>"Q"&amp;ROUNDUP(MONTH(SalesDataTable[[#This Row],[Order Date]])/3,0)</f>
        <v>Q4</v>
      </c>
      <c r="E2413" s="4">
        <f>MONTH(SalesDataTable[[#This Row],[Order Date]])</f>
        <v>11</v>
      </c>
      <c r="F2413" s="4" t="str">
        <f>TEXT(SalesDataTable[[#This Row],[Order Date]],"MMM")</f>
        <v>Nov</v>
      </c>
      <c r="G2413" s="4" t="s">
        <v>20</v>
      </c>
      <c r="H2413" s="4" t="s">
        <v>33</v>
      </c>
      <c r="I2413" s="4" t="s">
        <v>2</v>
      </c>
      <c r="J2413" s="4" t="s">
        <v>3</v>
      </c>
      <c r="K2413" s="4" t="s">
        <v>23</v>
      </c>
      <c r="L2413" s="4" t="s">
        <v>40</v>
      </c>
      <c r="M2413" s="9">
        <v>1</v>
      </c>
      <c r="N2413" s="6">
        <v>83.49</v>
      </c>
      <c r="O2413" s="7">
        <v>0.05</v>
      </c>
      <c r="P2413" s="6">
        <v>39.659999999999997</v>
      </c>
      <c r="Q2413" s="6">
        <f t="shared" si="148"/>
        <v>79.315499999999986</v>
      </c>
      <c r="R2413" s="6">
        <f t="shared" si="149"/>
        <v>39.659999999999997</v>
      </c>
      <c r="S2413" s="6">
        <f t="shared" si="150"/>
        <v>39.655499999999989</v>
      </c>
      <c r="T2413" s="8">
        <f t="shared" si="151"/>
        <v>0.49997163227868446</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2073</v>
      </c>
      <c r="B2414" s="3">
        <v>46347</v>
      </c>
      <c r="C2414" s="4">
        <f>YEAR(SalesDataTable[[#This Row],[Order Date]])</f>
        <v>2026</v>
      </c>
      <c r="D2414" s="11" t="str">
        <f>"Q"&amp;ROUNDUP(MONTH(SalesDataTable[[#This Row],[Order Date]])/3,0)</f>
        <v>Q4</v>
      </c>
      <c r="E2414" s="4">
        <f>MONTH(SalesDataTable[[#This Row],[Order Date]])</f>
        <v>11</v>
      </c>
      <c r="F2414" s="4" t="str">
        <f>TEXT(SalesDataTable[[#This Row],[Order Date]],"MMM")</f>
        <v>Nov</v>
      </c>
      <c r="G2414" s="4" t="s">
        <v>6</v>
      </c>
      <c r="H2414" s="4" t="s">
        <v>43</v>
      </c>
      <c r="I2414" s="4" t="s">
        <v>2</v>
      </c>
      <c r="J2414" s="4" t="s">
        <v>13</v>
      </c>
      <c r="K2414" s="4" t="s">
        <v>4</v>
      </c>
      <c r="L2414" s="4" t="s">
        <v>22</v>
      </c>
      <c r="M2414" s="9">
        <v>2</v>
      </c>
      <c r="N2414" s="6">
        <v>51.48</v>
      </c>
      <c r="O2414" s="7">
        <v>0.1</v>
      </c>
      <c r="P2414" s="6">
        <v>22.51</v>
      </c>
      <c r="Q2414" s="6">
        <f t="shared" si="148"/>
        <v>92.664000000000001</v>
      </c>
      <c r="R2414" s="6">
        <f t="shared" si="149"/>
        <v>45.02</v>
      </c>
      <c r="S2414" s="6">
        <f t="shared" si="150"/>
        <v>47.643999999999998</v>
      </c>
      <c r="T2414" s="8">
        <f t="shared" si="151"/>
        <v>0.51415868082534744</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2487</v>
      </c>
      <c r="B2415" s="3">
        <v>46347</v>
      </c>
      <c r="C2415" s="4">
        <f>YEAR(SalesDataTable[[#This Row],[Order Date]])</f>
        <v>2026</v>
      </c>
      <c r="D2415" s="11" t="str">
        <f>"Q"&amp;ROUNDUP(MONTH(SalesDataTable[[#This Row],[Order Date]])/3,0)</f>
        <v>Q4</v>
      </c>
      <c r="E2415" s="4">
        <f>MONTH(SalesDataTable[[#This Row],[Order Date]])</f>
        <v>11</v>
      </c>
      <c r="F2415" s="4" t="str">
        <f>TEXT(SalesDataTable[[#This Row],[Order Date]],"MMM")</f>
        <v>Nov</v>
      </c>
      <c r="G2415" s="4" t="s">
        <v>11</v>
      </c>
      <c r="H2415" s="4" t="s">
        <v>12</v>
      </c>
      <c r="I2415" s="4" t="s">
        <v>28</v>
      </c>
      <c r="J2415" s="4" t="s">
        <v>13</v>
      </c>
      <c r="K2415" s="4" t="s">
        <v>23</v>
      </c>
      <c r="L2415" s="4" t="s">
        <v>51</v>
      </c>
      <c r="M2415" s="9">
        <v>1</v>
      </c>
      <c r="N2415" s="6">
        <v>123.43</v>
      </c>
      <c r="O2415" s="7">
        <v>0.15</v>
      </c>
      <c r="P2415" s="6">
        <v>60.8</v>
      </c>
      <c r="Q2415" s="6">
        <f t="shared" si="148"/>
        <v>104.91550000000001</v>
      </c>
      <c r="R2415" s="6">
        <f t="shared" si="149"/>
        <v>60.8</v>
      </c>
      <c r="S2415" s="6">
        <f t="shared" si="150"/>
        <v>44.115500000000011</v>
      </c>
      <c r="T2415" s="8">
        <f t="shared" si="151"/>
        <v>0.42048601017008935</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3407</v>
      </c>
      <c r="B2416" s="3">
        <v>46347</v>
      </c>
      <c r="C2416" s="4">
        <f>YEAR(SalesDataTable[[#This Row],[Order Date]])</f>
        <v>2026</v>
      </c>
      <c r="D2416" s="11" t="str">
        <f>"Q"&amp;ROUNDUP(MONTH(SalesDataTable[[#This Row],[Order Date]])/3,0)</f>
        <v>Q4</v>
      </c>
      <c r="E2416" s="4">
        <f>MONTH(SalesDataTable[[#This Row],[Order Date]])</f>
        <v>11</v>
      </c>
      <c r="F2416" s="4" t="str">
        <f>TEXT(SalesDataTable[[#This Row],[Order Date]],"MMM")</f>
        <v>Nov</v>
      </c>
      <c r="G2416" s="4" t="s">
        <v>20</v>
      </c>
      <c r="H2416" s="4" t="s">
        <v>31</v>
      </c>
      <c r="I2416" s="4" t="s">
        <v>2</v>
      </c>
      <c r="J2416" s="4" t="s">
        <v>13</v>
      </c>
      <c r="K2416" s="4" t="s">
        <v>14</v>
      </c>
      <c r="L2416" s="4" t="s">
        <v>48</v>
      </c>
      <c r="M2416" s="9">
        <v>1</v>
      </c>
      <c r="N2416" s="6">
        <v>164.85</v>
      </c>
      <c r="O2416" s="7">
        <v>0.1</v>
      </c>
      <c r="P2416" s="6">
        <v>89.4</v>
      </c>
      <c r="Q2416" s="6">
        <f t="shared" si="148"/>
        <v>148.36500000000001</v>
      </c>
      <c r="R2416" s="6">
        <f t="shared" si="149"/>
        <v>89.4</v>
      </c>
      <c r="S2416" s="6">
        <f t="shared" si="150"/>
        <v>58.965000000000003</v>
      </c>
      <c r="T2416" s="8">
        <f t="shared" si="151"/>
        <v>0.39743200889697705</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4052</v>
      </c>
      <c r="B2417" s="3">
        <v>46347</v>
      </c>
      <c r="C2417" s="4">
        <f>YEAR(SalesDataTable[[#This Row],[Order Date]])</f>
        <v>2026</v>
      </c>
      <c r="D2417" s="11" t="str">
        <f>"Q"&amp;ROUNDUP(MONTH(SalesDataTable[[#This Row],[Order Date]])/3,0)</f>
        <v>Q4</v>
      </c>
      <c r="E2417" s="4">
        <f>MONTH(SalesDataTable[[#This Row],[Order Date]])</f>
        <v>11</v>
      </c>
      <c r="F2417" s="4" t="str">
        <f>TEXT(SalesDataTable[[#This Row],[Order Date]],"MMM")</f>
        <v>Nov</v>
      </c>
      <c r="G2417" s="4" t="s">
        <v>0</v>
      </c>
      <c r="H2417" s="4" t="s">
        <v>1</v>
      </c>
      <c r="I2417" s="4" t="s">
        <v>2</v>
      </c>
      <c r="J2417" s="4" t="s">
        <v>13</v>
      </c>
      <c r="K2417" s="4" t="s">
        <v>14</v>
      </c>
      <c r="L2417" s="4" t="s">
        <v>32</v>
      </c>
      <c r="M2417" s="9">
        <v>1</v>
      </c>
      <c r="N2417" s="6">
        <v>46.82</v>
      </c>
      <c r="O2417" s="7">
        <v>0.2</v>
      </c>
      <c r="P2417" s="6">
        <v>18.27</v>
      </c>
      <c r="Q2417" s="6">
        <f t="shared" si="148"/>
        <v>37.456000000000003</v>
      </c>
      <c r="R2417" s="6">
        <f t="shared" si="149"/>
        <v>18.27</v>
      </c>
      <c r="S2417" s="6">
        <f t="shared" si="150"/>
        <v>19.186000000000003</v>
      </c>
      <c r="T2417" s="8">
        <f t="shared" si="151"/>
        <v>0.51222768047842804</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119</v>
      </c>
      <c r="B2418" s="3">
        <v>46348</v>
      </c>
      <c r="C2418" s="4">
        <f>YEAR(SalesDataTable[[#This Row],[Order Date]])</f>
        <v>2026</v>
      </c>
      <c r="D2418" s="11" t="str">
        <f>"Q"&amp;ROUNDUP(MONTH(SalesDataTable[[#This Row],[Order Date]])/3,0)</f>
        <v>Q4</v>
      </c>
      <c r="E2418" s="4">
        <f>MONTH(SalesDataTable[[#This Row],[Order Date]])</f>
        <v>11</v>
      </c>
      <c r="F2418" s="4" t="str">
        <f>TEXT(SalesDataTable[[#This Row],[Order Date]],"MMM")</f>
        <v>Nov</v>
      </c>
      <c r="G2418" s="4" t="s">
        <v>0</v>
      </c>
      <c r="H2418" s="4" t="s">
        <v>36</v>
      </c>
      <c r="I2418" s="4" t="s">
        <v>2</v>
      </c>
      <c r="J2418" s="4" t="s">
        <v>13</v>
      </c>
      <c r="K2418" s="4" t="s">
        <v>34</v>
      </c>
      <c r="L2418" s="4" t="s">
        <v>35</v>
      </c>
      <c r="M2418" s="9">
        <v>1</v>
      </c>
      <c r="N2418" s="6">
        <v>41.16</v>
      </c>
      <c r="O2418" s="7">
        <v>0.1</v>
      </c>
      <c r="P2418" s="6">
        <v>14.82</v>
      </c>
      <c r="Q2418" s="6">
        <f t="shared" si="148"/>
        <v>37.043999999999997</v>
      </c>
      <c r="R2418" s="6">
        <f t="shared" si="149"/>
        <v>14.82</v>
      </c>
      <c r="S2418" s="6">
        <f t="shared" si="150"/>
        <v>22.223999999999997</v>
      </c>
      <c r="T2418" s="8">
        <f t="shared" si="151"/>
        <v>0.59993521218011014</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298</v>
      </c>
      <c r="B2419" s="3">
        <v>46348</v>
      </c>
      <c r="C2419" s="4">
        <f>YEAR(SalesDataTable[[#This Row],[Order Date]])</f>
        <v>2026</v>
      </c>
      <c r="D2419" s="11"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23</v>
      </c>
      <c r="L2419" s="4" t="s">
        <v>29</v>
      </c>
      <c r="M2419" s="9">
        <v>1</v>
      </c>
      <c r="N2419" s="6">
        <v>196.08</v>
      </c>
      <c r="O2419" s="7">
        <v>0.1</v>
      </c>
      <c r="P2419" s="6">
        <v>104.19</v>
      </c>
      <c r="Q2419" s="6">
        <f t="shared" si="148"/>
        <v>176.47200000000001</v>
      </c>
      <c r="R2419" s="6">
        <f t="shared" si="149"/>
        <v>104.19</v>
      </c>
      <c r="S2419" s="6">
        <f t="shared" si="150"/>
        <v>72.282000000000011</v>
      </c>
      <c r="T2419" s="8">
        <f t="shared" si="151"/>
        <v>0.40959472324221408</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419</v>
      </c>
      <c r="B2420" s="3">
        <v>46348</v>
      </c>
      <c r="C2420" s="4">
        <f>YEAR(SalesDataTable[[#This Row],[Order Date]])</f>
        <v>2026</v>
      </c>
      <c r="D2420" s="11" t="str">
        <f>"Q"&amp;ROUNDUP(MONTH(SalesDataTable[[#This Row],[Order Date]])/3,0)</f>
        <v>Q4</v>
      </c>
      <c r="E2420" s="4">
        <f>MONTH(SalesDataTable[[#This Row],[Order Date]])</f>
        <v>11</v>
      </c>
      <c r="F2420" s="4" t="str">
        <f>TEXT(SalesDataTable[[#This Row],[Order Date]],"MMM")</f>
        <v>Nov</v>
      </c>
      <c r="G2420" s="4" t="s">
        <v>20</v>
      </c>
      <c r="H2420" s="4" t="s">
        <v>33</v>
      </c>
      <c r="I2420" s="4" t="s">
        <v>19</v>
      </c>
      <c r="J2420" s="4" t="s">
        <v>13</v>
      </c>
      <c r="K2420" s="4" t="s">
        <v>23</v>
      </c>
      <c r="L2420" s="4" t="s">
        <v>29</v>
      </c>
      <c r="M2420" s="9">
        <v>1</v>
      </c>
      <c r="N2420" s="6">
        <v>192.62</v>
      </c>
      <c r="O2420" s="7">
        <v>0.1</v>
      </c>
      <c r="P2420" s="6">
        <v>105.97</v>
      </c>
      <c r="Q2420" s="6">
        <f t="shared" si="148"/>
        <v>173.358</v>
      </c>
      <c r="R2420" s="6">
        <f t="shared" si="149"/>
        <v>105.97</v>
      </c>
      <c r="S2420" s="6">
        <f t="shared" si="150"/>
        <v>67.388000000000005</v>
      </c>
      <c r="T2420" s="8">
        <f t="shared" si="151"/>
        <v>0.38872160500236508</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1181</v>
      </c>
      <c r="B2421" s="3">
        <v>46348</v>
      </c>
      <c r="C2421" s="4">
        <f>YEAR(SalesDataTable[[#This Row],[Order Date]])</f>
        <v>2026</v>
      </c>
      <c r="D2421" s="11" t="str">
        <f>"Q"&amp;ROUNDUP(MONTH(SalesDataTable[[#This Row],[Order Date]])/3,0)</f>
        <v>Q4</v>
      </c>
      <c r="E2421" s="4">
        <f>MONTH(SalesDataTable[[#This Row],[Order Date]])</f>
        <v>11</v>
      </c>
      <c r="F2421" s="4" t="str">
        <f>TEXT(SalesDataTable[[#This Row],[Order Date]],"MMM")</f>
        <v>Nov</v>
      </c>
      <c r="G2421" s="4" t="s">
        <v>6</v>
      </c>
      <c r="H2421" s="4" t="s">
        <v>43</v>
      </c>
      <c r="I2421" s="4" t="s">
        <v>28</v>
      </c>
      <c r="J2421" s="4" t="s">
        <v>13</v>
      </c>
      <c r="K2421" s="4" t="s">
        <v>4</v>
      </c>
      <c r="L2421" s="4" t="s">
        <v>30</v>
      </c>
      <c r="M2421" s="9">
        <v>2</v>
      </c>
      <c r="N2421" s="6">
        <v>102.87</v>
      </c>
      <c r="O2421" s="7">
        <v>0.05</v>
      </c>
      <c r="P2421" s="6">
        <v>51.69</v>
      </c>
      <c r="Q2421" s="6">
        <f t="shared" si="148"/>
        <v>195.453</v>
      </c>
      <c r="R2421" s="6">
        <f t="shared" si="149"/>
        <v>103.38</v>
      </c>
      <c r="S2421" s="6">
        <f t="shared" si="150"/>
        <v>92.073000000000008</v>
      </c>
      <c r="T2421" s="8">
        <f t="shared" si="151"/>
        <v>0.4710748875688785</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1924</v>
      </c>
      <c r="B2422" s="3">
        <v>46348</v>
      </c>
      <c r="C2422" s="4">
        <f>YEAR(SalesDataTable[[#This Row],[Order Date]])</f>
        <v>2026</v>
      </c>
      <c r="D2422" s="11" t="str">
        <f>"Q"&amp;ROUNDUP(MONTH(SalesDataTable[[#This Row],[Order Date]])/3,0)</f>
        <v>Q4</v>
      </c>
      <c r="E2422" s="4">
        <f>MONTH(SalesDataTable[[#This Row],[Order Date]])</f>
        <v>11</v>
      </c>
      <c r="F2422" s="4" t="str">
        <f>TEXT(SalesDataTable[[#This Row],[Order Date]],"MMM")</f>
        <v>Nov</v>
      </c>
      <c r="G2422" s="4" t="s">
        <v>0</v>
      </c>
      <c r="H2422" s="4" t="s">
        <v>50</v>
      </c>
      <c r="I2422" s="4" t="s">
        <v>2</v>
      </c>
      <c r="J2422" s="4" t="s">
        <v>13</v>
      </c>
      <c r="K2422" s="4" t="s">
        <v>4</v>
      </c>
      <c r="L2422" s="4" t="s">
        <v>22</v>
      </c>
      <c r="M2422" s="9">
        <v>3</v>
      </c>
      <c r="N2422" s="6">
        <v>50.99</v>
      </c>
      <c r="O2422" s="7">
        <v>0.2</v>
      </c>
      <c r="P2422" s="6">
        <v>22.53</v>
      </c>
      <c r="Q2422" s="6">
        <f t="shared" si="148"/>
        <v>122.376</v>
      </c>
      <c r="R2422" s="6">
        <f t="shared" si="149"/>
        <v>67.59</v>
      </c>
      <c r="S2422" s="6">
        <f t="shared" si="150"/>
        <v>54.786000000000001</v>
      </c>
      <c r="T2422" s="8">
        <f t="shared" si="151"/>
        <v>0.44768582074916652</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3829</v>
      </c>
      <c r="B2423" s="3">
        <v>46348</v>
      </c>
      <c r="C2423" s="4">
        <f>YEAR(SalesDataTable[[#This Row],[Order Date]])</f>
        <v>2026</v>
      </c>
      <c r="D2423" s="11" t="str">
        <f>"Q"&amp;ROUNDUP(MONTH(SalesDataTable[[#This Row],[Order Date]])/3,0)</f>
        <v>Q4</v>
      </c>
      <c r="E2423" s="4">
        <f>MONTH(SalesDataTable[[#This Row],[Order Date]])</f>
        <v>11</v>
      </c>
      <c r="F2423" s="4" t="str">
        <f>TEXT(SalesDataTable[[#This Row],[Order Date]],"MMM")</f>
        <v>Nov</v>
      </c>
      <c r="G2423" s="4" t="s">
        <v>6</v>
      </c>
      <c r="H2423" s="4" t="s">
        <v>43</v>
      </c>
      <c r="I2423" s="4" t="s">
        <v>19</v>
      </c>
      <c r="J2423" s="4" t="s">
        <v>13</v>
      </c>
      <c r="K2423" s="4" t="s">
        <v>4</v>
      </c>
      <c r="L2423" s="4" t="s">
        <v>26</v>
      </c>
      <c r="M2423" s="9">
        <v>1</v>
      </c>
      <c r="N2423" s="6">
        <v>39.94</v>
      </c>
      <c r="O2423" s="7">
        <v>0.1</v>
      </c>
      <c r="P2423" s="6">
        <v>16.89</v>
      </c>
      <c r="Q2423" s="6">
        <f t="shared" si="148"/>
        <v>35.945999999999998</v>
      </c>
      <c r="R2423" s="6">
        <f t="shared" si="149"/>
        <v>16.89</v>
      </c>
      <c r="S2423" s="6">
        <f t="shared" si="150"/>
        <v>19.055999999999997</v>
      </c>
      <c r="T2423" s="8">
        <f t="shared" si="151"/>
        <v>0.53012852612251704</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5065</v>
      </c>
      <c r="B2424" s="3">
        <v>46348</v>
      </c>
      <c r="C2424" s="4">
        <f>YEAR(SalesDataTable[[#This Row],[Order Date]])</f>
        <v>2026</v>
      </c>
      <c r="D2424" s="11" t="str">
        <f>"Q"&amp;ROUNDUP(MONTH(SalesDataTable[[#This Row],[Order Date]])/3,0)</f>
        <v>Q4</v>
      </c>
      <c r="E2424" s="4">
        <f>MONTH(SalesDataTable[[#This Row],[Order Date]])</f>
        <v>11</v>
      </c>
      <c r="F2424" s="4" t="str">
        <f>TEXT(SalesDataTable[[#This Row],[Order Date]],"MMM")</f>
        <v>Nov</v>
      </c>
      <c r="G2424" s="4" t="s">
        <v>20</v>
      </c>
      <c r="H2424" s="4" t="s">
        <v>33</v>
      </c>
      <c r="I2424" s="4" t="s">
        <v>2</v>
      </c>
      <c r="J2424" s="4" t="s">
        <v>13</v>
      </c>
      <c r="K2424" s="4" t="s">
        <v>14</v>
      </c>
      <c r="L2424" s="4" t="s">
        <v>48</v>
      </c>
      <c r="M2424" s="9">
        <v>2</v>
      </c>
      <c r="N2424" s="6">
        <v>166.15</v>
      </c>
      <c r="O2424" s="7">
        <v>0</v>
      </c>
      <c r="P2424" s="6">
        <v>86.42</v>
      </c>
      <c r="Q2424" s="6">
        <f t="shared" si="148"/>
        <v>332.3</v>
      </c>
      <c r="R2424" s="6">
        <f t="shared" si="149"/>
        <v>172.84</v>
      </c>
      <c r="S2424" s="6">
        <f t="shared" si="150"/>
        <v>159.46</v>
      </c>
      <c r="T2424" s="8">
        <f t="shared" si="151"/>
        <v>0.47986758952753539</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5146</v>
      </c>
      <c r="B2425" s="3">
        <v>46348</v>
      </c>
      <c r="C2425" s="4">
        <f>YEAR(SalesDataTable[[#This Row],[Order Date]])</f>
        <v>2026</v>
      </c>
      <c r="D2425" s="11" t="str">
        <f>"Q"&amp;ROUNDUP(MONTH(SalesDataTable[[#This Row],[Order Date]])/3,0)</f>
        <v>Q4</v>
      </c>
      <c r="E2425" s="4">
        <f>MONTH(SalesDataTable[[#This Row],[Order Date]])</f>
        <v>11</v>
      </c>
      <c r="F2425" s="4" t="str">
        <f>TEXT(SalesDataTable[[#This Row],[Order Date]],"MMM")</f>
        <v>Nov</v>
      </c>
      <c r="G2425" s="4" t="s">
        <v>6</v>
      </c>
      <c r="H2425" s="4" t="s">
        <v>27</v>
      </c>
      <c r="I2425" s="4" t="s">
        <v>2</v>
      </c>
      <c r="J2425" s="4" t="s">
        <v>13</v>
      </c>
      <c r="K2425" s="4" t="s">
        <v>34</v>
      </c>
      <c r="L2425" s="4" t="s">
        <v>42</v>
      </c>
      <c r="M2425" s="9">
        <v>1</v>
      </c>
      <c r="N2425" s="6">
        <v>35.79</v>
      </c>
      <c r="O2425" s="7">
        <v>0.1</v>
      </c>
      <c r="P2425" s="6">
        <v>14.17</v>
      </c>
      <c r="Q2425" s="6">
        <f t="shared" si="148"/>
        <v>32.210999999999999</v>
      </c>
      <c r="R2425" s="6">
        <f t="shared" si="149"/>
        <v>14.17</v>
      </c>
      <c r="S2425" s="6">
        <f t="shared" si="150"/>
        <v>18.040999999999997</v>
      </c>
      <c r="T2425" s="8">
        <f t="shared" si="151"/>
        <v>0.56008816863804278</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320</v>
      </c>
      <c r="B2426" s="3">
        <v>46349</v>
      </c>
      <c r="C2426" s="4">
        <f>YEAR(SalesDataTable[[#This Row],[Order Date]])</f>
        <v>2026</v>
      </c>
      <c r="D2426" s="11" t="str">
        <f>"Q"&amp;ROUNDUP(MONTH(SalesDataTable[[#This Row],[Order Date]])/3,0)</f>
        <v>Q4</v>
      </c>
      <c r="E2426" s="4">
        <f>MONTH(SalesDataTable[[#This Row],[Order Date]])</f>
        <v>11</v>
      </c>
      <c r="F2426" s="4" t="str">
        <f>TEXT(SalesDataTable[[#This Row],[Order Date]],"MMM")</f>
        <v>Nov</v>
      </c>
      <c r="G2426" s="4" t="s">
        <v>11</v>
      </c>
      <c r="H2426" s="4" t="s">
        <v>12</v>
      </c>
      <c r="I2426" s="4" t="s">
        <v>2</v>
      </c>
      <c r="J2426" s="4" t="s">
        <v>13</v>
      </c>
      <c r="K2426" s="4" t="s">
        <v>23</v>
      </c>
      <c r="L2426" s="4" t="s">
        <v>29</v>
      </c>
      <c r="M2426" s="9">
        <v>5</v>
      </c>
      <c r="N2426" s="6">
        <v>196.53</v>
      </c>
      <c r="O2426" s="7">
        <v>0.15</v>
      </c>
      <c r="P2426" s="6">
        <v>105.01</v>
      </c>
      <c r="Q2426" s="6">
        <f t="shared" si="148"/>
        <v>835.25249999999994</v>
      </c>
      <c r="R2426" s="6">
        <f t="shared" si="149"/>
        <v>525.05000000000007</v>
      </c>
      <c r="S2426" s="6">
        <f t="shared" si="150"/>
        <v>310.20249999999987</v>
      </c>
      <c r="T2426" s="8">
        <f t="shared" si="151"/>
        <v>0.37138769414039452</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1250</v>
      </c>
      <c r="B2427" s="3">
        <v>46349</v>
      </c>
      <c r="C2427" s="4">
        <f>YEAR(SalesDataTable[[#This Row],[Order Date]])</f>
        <v>2026</v>
      </c>
      <c r="D2427" s="11"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15</v>
      </c>
      <c r="M2427" s="9">
        <v>6</v>
      </c>
      <c r="N2427" s="6">
        <v>36.35</v>
      </c>
      <c r="O2427" s="7">
        <v>0</v>
      </c>
      <c r="P2427" s="6">
        <v>13.24</v>
      </c>
      <c r="Q2427" s="6">
        <f t="shared" si="148"/>
        <v>218.10000000000002</v>
      </c>
      <c r="R2427" s="6">
        <f t="shared" si="149"/>
        <v>79.44</v>
      </c>
      <c r="S2427" s="6">
        <f t="shared" si="150"/>
        <v>138.66000000000003</v>
      </c>
      <c r="T2427" s="8">
        <f t="shared" si="151"/>
        <v>0.63576341127922975</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2584</v>
      </c>
      <c r="B2428" s="3">
        <v>46349</v>
      </c>
      <c r="C2428" s="4">
        <f>YEAR(SalesDataTable[[#This Row],[Order Date]])</f>
        <v>2026</v>
      </c>
      <c r="D2428" s="11" t="str">
        <f>"Q"&amp;ROUNDUP(MONTH(SalesDataTable[[#This Row],[Order Date]])/3,0)</f>
        <v>Q4</v>
      </c>
      <c r="E2428" s="4">
        <f>MONTH(SalesDataTable[[#This Row],[Order Date]])</f>
        <v>11</v>
      </c>
      <c r="F2428" s="4" t="str">
        <f>TEXT(SalesDataTable[[#This Row],[Order Date]],"MMM")</f>
        <v>Nov</v>
      </c>
      <c r="G2428" s="4" t="s">
        <v>6</v>
      </c>
      <c r="H2428" s="4" t="s">
        <v>27</v>
      </c>
      <c r="I2428" s="4" t="s">
        <v>8</v>
      </c>
      <c r="J2428" s="4" t="s">
        <v>3</v>
      </c>
      <c r="K2428" s="4" t="s">
        <v>23</v>
      </c>
      <c r="L2428" s="4" t="s">
        <v>29</v>
      </c>
      <c r="M2428" s="9">
        <v>15</v>
      </c>
      <c r="N2428" s="6">
        <v>192.23</v>
      </c>
      <c r="O2428" s="7">
        <v>0.15</v>
      </c>
      <c r="P2428" s="6">
        <v>106.34</v>
      </c>
      <c r="Q2428" s="6">
        <f t="shared" si="148"/>
        <v>2450.9324999999999</v>
      </c>
      <c r="R2428" s="6">
        <f t="shared" si="149"/>
        <v>1595.1000000000001</v>
      </c>
      <c r="S2428" s="6">
        <f t="shared" si="150"/>
        <v>855.83249999999975</v>
      </c>
      <c r="T2428" s="8">
        <f t="shared" si="151"/>
        <v>0.34918648310387979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2717</v>
      </c>
      <c r="B2429" s="3">
        <v>46349</v>
      </c>
      <c r="C2429" s="4">
        <f>YEAR(SalesDataTable[[#This Row],[Order Date]])</f>
        <v>2026</v>
      </c>
      <c r="D2429" s="11" t="str">
        <f>"Q"&amp;ROUNDUP(MONTH(SalesDataTable[[#This Row],[Order Date]])/3,0)</f>
        <v>Q4</v>
      </c>
      <c r="E2429" s="4">
        <f>MONTH(SalesDataTable[[#This Row],[Order Date]])</f>
        <v>11</v>
      </c>
      <c r="F2429" s="4" t="str">
        <f>TEXT(SalesDataTable[[#This Row],[Order Date]],"MMM")</f>
        <v>Nov</v>
      </c>
      <c r="G2429" s="4" t="s">
        <v>6</v>
      </c>
      <c r="H2429" s="4" t="s">
        <v>43</v>
      </c>
      <c r="I2429" s="4" t="s">
        <v>2</v>
      </c>
      <c r="J2429" s="4" t="s">
        <v>13</v>
      </c>
      <c r="K2429" s="4" t="s">
        <v>14</v>
      </c>
      <c r="L2429" s="4" t="s">
        <v>48</v>
      </c>
      <c r="M2429" s="9">
        <v>2</v>
      </c>
      <c r="N2429" s="6">
        <v>167.9</v>
      </c>
      <c r="O2429" s="7">
        <v>0.15</v>
      </c>
      <c r="P2429" s="6">
        <v>89.55</v>
      </c>
      <c r="Q2429" s="6">
        <f t="shared" si="148"/>
        <v>285.43</v>
      </c>
      <c r="R2429" s="6">
        <f t="shared" si="149"/>
        <v>179.1</v>
      </c>
      <c r="S2429" s="6">
        <f t="shared" si="150"/>
        <v>106.33000000000001</v>
      </c>
      <c r="T2429" s="8">
        <f t="shared" si="151"/>
        <v>0.37252566303471957</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2737</v>
      </c>
      <c r="B2430" s="3">
        <v>46349</v>
      </c>
      <c r="C2430" s="4">
        <f>YEAR(SalesDataTable[[#This Row],[Order Date]])</f>
        <v>2026</v>
      </c>
      <c r="D2430" s="11" t="str">
        <f>"Q"&amp;ROUNDUP(MONTH(SalesDataTable[[#This Row],[Order Date]])/3,0)</f>
        <v>Q4</v>
      </c>
      <c r="E2430" s="4">
        <f>MONTH(SalesDataTable[[#This Row],[Order Date]])</f>
        <v>11</v>
      </c>
      <c r="F2430" s="4" t="str">
        <f>TEXT(SalesDataTable[[#This Row],[Order Date]],"MMM")</f>
        <v>Nov</v>
      </c>
      <c r="G2430" s="4" t="s">
        <v>6</v>
      </c>
      <c r="H2430" s="4" t="s">
        <v>27</v>
      </c>
      <c r="I2430" s="4" t="s">
        <v>2</v>
      </c>
      <c r="J2430" s="4" t="s">
        <v>16</v>
      </c>
      <c r="K2430" s="4" t="s">
        <v>23</v>
      </c>
      <c r="L2430" s="4" t="s">
        <v>40</v>
      </c>
      <c r="M2430" s="9">
        <v>2</v>
      </c>
      <c r="N2430" s="6">
        <v>80.709999999999994</v>
      </c>
      <c r="O2430" s="7">
        <v>0.1</v>
      </c>
      <c r="P2430" s="6">
        <v>39.33</v>
      </c>
      <c r="Q2430" s="6">
        <f t="shared" si="148"/>
        <v>145.27799999999999</v>
      </c>
      <c r="R2430" s="6">
        <f t="shared" si="149"/>
        <v>78.66</v>
      </c>
      <c r="S2430" s="6">
        <f t="shared" si="150"/>
        <v>66.617999999999995</v>
      </c>
      <c r="T2430" s="8">
        <f t="shared" si="151"/>
        <v>0.45855532152149669</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3021</v>
      </c>
      <c r="B2431" s="3">
        <v>46349</v>
      </c>
      <c r="C2431" s="4">
        <f>YEAR(SalesDataTable[[#This Row],[Order Date]])</f>
        <v>2026</v>
      </c>
      <c r="D2431" s="11" t="str">
        <f>"Q"&amp;ROUNDUP(MONTH(SalesDataTable[[#This Row],[Order Date]])/3,0)</f>
        <v>Q4</v>
      </c>
      <c r="E2431" s="4">
        <f>MONTH(SalesDataTable[[#This Row],[Order Date]])</f>
        <v>11</v>
      </c>
      <c r="F2431" s="4" t="str">
        <f>TEXT(SalesDataTable[[#This Row],[Order Date]],"MMM")</f>
        <v>Nov</v>
      </c>
      <c r="G2431" s="4" t="s">
        <v>0</v>
      </c>
      <c r="H2431" s="4" t="s">
        <v>50</v>
      </c>
      <c r="I2431" s="4" t="s">
        <v>2</v>
      </c>
      <c r="J2431" s="4" t="s">
        <v>16</v>
      </c>
      <c r="K2431" s="4" t="s">
        <v>9</v>
      </c>
      <c r="L2431" s="4" t="s">
        <v>46</v>
      </c>
      <c r="M2431" s="9">
        <v>1</v>
      </c>
      <c r="N2431" s="6">
        <v>71.66</v>
      </c>
      <c r="O2431" s="7">
        <v>0.2</v>
      </c>
      <c r="P2431" s="6">
        <v>31.83</v>
      </c>
      <c r="Q2431" s="6">
        <f t="shared" si="148"/>
        <v>57.328000000000003</v>
      </c>
      <c r="R2431" s="6">
        <f t="shared" si="149"/>
        <v>31.83</v>
      </c>
      <c r="S2431" s="6">
        <f t="shared" si="150"/>
        <v>25.498000000000005</v>
      </c>
      <c r="T2431" s="8">
        <f t="shared" si="151"/>
        <v>0.44477393245883345</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5199</v>
      </c>
      <c r="B2432" s="3">
        <v>46349</v>
      </c>
      <c r="C2432" s="4">
        <f>YEAR(SalesDataTable[[#This Row],[Order Date]])</f>
        <v>2026</v>
      </c>
      <c r="D2432" s="11" t="str">
        <f>"Q"&amp;ROUNDUP(MONTH(SalesDataTable[[#This Row],[Order Date]])/3,0)</f>
        <v>Q4</v>
      </c>
      <c r="E2432" s="4">
        <f>MONTH(SalesDataTable[[#This Row],[Order Date]])</f>
        <v>11</v>
      </c>
      <c r="F2432" s="4" t="str">
        <f>TEXT(SalesDataTable[[#This Row],[Order Date]],"MMM")</f>
        <v>Nov</v>
      </c>
      <c r="G2432" s="4" t="s">
        <v>11</v>
      </c>
      <c r="H2432" s="4" t="s">
        <v>18</v>
      </c>
      <c r="I2432" s="4" t="s">
        <v>2</v>
      </c>
      <c r="J2432" s="4" t="s">
        <v>3</v>
      </c>
      <c r="K2432" s="4" t="s">
        <v>23</v>
      </c>
      <c r="L2432" s="4" t="s">
        <v>51</v>
      </c>
      <c r="M2432" s="9">
        <v>5</v>
      </c>
      <c r="N2432" s="6">
        <v>125.23</v>
      </c>
      <c r="O2432" s="7">
        <v>0.05</v>
      </c>
      <c r="P2432" s="6">
        <v>59.84</v>
      </c>
      <c r="Q2432" s="6">
        <f t="shared" si="148"/>
        <v>594.84249999999997</v>
      </c>
      <c r="R2432" s="6">
        <f t="shared" si="149"/>
        <v>299.20000000000005</v>
      </c>
      <c r="S2432" s="6">
        <f t="shared" si="150"/>
        <v>295.64249999999993</v>
      </c>
      <c r="T2432" s="8">
        <f t="shared" si="151"/>
        <v>0.49700971265503041</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1202</v>
      </c>
      <c r="B2433" s="3">
        <v>46350</v>
      </c>
      <c r="C2433" s="4">
        <f>YEAR(SalesDataTable[[#This Row],[Order Date]])</f>
        <v>2026</v>
      </c>
      <c r="D2433" s="11" t="str">
        <f>"Q"&amp;ROUNDUP(MONTH(SalesDataTable[[#This Row],[Order Date]])/3,0)</f>
        <v>Q4</v>
      </c>
      <c r="E2433" s="4">
        <f>MONTH(SalesDataTable[[#This Row],[Order Date]])</f>
        <v>11</v>
      </c>
      <c r="F2433" s="4" t="str">
        <f>TEXT(SalesDataTable[[#This Row],[Order Date]],"MMM")</f>
        <v>Nov</v>
      </c>
      <c r="G2433" s="4" t="s">
        <v>0</v>
      </c>
      <c r="H2433" s="4" t="s">
        <v>50</v>
      </c>
      <c r="I2433" s="4" t="s">
        <v>28</v>
      </c>
      <c r="J2433" s="4" t="s">
        <v>3</v>
      </c>
      <c r="K2433" s="4" t="s">
        <v>9</v>
      </c>
      <c r="L2433" s="4" t="s">
        <v>10</v>
      </c>
      <c r="M2433" s="9">
        <v>2</v>
      </c>
      <c r="N2433" s="6">
        <v>91.33</v>
      </c>
      <c r="O2433" s="7">
        <v>0.15</v>
      </c>
      <c r="P2433" s="6">
        <v>45.45</v>
      </c>
      <c r="Q2433" s="6">
        <f t="shared" si="148"/>
        <v>155.261</v>
      </c>
      <c r="R2433" s="6">
        <f t="shared" si="149"/>
        <v>90.9</v>
      </c>
      <c r="S2433" s="6">
        <f t="shared" si="150"/>
        <v>64.36099999999999</v>
      </c>
      <c r="T2433" s="8">
        <f t="shared" si="151"/>
        <v>0.41453423589954974</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1365</v>
      </c>
      <c r="B2434" s="3">
        <v>46350</v>
      </c>
      <c r="C2434" s="4">
        <f>YEAR(SalesDataTable[[#This Row],[Order Date]])</f>
        <v>2026</v>
      </c>
      <c r="D2434" s="11" t="str">
        <f>"Q"&amp;ROUNDUP(MONTH(SalesDataTable[[#This Row],[Order Date]])/3,0)</f>
        <v>Q4</v>
      </c>
      <c r="E2434" s="4">
        <f>MONTH(SalesDataTable[[#This Row],[Order Date]])</f>
        <v>11</v>
      </c>
      <c r="F2434" s="4" t="str">
        <f>TEXT(SalesDataTable[[#This Row],[Order Date]],"MMM")</f>
        <v>Nov</v>
      </c>
      <c r="G2434" s="4" t="s">
        <v>0</v>
      </c>
      <c r="H2434" s="4" t="s">
        <v>1</v>
      </c>
      <c r="I2434" s="4" t="s">
        <v>28</v>
      </c>
      <c r="J2434" s="4" t="s">
        <v>13</v>
      </c>
      <c r="K2434" s="4" t="s">
        <v>9</v>
      </c>
      <c r="L2434" s="4" t="s">
        <v>37</v>
      </c>
      <c r="M2434" s="9">
        <v>4</v>
      </c>
      <c r="N2434" s="6">
        <v>155.91</v>
      </c>
      <c r="O2434" s="7">
        <v>0</v>
      </c>
      <c r="P2434" s="6">
        <v>79.91</v>
      </c>
      <c r="Q2434" s="6">
        <f t="shared" si="148"/>
        <v>623.64</v>
      </c>
      <c r="R2434" s="6">
        <f t="shared" si="149"/>
        <v>319.64</v>
      </c>
      <c r="S2434" s="6">
        <f t="shared" si="150"/>
        <v>304</v>
      </c>
      <c r="T2434" s="8">
        <f t="shared" si="151"/>
        <v>0.48746071451478418</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2575</v>
      </c>
      <c r="B2435" s="3">
        <v>46350</v>
      </c>
      <c r="C2435" s="4">
        <f>YEAR(SalesDataTable[[#This Row],[Order Date]])</f>
        <v>2026</v>
      </c>
      <c r="D2435" s="11" t="str">
        <f>"Q"&amp;ROUNDUP(MONTH(SalesDataTable[[#This Row],[Order Date]])/3,0)</f>
        <v>Q4</v>
      </c>
      <c r="E2435" s="4">
        <f>MONTH(SalesDataTable[[#This Row],[Order Date]])</f>
        <v>11</v>
      </c>
      <c r="F2435" s="4" t="str">
        <f>TEXT(SalesDataTable[[#This Row],[Order Date]],"MMM")</f>
        <v>Nov</v>
      </c>
      <c r="G2435" s="4" t="s">
        <v>11</v>
      </c>
      <c r="H2435" s="4" t="s">
        <v>39</v>
      </c>
      <c r="I2435" s="4" t="s">
        <v>19</v>
      </c>
      <c r="J2435" s="4" t="s">
        <v>3</v>
      </c>
      <c r="K2435" s="4" t="s">
        <v>34</v>
      </c>
      <c r="L2435" s="4" t="s">
        <v>35</v>
      </c>
      <c r="M2435" s="9">
        <v>1</v>
      </c>
      <c r="N2435" s="6">
        <v>39.42</v>
      </c>
      <c r="O2435" s="7">
        <v>0</v>
      </c>
      <c r="P2435" s="6">
        <v>14.63</v>
      </c>
      <c r="Q2435" s="6">
        <f t="shared" si="148"/>
        <v>39.42</v>
      </c>
      <c r="R2435" s="6">
        <f t="shared" si="149"/>
        <v>14.63</v>
      </c>
      <c r="S2435" s="6">
        <f t="shared" si="150"/>
        <v>24.79</v>
      </c>
      <c r="T2435" s="8">
        <f t="shared" si="151"/>
        <v>0.62886859462201927</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2673</v>
      </c>
      <c r="B2436" s="3">
        <v>46350</v>
      </c>
      <c r="C2436" s="4">
        <f>YEAR(SalesDataTable[[#This Row],[Order Date]])</f>
        <v>2026</v>
      </c>
      <c r="D2436" s="11" t="str">
        <f>"Q"&amp;ROUNDUP(MONTH(SalesDataTable[[#This Row],[Order Date]])/3,0)</f>
        <v>Q4</v>
      </c>
      <c r="E2436" s="4">
        <f>MONTH(SalesDataTable[[#This Row],[Order Date]])</f>
        <v>11</v>
      </c>
      <c r="F2436" s="4" t="str">
        <f>TEXT(SalesDataTable[[#This Row],[Order Date]],"MMM")</f>
        <v>Nov</v>
      </c>
      <c r="G2436" s="4" t="s">
        <v>11</v>
      </c>
      <c r="H2436" s="4" t="s">
        <v>12</v>
      </c>
      <c r="I2436" s="4" t="s">
        <v>2</v>
      </c>
      <c r="J2436" s="4" t="s">
        <v>3</v>
      </c>
      <c r="K2436" s="4" t="s">
        <v>4</v>
      </c>
      <c r="L2436" s="4" t="s">
        <v>22</v>
      </c>
      <c r="M2436" s="9">
        <v>2</v>
      </c>
      <c r="N2436" s="6">
        <v>51.56</v>
      </c>
      <c r="O2436" s="7">
        <v>0.05</v>
      </c>
      <c r="P2436" s="6">
        <v>22.7</v>
      </c>
      <c r="Q2436" s="6">
        <f t="shared" ref="Q2436:Q2499" si="152">M2436*N2436*(1-O2436)</f>
        <v>97.963999999999999</v>
      </c>
      <c r="R2436" s="6">
        <f t="shared" ref="R2436:R2499" si="153">M2436*P2436</f>
        <v>45.4</v>
      </c>
      <c r="S2436" s="6">
        <f t="shared" ref="S2436:S2499" si="154">Q2436-R2436</f>
        <v>52.564</v>
      </c>
      <c r="T2436" s="8">
        <f t="shared" ref="T2436:T2499" si="155">IFERROR(S2436/Q2436,0)</f>
        <v>0.5365644522477645</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4145</v>
      </c>
      <c r="B2437" s="3">
        <v>46350</v>
      </c>
      <c r="C2437" s="4">
        <f>YEAR(SalesDataTable[[#This Row],[Order Date]])</f>
        <v>2026</v>
      </c>
      <c r="D2437" s="11" t="str">
        <f>"Q"&amp;ROUNDUP(MONTH(SalesDataTable[[#This Row],[Order Date]])/3,0)</f>
        <v>Q4</v>
      </c>
      <c r="E2437" s="4">
        <f>MONTH(SalesDataTable[[#This Row],[Order Date]])</f>
        <v>11</v>
      </c>
      <c r="F2437" s="4" t="str">
        <f>TEXT(SalesDataTable[[#This Row],[Order Date]],"MMM")</f>
        <v>Nov</v>
      </c>
      <c r="G2437" s="4" t="s">
        <v>0</v>
      </c>
      <c r="H2437" s="4" t="s">
        <v>1</v>
      </c>
      <c r="I2437" s="4" t="s">
        <v>2</v>
      </c>
      <c r="J2437" s="4" t="s">
        <v>3</v>
      </c>
      <c r="K2437" s="4" t="s">
        <v>23</v>
      </c>
      <c r="L2437" s="4" t="s">
        <v>51</v>
      </c>
      <c r="M2437" s="9">
        <v>1</v>
      </c>
      <c r="N2437" s="6">
        <v>120.49</v>
      </c>
      <c r="O2437" s="7">
        <v>0.15</v>
      </c>
      <c r="P2437" s="6">
        <v>61.22</v>
      </c>
      <c r="Q2437" s="6">
        <f t="shared" si="152"/>
        <v>102.4165</v>
      </c>
      <c r="R2437" s="6">
        <f t="shared" si="153"/>
        <v>61.22</v>
      </c>
      <c r="S2437" s="6">
        <f t="shared" si="154"/>
        <v>41.1965</v>
      </c>
      <c r="T2437" s="8">
        <f t="shared" si="155"/>
        <v>0.40224475548373556</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4610</v>
      </c>
      <c r="B2438" s="3">
        <v>46350</v>
      </c>
      <c r="C2438" s="4">
        <f>YEAR(SalesDataTable[[#This Row],[Order Date]])</f>
        <v>2026</v>
      </c>
      <c r="D2438" s="11" t="str">
        <f>"Q"&amp;ROUNDUP(MONTH(SalesDataTable[[#This Row],[Order Date]])/3,0)</f>
        <v>Q4</v>
      </c>
      <c r="E2438" s="4">
        <f>MONTH(SalesDataTable[[#This Row],[Order Date]])</f>
        <v>11</v>
      </c>
      <c r="F2438" s="4" t="str">
        <f>TEXT(SalesDataTable[[#This Row],[Order Date]],"MMM")</f>
        <v>Nov</v>
      </c>
      <c r="G2438" s="4" t="s">
        <v>11</v>
      </c>
      <c r="H2438" s="4" t="s">
        <v>52</v>
      </c>
      <c r="I2438" s="4" t="s">
        <v>19</v>
      </c>
      <c r="J2438" s="4" t="s">
        <v>3</v>
      </c>
      <c r="K2438" s="4" t="s">
        <v>9</v>
      </c>
      <c r="L2438" s="4" t="s">
        <v>37</v>
      </c>
      <c r="M2438" s="9">
        <v>2</v>
      </c>
      <c r="N2438" s="6">
        <v>153.96</v>
      </c>
      <c r="O2438" s="7">
        <v>0</v>
      </c>
      <c r="P2438" s="6">
        <v>79.33</v>
      </c>
      <c r="Q2438" s="6">
        <f t="shared" si="152"/>
        <v>307.92</v>
      </c>
      <c r="R2438" s="6">
        <f t="shared" si="153"/>
        <v>158.66</v>
      </c>
      <c r="S2438" s="6">
        <f t="shared" si="154"/>
        <v>149.26000000000002</v>
      </c>
      <c r="T2438" s="8">
        <f t="shared" si="155"/>
        <v>0.48473629514159527</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4721</v>
      </c>
      <c r="B2439" s="3">
        <v>46350</v>
      </c>
      <c r="C2439" s="4">
        <f>YEAR(SalesDataTable[[#This Row],[Order Date]])</f>
        <v>2026</v>
      </c>
      <c r="D2439" s="11" t="str">
        <f>"Q"&amp;ROUNDUP(MONTH(SalesDataTable[[#This Row],[Order Date]])/3,0)</f>
        <v>Q4</v>
      </c>
      <c r="E2439" s="4">
        <f>MONTH(SalesDataTable[[#This Row],[Order Date]])</f>
        <v>11</v>
      </c>
      <c r="F2439" s="4" t="str">
        <f>TEXT(SalesDataTable[[#This Row],[Order Date]],"MMM")</f>
        <v>Nov</v>
      </c>
      <c r="G2439" s="4" t="s">
        <v>11</v>
      </c>
      <c r="H2439" s="4" t="s">
        <v>52</v>
      </c>
      <c r="I2439" s="4" t="s">
        <v>19</v>
      </c>
      <c r="J2439" s="4" t="s">
        <v>13</v>
      </c>
      <c r="K2439" s="4" t="s">
        <v>4</v>
      </c>
      <c r="L2439" s="4" t="s">
        <v>26</v>
      </c>
      <c r="M2439" s="9">
        <v>1</v>
      </c>
      <c r="N2439" s="6">
        <v>39.85</v>
      </c>
      <c r="O2439" s="7">
        <v>0</v>
      </c>
      <c r="P2439" s="6">
        <v>16.3</v>
      </c>
      <c r="Q2439" s="6">
        <f t="shared" si="152"/>
        <v>39.85</v>
      </c>
      <c r="R2439" s="6">
        <f t="shared" si="153"/>
        <v>16.3</v>
      </c>
      <c r="S2439" s="6">
        <f t="shared" si="154"/>
        <v>23.55</v>
      </c>
      <c r="T2439" s="8">
        <f t="shared" si="155"/>
        <v>0.59096612296110418</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324</v>
      </c>
      <c r="B2440" s="3">
        <v>46351</v>
      </c>
      <c r="C2440" s="4">
        <f>YEAR(SalesDataTable[[#This Row],[Order Date]])</f>
        <v>2026</v>
      </c>
      <c r="D2440" s="11" t="str">
        <f>"Q"&amp;ROUNDUP(MONTH(SalesDataTable[[#This Row],[Order Date]])/3,0)</f>
        <v>Q4</v>
      </c>
      <c r="E2440" s="4">
        <f>MONTH(SalesDataTable[[#This Row],[Order Date]])</f>
        <v>11</v>
      </c>
      <c r="F2440" s="4" t="str">
        <f>TEXT(SalesDataTable[[#This Row],[Order Date]],"MMM")</f>
        <v>Nov</v>
      </c>
      <c r="G2440" s="4" t="s">
        <v>20</v>
      </c>
      <c r="H2440" s="4" t="s">
        <v>47</v>
      </c>
      <c r="I2440" s="4" t="s">
        <v>28</v>
      </c>
      <c r="J2440" s="4" t="s">
        <v>3</v>
      </c>
      <c r="K2440" s="4" t="s">
        <v>4</v>
      </c>
      <c r="L2440" s="4" t="s">
        <v>30</v>
      </c>
      <c r="M2440" s="9">
        <v>2</v>
      </c>
      <c r="N2440" s="6">
        <v>103.88</v>
      </c>
      <c r="O2440" s="7">
        <v>0.15</v>
      </c>
      <c r="P2440" s="6">
        <v>49.26</v>
      </c>
      <c r="Q2440" s="6">
        <f t="shared" si="152"/>
        <v>176.59599999999998</v>
      </c>
      <c r="R2440" s="6">
        <f t="shared" si="153"/>
        <v>98.52</v>
      </c>
      <c r="S2440" s="6">
        <f t="shared" si="154"/>
        <v>78.075999999999979</v>
      </c>
      <c r="T2440" s="8">
        <f t="shared" si="155"/>
        <v>0.44211646922920106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559</v>
      </c>
      <c r="B2441" s="3">
        <v>46351</v>
      </c>
      <c r="C2441" s="4">
        <f>YEAR(SalesDataTable[[#This Row],[Order Date]])</f>
        <v>2026</v>
      </c>
      <c r="D2441" s="11" t="str">
        <f>"Q"&amp;ROUNDUP(MONTH(SalesDataTable[[#This Row],[Order Date]])/3,0)</f>
        <v>Q4</v>
      </c>
      <c r="E2441" s="4">
        <f>MONTH(SalesDataTable[[#This Row],[Order Date]])</f>
        <v>11</v>
      </c>
      <c r="F2441" s="4" t="str">
        <f>TEXT(SalesDataTable[[#This Row],[Order Date]],"MMM")</f>
        <v>Nov</v>
      </c>
      <c r="G2441" s="4" t="s">
        <v>20</v>
      </c>
      <c r="H2441" s="4" t="s">
        <v>31</v>
      </c>
      <c r="I2441" s="4" t="s">
        <v>2</v>
      </c>
      <c r="J2441" s="4" t="s">
        <v>3</v>
      </c>
      <c r="K2441" s="4" t="s">
        <v>14</v>
      </c>
      <c r="L2441" s="4" t="s">
        <v>44</v>
      </c>
      <c r="M2441" s="9">
        <v>2</v>
      </c>
      <c r="N2441" s="6">
        <v>134.19</v>
      </c>
      <c r="O2441" s="7">
        <v>0.1</v>
      </c>
      <c r="P2441" s="6">
        <v>65.39</v>
      </c>
      <c r="Q2441" s="6">
        <f t="shared" si="152"/>
        <v>241.542</v>
      </c>
      <c r="R2441" s="6">
        <f t="shared" si="153"/>
        <v>130.78</v>
      </c>
      <c r="S2441" s="6">
        <f t="shared" si="154"/>
        <v>110.762</v>
      </c>
      <c r="T2441" s="8">
        <f t="shared" si="155"/>
        <v>0.45856207202060095</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1108</v>
      </c>
      <c r="B2442" s="3">
        <v>46351</v>
      </c>
      <c r="C2442" s="4">
        <f>YEAR(SalesDataTable[[#This Row],[Order Date]])</f>
        <v>2026</v>
      </c>
      <c r="D2442" s="11" t="str">
        <f>"Q"&amp;ROUNDUP(MONTH(SalesDataTable[[#This Row],[Order Date]])/3,0)</f>
        <v>Q4</v>
      </c>
      <c r="E2442" s="4">
        <f>MONTH(SalesDataTable[[#This Row],[Order Date]])</f>
        <v>11</v>
      </c>
      <c r="F2442" s="4" t="str">
        <f>TEXT(SalesDataTable[[#This Row],[Order Date]],"MMM")</f>
        <v>Nov</v>
      </c>
      <c r="G2442" s="4" t="s">
        <v>6</v>
      </c>
      <c r="H2442" s="4" t="s">
        <v>7</v>
      </c>
      <c r="I2442" s="4" t="s">
        <v>28</v>
      </c>
      <c r="J2442" s="4" t="s">
        <v>13</v>
      </c>
      <c r="K2442" s="4" t="s">
        <v>14</v>
      </c>
      <c r="L2442" s="4" t="s">
        <v>15</v>
      </c>
      <c r="M2442" s="9">
        <v>1</v>
      </c>
      <c r="N2442" s="6">
        <v>37.06</v>
      </c>
      <c r="O2442" s="7">
        <v>0.1</v>
      </c>
      <c r="P2442" s="6">
        <v>13.18</v>
      </c>
      <c r="Q2442" s="6">
        <f t="shared" si="152"/>
        <v>33.354000000000006</v>
      </c>
      <c r="R2442" s="6">
        <f t="shared" si="153"/>
        <v>13.18</v>
      </c>
      <c r="S2442" s="6">
        <f t="shared" si="154"/>
        <v>20.174000000000007</v>
      </c>
      <c r="T2442" s="8">
        <f t="shared" si="155"/>
        <v>0.6048449961024166</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1344</v>
      </c>
      <c r="B2443" s="3">
        <v>46351</v>
      </c>
      <c r="C2443" s="4">
        <f>YEAR(SalesDataTable[[#This Row],[Order Date]])</f>
        <v>2026</v>
      </c>
      <c r="D2443" s="11" t="str">
        <f>"Q"&amp;ROUNDUP(MONTH(SalesDataTable[[#This Row],[Order Date]])/3,0)</f>
        <v>Q4</v>
      </c>
      <c r="E2443" s="4">
        <f>MONTH(SalesDataTable[[#This Row],[Order Date]])</f>
        <v>11</v>
      </c>
      <c r="F2443" s="4" t="str">
        <f>TEXT(SalesDataTable[[#This Row],[Order Date]],"MMM")</f>
        <v>Nov</v>
      </c>
      <c r="G2443" s="4" t="s">
        <v>11</v>
      </c>
      <c r="H2443" s="4" t="s">
        <v>39</v>
      </c>
      <c r="I2443" s="4" t="s">
        <v>2</v>
      </c>
      <c r="J2443" s="4" t="s">
        <v>13</v>
      </c>
      <c r="K2443" s="4" t="s">
        <v>14</v>
      </c>
      <c r="L2443" s="4" t="s">
        <v>44</v>
      </c>
      <c r="M2443" s="9">
        <v>4</v>
      </c>
      <c r="N2443" s="6">
        <v>135.21</v>
      </c>
      <c r="O2443" s="7">
        <v>0.05</v>
      </c>
      <c r="P2443" s="6">
        <v>68.64</v>
      </c>
      <c r="Q2443" s="6">
        <f t="shared" si="152"/>
        <v>513.798</v>
      </c>
      <c r="R2443" s="6">
        <f t="shared" si="153"/>
        <v>274.56</v>
      </c>
      <c r="S2443" s="6">
        <f t="shared" si="154"/>
        <v>239.238</v>
      </c>
      <c r="T2443" s="8">
        <f t="shared" si="155"/>
        <v>0.46562656919645462</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1922</v>
      </c>
      <c r="B2444" s="3">
        <v>46351</v>
      </c>
      <c r="C2444" s="4">
        <f>YEAR(SalesDataTable[[#This Row],[Order Date]])</f>
        <v>2026</v>
      </c>
      <c r="D2444" s="11" t="str">
        <f>"Q"&amp;ROUNDUP(MONTH(SalesDataTable[[#This Row],[Order Date]])/3,0)</f>
        <v>Q4</v>
      </c>
      <c r="E2444" s="4">
        <f>MONTH(SalesDataTable[[#This Row],[Order Date]])</f>
        <v>11</v>
      </c>
      <c r="F2444" s="4" t="str">
        <f>TEXT(SalesDataTable[[#This Row],[Order Date]],"MMM")</f>
        <v>Nov</v>
      </c>
      <c r="G2444" s="4" t="s">
        <v>0</v>
      </c>
      <c r="H2444" s="4" t="s">
        <v>36</v>
      </c>
      <c r="I2444" s="4" t="s">
        <v>28</v>
      </c>
      <c r="J2444" s="4" t="s">
        <v>3</v>
      </c>
      <c r="K2444" s="4" t="s">
        <v>9</v>
      </c>
      <c r="L2444" s="4" t="s">
        <v>17</v>
      </c>
      <c r="M2444" s="9">
        <v>2</v>
      </c>
      <c r="N2444" s="6">
        <v>145.77000000000001</v>
      </c>
      <c r="O2444" s="7">
        <v>0.1</v>
      </c>
      <c r="P2444" s="6">
        <v>78.14</v>
      </c>
      <c r="Q2444" s="6">
        <f t="shared" si="152"/>
        <v>262.38600000000002</v>
      </c>
      <c r="R2444" s="6">
        <f t="shared" si="153"/>
        <v>156.28</v>
      </c>
      <c r="S2444" s="6">
        <f t="shared" si="154"/>
        <v>106.10600000000002</v>
      </c>
      <c r="T2444" s="8">
        <f t="shared" si="155"/>
        <v>0.40438895367893107</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2343</v>
      </c>
      <c r="B2445" s="3">
        <v>46351</v>
      </c>
      <c r="C2445" s="4">
        <f>YEAR(SalesDataTable[[#This Row],[Order Date]])</f>
        <v>2026</v>
      </c>
      <c r="D2445" s="11" t="str">
        <f>"Q"&amp;ROUNDUP(MONTH(SalesDataTable[[#This Row],[Order Date]])/3,0)</f>
        <v>Q4</v>
      </c>
      <c r="E2445" s="4">
        <f>MONTH(SalesDataTable[[#This Row],[Order Date]])</f>
        <v>11</v>
      </c>
      <c r="F2445" s="4" t="str">
        <f>TEXT(SalesDataTable[[#This Row],[Order Date]],"MMM")</f>
        <v>Nov</v>
      </c>
      <c r="G2445" s="4" t="s">
        <v>0</v>
      </c>
      <c r="H2445" s="4" t="s">
        <v>50</v>
      </c>
      <c r="I2445" s="4" t="s">
        <v>19</v>
      </c>
      <c r="J2445" s="4" t="s">
        <v>13</v>
      </c>
      <c r="K2445" s="4" t="s">
        <v>23</v>
      </c>
      <c r="L2445" s="4" t="s">
        <v>51</v>
      </c>
      <c r="M2445" s="9">
        <v>1</v>
      </c>
      <c r="N2445" s="6">
        <v>121.53</v>
      </c>
      <c r="O2445" s="7">
        <v>0.15</v>
      </c>
      <c r="P2445" s="6">
        <v>62.14</v>
      </c>
      <c r="Q2445" s="6">
        <f t="shared" si="152"/>
        <v>103.3005</v>
      </c>
      <c r="R2445" s="6">
        <f t="shared" si="153"/>
        <v>62.14</v>
      </c>
      <c r="S2445" s="6">
        <f t="shared" si="154"/>
        <v>41.160499999999999</v>
      </c>
      <c r="T2445" s="8">
        <f t="shared" si="155"/>
        <v>0.39845402490791426</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2466</v>
      </c>
      <c r="B2446" s="3">
        <v>46351</v>
      </c>
      <c r="C2446" s="4">
        <f>YEAR(SalesDataTable[[#This Row],[Order Date]])</f>
        <v>2026</v>
      </c>
      <c r="D2446" s="11" t="str">
        <f>"Q"&amp;ROUNDUP(MONTH(SalesDataTable[[#This Row],[Order Date]])/3,0)</f>
        <v>Q4</v>
      </c>
      <c r="E2446" s="4">
        <f>MONTH(SalesDataTable[[#This Row],[Order Date]])</f>
        <v>11</v>
      </c>
      <c r="F2446" s="4" t="str">
        <f>TEXT(SalesDataTable[[#This Row],[Order Date]],"MMM")</f>
        <v>Nov</v>
      </c>
      <c r="G2446" s="4" t="s">
        <v>11</v>
      </c>
      <c r="H2446" s="4" t="s">
        <v>12</v>
      </c>
      <c r="I2446" s="4" t="s">
        <v>2</v>
      </c>
      <c r="J2446" s="4" t="s">
        <v>16</v>
      </c>
      <c r="K2446" s="4" t="s">
        <v>4</v>
      </c>
      <c r="L2446" s="4" t="s">
        <v>26</v>
      </c>
      <c r="M2446" s="9">
        <v>2</v>
      </c>
      <c r="N2446" s="6">
        <v>40.51</v>
      </c>
      <c r="O2446" s="7">
        <v>0.05</v>
      </c>
      <c r="P2446" s="6">
        <v>16.45</v>
      </c>
      <c r="Q2446" s="6">
        <f t="shared" si="152"/>
        <v>76.968999999999994</v>
      </c>
      <c r="R2446" s="6">
        <f t="shared" si="153"/>
        <v>32.9</v>
      </c>
      <c r="S2446" s="6">
        <f t="shared" si="154"/>
        <v>44.068999999999996</v>
      </c>
      <c r="T2446" s="8">
        <f t="shared" si="155"/>
        <v>0.5725551845548208</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2647</v>
      </c>
      <c r="B2447" s="3">
        <v>46351</v>
      </c>
      <c r="C2447" s="4">
        <f>YEAR(SalesDataTable[[#This Row],[Order Date]])</f>
        <v>2026</v>
      </c>
      <c r="D2447" s="11" t="str">
        <f>"Q"&amp;ROUNDUP(MONTH(SalesDataTable[[#This Row],[Order Date]])/3,0)</f>
        <v>Q4</v>
      </c>
      <c r="E2447" s="4">
        <f>MONTH(SalesDataTable[[#This Row],[Order Date]])</f>
        <v>11</v>
      </c>
      <c r="F2447" s="4" t="str">
        <f>TEXT(SalesDataTable[[#This Row],[Order Date]],"MMM")</f>
        <v>Nov</v>
      </c>
      <c r="G2447" s="4" t="s">
        <v>11</v>
      </c>
      <c r="H2447" s="4" t="s">
        <v>25</v>
      </c>
      <c r="I2447" s="4" t="s">
        <v>2</v>
      </c>
      <c r="J2447" s="4" t="s">
        <v>13</v>
      </c>
      <c r="K2447" s="4" t="s">
        <v>9</v>
      </c>
      <c r="L2447" s="4" t="s">
        <v>46</v>
      </c>
      <c r="M2447" s="9">
        <v>1</v>
      </c>
      <c r="N2447" s="6">
        <v>70.099999999999994</v>
      </c>
      <c r="O2447" s="7">
        <v>0.15</v>
      </c>
      <c r="P2447" s="6">
        <v>32.28</v>
      </c>
      <c r="Q2447" s="6">
        <f t="shared" si="152"/>
        <v>59.584999999999994</v>
      </c>
      <c r="R2447" s="6">
        <f t="shared" si="153"/>
        <v>32.28</v>
      </c>
      <c r="S2447" s="6">
        <f t="shared" si="154"/>
        <v>27.304999999999993</v>
      </c>
      <c r="T2447" s="8">
        <f t="shared" si="155"/>
        <v>0.45825291600234952</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2958</v>
      </c>
      <c r="B2448" s="3">
        <v>46351</v>
      </c>
      <c r="C2448" s="4">
        <f>YEAR(SalesDataTable[[#This Row],[Order Date]])</f>
        <v>2026</v>
      </c>
      <c r="D2448" s="11" t="str">
        <f>"Q"&amp;ROUNDUP(MONTH(SalesDataTable[[#This Row],[Order Date]])/3,0)</f>
        <v>Q4</v>
      </c>
      <c r="E2448" s="4">
        <f>MONTH(SalesDataTable[[#This Row],[Order Date]])</f>
        <v>11</v>
      </c>
      <c r="F2448" s="4" t="str">
        <f>TEXT(SalesDataTable[[#This Row],[Order Date]],"MMM")</f>
        <v>Nov</v>
      </c>
      <c r="G2448" s="4" t="s">
        <v>6</v>
      </c>
      <c r="H2448" s="4" t="s">
        <v>43</v>
      </c>
      <c r="I2448" s="4" t="s">
        <v>28</v>
      </c>
      <c r="J2448" s="4" t="s">
        <v>13</v>
      </c>
      <c r="K2448" s="4" t="s">
        <v>9</v>
      </c>
      <c r="L2448" s="4" t="s">
        <v>17</v>
      </c>
      <c r="M2448" s="9">
        <v>1</v>
      </c>
      <c r="N2448" s="6">
        <v>144.25</v>
      </c>
      <c r="O2448" s="7">
        <v>0.1</v>
      </c>
      <c r="P2448" s="6">
        <v>79.55</v>
      </c>
      <c r="Q2448" s="6">
        <f t="shared" si="152"/>
        <v>129.82500000000002</v>
      </c>
      <c r="R2448" s="6">
        <f t="shared" si="153"/>
        <v>79.55</v>
      </c>
      <c r="S2448" s="6">
        <f t="shared" si="154"/>
        <v>50.27500000000002</v>
      </c>
      <c r="T2448" s="8">
        <f t="shared" si="155"/>
        <v>0.38725207009435791</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3527</v>
      </c>
      <c r="B2449" s="3">
        <v>46351</v>
      </c>
      <c r="C2449" s="4">
        <f>YEAR(SalesDataTable[[#This Row],[Order Date]])</f>
        <v>2026</v>
      </c>
      <c r="D2449" s="11" t="str">
        <f>"Q"&amp;ROUNDUP(MONTH(SalesDataTable[[#This Row],[Order Date]])/3,0)</f>
        <v>Q4</v>
      </c>
      <c r="E2449" s="4">
        <f>MONTH(SalesDataTable[[#This Row],[Order Date]])</f>
        <v>11</v>
      </c>
      <c r="F2449" s="4" t="str">
        <f>TEXT(SalesDataTable[[#This Row],[Order Date]],"MMM")</f>
        <v>Nov</v>
      </c>
      <c r="G2449" s="4" t="s">
        <v>6</v>
      </c>
      <c r="H2449" s="4" t="s">
        <v>27</v>
      </c>
      <c r="I2449" s="4" t="s">
        <v>28</v>
      </c>
      <c r="J2449" s="4" t="s">
        <v>3</v>
      </c>
      <c r="K2449" s="4" t="s">
        <v>9</v>
      </c>
      <c r="L2449" s="4" t="s">
        <v>17</v>
      </c>
      <c r="M2449" s="9">
        <v>4</v>
      </c>
      <c r="N2449" s="6">
        <v>146.19</v>
      </c>
      <c r="O2449" s="7">
        <v>0.1</v>
      </c>
      <c r="P2449" s="6">
        <v>79.569999999999993</v>
      </c>
      <c r="Q2449" s="6">
        <f t="shared" si="152"/>
        <v>526.28399999999999</v>
      </c>
      <c r="R2449" s="6">
        <f t="shared" si="153"/>
        <v>318.27999999999997</v>
      </c>
      <c r="S2449" s="6">
        <f t="shared" si="154"/>
        <v>208.00400000000002</v>
      </c>
      <c r="T2449" s="8">
        <f t="shared" si="155"/>
        <v>0.39523147198090769</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3729</v>
      </c>
      <c r="B2450" s="3">
        <v>46351</v>
      </c>
      <c r="C2450" s="4">
        <f>YEAR(SalesDataTable[[#This Row],[Order Date]])</f>
        <v>2026</v>
      </c>
      <c r="D2450" s="11" t="str">
        <f>"Q"&amp;ROUNDUP(MONTH(SalesDataTable[[#This Row],[Order Date]])/3,0)</f>
        <v>Q4</v>
      </c>
      <c r="E2450" s="4">
        <f>MONTH(SalesDataTable[[#This Row],[Order Date]])</f>
        <v>11</v>
      </c>
      <c r="F2450" s="4" t="str">
        <f>TEXT(SalesDataTable[[#This Row],[Order Date]],"MMM")</f>
        <v>Nov</v>
      </c>
      <c r="G2450" s="4" t="s">
        <v>0</v>
      </c>
      <c r="H2450" s="4" t="s">
        <v>36</v>
      </c>
      <c r="I2450" s="4" t="s">
        <v>2</v>
      </c>
      <c r="J2450" s="4" t="s">
        <v>13</v>
      </c>
      <c r="K2450" s="4" t="s">
        <v>23</v>
      </c>
      <c r="L2450" s="4" t="s">
        <v>40</v>
      </c>
      <c r="M2450" s="9">
        <v>1</v>
      </c>
      <c r="N2450" s="6">
        <v>81.89</v>
      </c>
      <c r="O2450" s="7">
        <v>0.05</v>
      </c>
      <c r="P2450" s="6">
        <v>38.33</v>
      </c>
      <c r="Q2450" s="6">
        <f t="shared" si="152"/>
        <v>77.79549999999999</v>
      </c>
      <c r="R2450" s="6">
        <f t="shared" si="153"/>
        <v>38.33</v>
      </c>
      <c r="S2450" s="6">
        <f t="shared" si="154"/>
        <v>39.465499999999992</v>
      </c>
      <c r="T2450" s="8">
        <f t="shared" si="155"/>
        <v>0.50729797996028048</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4961</v>
      </c>
      <c r="B2451" s="3">
        <v>46351</v>
      </c>
      <c r="C2451" s="4">
        <f>YEAR(SalesDataTable[[#This Row],[Order Date]])</f>
        <v>2026</v>
      </c>
      <c r="D2451" s="11" t="str">
        <f>"Q"&amp;ROUNDUP(MONTH(SalesDataTable[[#This Row],[Order Date]])/3,0)</f>
        <v>Q4</v>
      </c>
      <c r="E2451" s="4">
        <f>MONTH(SalesDataTable[[#This Row],[Order Date]])</f>
        <v>11</v>
      </c>
      <c r="F2451" s="4" t="str">
        <f>TEXT(SalesDataTable[[#This Row],[Order Date]],"MMM")</f>
        <v>Nov</v>
      </c>
      <c r="G2451" s="4" t="s">
        <v>11</v>
      </c>
      <c r="H2451" s="4" t="s">
        <v>12</v>
      </c>
      <c r="I2451" s="4" t="s">
        <v>19</v>
      </c>
      <c r="J2451" s="4" t="s">
        <v>13</v>
      </c>
      <c r="K2451" s="4" t="s">
        <v>23</v>
      </c>
      <c r="L2451" s="4" t="s">
        <v>29</v>
      </c>
      <c r="M2451" s="9">
        <v>2</v>
      </c>
      <c r="N2451" s="6">
        <v>194.78</v>
      </c>
      <c r="O2451" s="7">
        <v>0.15</v>
      </c>
      <c r="P2451" s="6">
        <v>102.51</v>
      </c>
      <c r="Q2451" s="6">
        <f t="shared" si="152"/>
        <v>331.12599999999998</v>
      </c>
      <c r="R2451" s="6">
        <f t="shared" si="153"/>
        <v>205.02</v>
      </c>
      <c r="S2451" s="6">
        <f t="shared" si="154"/>
        <v>126.10599999999997</v>
      </c>
      <c r="T2451" s="8">
        <f t="shared" si="155"/>
        <v>0.38083992196324051</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5034</v>
      </c>
      <c r="B2452" s="3">
        <v>46351</v>
      </c>
      <c r="C2452" s="4">
        <f>YEAR(SalesDataTable[[#This Row],[Order Date]])</f>
        <v>2026</v>
      </c>
      <c r="D2452" s="11" t="str">
        <f>"Q"&amp;ROUNDUP(MONTH(SalesDataTable[[#This Row],[Order Date]])/3,0)</f>
        <v>Q4</v>
      </c>
      <c r="E2452" s="4">
        <f>MONTH(SalesDataTable[[#This Row],[Order Date]])</f>
        <v>11</v>
      </c>
      <c r="F2452" s="4" t="str">
        <f>TEXT(SalesDataTable[[#This Row],[Order Date]],"MMM")</f>
        <v>Nov</v>
      </c>
      <c r="G2452" s="4" t="s">
        <v>6</v>
      </c>
      <c r="H2452" s="4" t="s">
        <v>49</v>
      </c>
      <c r="I2452" s="4" t="s">
        <v>2</v>
      </c>
      <c r="J2452" s="4" t="s">
        <v>3</v>
      </c>
      <c r="K2452" s="4" t="s">
        <v>9</v>
      </c>
      <c r="L2452" s="4" t="s">
        <v>17</v>
      </c>
      <c r="M2452" s="9">
        <v>1</v>
      </c>
      <c r="N2452" s="6">
        <v>141.63</v>
      </c>
      <c r="O2452" s="7">
        <v>0.05</v>
      </c>
      <c r="P2452" s="6">
        <v>77.17</v>
      </c>
      <c r="Q2452" s="6">
        <f t="shared" si="152"/>
        <v>134.54849999999999</v>
      </c>
      <c r="R2452" s="6">
        <f t="shared" si="153"/>
        <v>77.17</v>
      </c>
      <c r="S2452" s="6">
        <f t="shared" si="154"/>
        <v>57.378499999999988</v>
      </c>
      <c r="T2452" s="8">
        <f t="shared" si="155"/>
        <v>0.42645217152179321</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343</v>
      </c>
      <c r="B2453" s="3">
        <v>46352</v>
      </c>
      <c r="C2453" s="4">
        <f>YEAR(SalesDataTable[[#This Row],[Order Date]])</f>
        <v>2026</v>
      </c>
      <c r="D2453" s="11" t="str">
        <f>"Q"&amp;ROUNDUP(MONTH(SalesDataTable[[#This Row],[Order Date]])/3,0)</f>
        <v>Q4</v>
      </c>
      <c r="E2453" s="4">
        <f>MONTH(SalesDataTable[[#This Row],[Order Date]])</f>
        <v>11</v>
      </c>
      <c r="F2453" s="4" t="str">
        <f>TEXT(SalesDataTable[[#This Row],[Order Date]],"MMM")</f>
        <v>Nov</v>
      </c>
      <c r="G2453" s="4" t="s">
        <v>11</v>
      </c>
      <c r="H2453" s="4" t="s">
        <v>52</v>
      </c>
      <c r="I2453" s="4" t="s">
        <v>2</v>
      </c>
      <c r="J2453" s="4" t="s">
        <v>3</v>
      </c>
      <c r="K2453" s="4" t="s">
        <v>4</v>
      </c>
      <c r="L2453" s="4" t="s">
        <v>26</v>
      </c>
      <c r="M2453" s="9">
        <v>1</v>
      </c>
      <c r="N2453" s="6">
        <v>40.86</v>
      </c>
      <c r="O2453" s="7">
        <v>0.05</v>
      </c>
      <c r="P2453" s="6">
        <v>17.14</v>
      </c>
      <c r="Q2453" s="6">
        <f t="shared" si="152"/>
        <v>38.817</v>
      </c>
      <c r="R2453" s="6">
        <f t="shared" si="153"/>
        <v>17.14</v>
      </c>
      <c r="S2453" s="6">
        <f t="shared" si="154"/>
        <v>21.677</v>
      </c>
      <c r="T2453" s="8">
        <f t="shared" si="155"/>
        <v>0.55844088930107938</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405</v>
      </c>
      <c r="B2454" s="3">
        <v>46352</v>
      </c>
      <c r="C2454" s="4">
        <f>YEAR(SalesDataTable[[#This Row],[Order Date]])</f>
        <v>2026</v>
      </c>
      <c r="D2454" s="11" t="str">
        <f>"Q"&amp;ROUNDUP(MONTH(SalesDataTable[[#This Row],[Order Date]])/3,0)</f>
        <v>Q4</v>
      </c>
      <c r="E2454" s="4">
        <f>MONTH(SalesDataTable[[#This Row],[Order Date]])</f>
        <v>11</v>
      </c>
      <c r="F2454" s="4" t="str">
        <f>TEXT(SalesDataTable[[#This Row],[Order Date]],"MMM")</f>
        <v>Nov</v>
      </c>
      <c r="G2454" s="4" t="s">
        <v>20</v>
      </c>
      <c r="H2454" s="4" t="s">
        <v>33</v>
      </c>
      <c r="I2454" s="4" t="s">
        <v>2</v>
      </c>
      <c r="J2454" s="4" t="s">
        <v>13</v>
      </c>
      <c r="K2454" s="4" t="s">
        <v>9</v>
      </c>
      <c r="L2454" s="4" t="s">
        <v>17</v>
      </c>
      <c r="M2454" s="9">
        <v>1</v>
      </c>
      <c r="N2454" s="6">
        <v>141.61000000000001</v>
      </c>
      <c r="O2454" s="7">
        <v>0.05</v>
      </c>
      <c r="P2454" s="6">
        <v>77.7</v>
      </c>
      <c r="Q2454" s="6">
        <f t="shared" si="152"/>
        <v>134.52950000000001</v>
      </c>
      <c r="R2454" s="6">
        <f t="shared" si="153"/>
        <v>77.7</v>
      </c>
      <c r="S2454" s="6">
        <f t="shared" si="154"/>
        <v>56.82950000000001</v>
      </c>
      <c r="T2454" s="8">
        <f t="shared" si="155"/>
        <v>0.42243151130421214</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485</v>
      </c>
      <c r="B2455" s="3">
        <v>46352</v>
      </c>
      <c r="C2455" s="4">
        <f>YEAR(SalesDataTable[[#This Row],[Order Date]])</f>
        <v>2026</v>
      </c>
      <c r="D2455" s="11" t="str">
        <f>"Q"&amp;ROUNDUP(MONTH(SalesDataTable[[#This Row],[Order Date]])/3,0)</f>
        <v>Q4</v>
      </c>
      <c r="E2455" s="4">
        <f>MONTH(SalesDataTable[[#This Row],[Order Date]])</f>
        <v>11</v>
      </c>
      <c r="F2455" s="4" t="str">
        <f>TEXT(SalesDataTable[[#This Row],[Order Date]],"MMM")</f>
        <v>Nov</v>
      </c>
      <c r="G2455" s="4" t="s">
        <v>20</v>
      </c>
      <c r="H2455" s="4" t="s">
        <v>31</v>
      </c>
      <c r="I2455" s="4" t="s">
        <v>2</v>
      </c>
      <c r="J2455" s="4" t="s">
        <v>13</v>
      </c>
      <c r="K2455" s="4" t="s">
        <v>23</v>
      </c>
      <c r="L2455" s="4" t="s">
        <v>51</v>
      </c>
      <c r="M2455" s="9">
        <v>2</v>
      </c>
      <c r="N2455" s="6">
        <v>122.15</v>
      </c>
      <c r="O2455" s="7">
        <v>0.1</v>
      </c>
      <c r="P2455" s="6">
        <v>61.15</v>
      </c>
      <c r="Q2455" s="6">
        <f t="shared" si="152"/>
        <v>219.87</v>
      </c>
      <c r="R2455" s="6">
        <f t="shared" si="153"/>
        <v>122.3</v>
      </c>
      <c r="S2455" s="6">
        <f t="shared" si="154"/>
        <v>97.570000000000007</v>
      </c>
      <c r="T2455" s="8">
        <f t="shared" si="155"/>
        <v>0.44376222313185065</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807</v>
      </c>
      <c r="B2456" s="3">
        <v>46352</v>
      </c>
      <c r="C2456" s="4">
        <f>YEAR(SalesDataTable[[#This Row],[Order Date]])</f>
        <v>2026</v>
      </c>
      <c r="D2456" s="11" t="str">
        <f>"Q"&amp;ROUNDUP(MONTH(SalesDataTable[[#This Row],[Order Date]])/3,0)</f>
        <v>Q4</v>
      </c>
      <c r="E2456" s="4">
        <f>MONTH(SalesDataTable[[#This Row],[Order Date]])</f>
        <v>11</v>
      </c>
      <c r="F2456" s="4" t="str">
        <f>TEXT(SalesDataTable[[#This Row],[Order Date]],"MMM")</f>
        <v>Nov</v>
      </c>
      <c r="G2456" s="4" t="s">
        <v>11</v>
      </c>
      <c r="H2456" s="4" t="s">
        <v>25</v>
      </c>
      <c r="I2456" s="4" t="s">
        <v>19</v>
      </c>
      <c r="J2456" s="4" t="s">
        <v>3</v>
      </c>
      <c r="K2456" s="4" t="s">
        <v>14</v>
      </c>
      <c r="L2456" s="4" t="s">
        <v>44</v>
      </c>
      <c r="M2456" s="9">
        <v>5</v>
      </c>
      <c r="N2456" s="6">
        <v>130.24</v>
      </c>
      <c r="O2456" s="7">
        <v>0.1</v>
      </c>
      <c r="P2456" s="6">
        <v>66.75</v>
      </c>
      <c r="Q2456" s="6">
        <f t="shared" si="152"/>
        <v>586.08000000000004</v>
      </c>
      <c r="R2456" s="6">
        <f t="shared" si="153"/>
        <v>333.75</v>
      </c>
      <c r="S2456" s="6">
        <f t="shared" si="154"/>
        <v>252.33000000000004</v>
      </c>
      <c r="T2456" s="8">
        <f t="shared" si="155"/>
        <v>0.43053849303849306</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1666</v>
      </c>
      <c r="B2457" s="3">
        <v>46352</v>
      </c>
      <c r="C2457" s="4">
        <f>YEAR(SalesDataTable[[#This Row],[Order Date]])</f>
        <v>2026</v>
      </c>
      <c r="D2457" s="11" t="str">
        <f>"Q"&amp;ROUNDUP(MONTH(SalesDataTable[[#This Row],[Order Date]])/3,0)</f>
        <v>Q4</v>
      </c>
      <c r="E2457" s="4">
        <f>MONTH(SalesDataTable[[#This Row],[Order Date]])</f>
        <v>11</v>
      </c>
      <c r="F2457" s="4" t="str">
        <f>TEXT(SalesDataTable[[#This Row],[Order Date]],"MMM")</f>
        <v>Nov</v>
      </c>
      <c r="G2457" s="4" t="s">
        <v>0</v>
      </c>
      <c r="H2457" s="4" t="s">
        <v>50</v>
      </c>
      <c r="I2457" s="4" t="s">
        <v>8</v>
      </c>
      <c r="J2457" s="4" t="s">
        <v>3</v>
      </c>
      <c r="K2457" s="4" t="s">
        <v>4</v>
      </c>
      <c r="L2457" s="4" t="s">
        <v>22</v>
      </c>
      <c r="M2457" s="9">
        <v>3</v>
      </c>
      <c r="N2457" s="6">
        <v>50.18</v>
      </c>
      <c r="O2457" s="7">
        <v>0.1</v>
      </c>
      <c r="P2457" s="6">
        <v>23.12</v>
      </c>
      <c r="Q2457" s="6">
        <f t="shared" si="152"/>
        <v>135.48599999999999</v>
      </c>
      <c r="R2457" s="6">
        <f t="shared" si="153"/>
        <v>69.36</v>
      </c>
      <c r="S2457" s="6">
        <f t="shared" si="154"/>
        <v>66.125999999999991</v>
      </c>
      <c r="T2457" s="8">
        <f t="shared" si="155"/>
        <v>0.4880651875470528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3442</v>
      </c>
      <c r="B2458" s="3">
        <v>46352</v>
      </c>
      <c r="C2458" s="4">
        <f>YEAR(SalesDataTable[[#This Row],[Order Date]])</f>
        <v>2026</v>
      </c>
      <c r="D2458" s="11" t="str">
        <f>"Q"&amp;ROUNDUP(MONTH(SalesDataTable[[#This Row],[Order Date]])/3,0)</f>
        <v>Q4</v>
      </c>
      <c r="E2458" s="4">
        <f>MONTH(SalesDataTable[[#This Row],[Order Date]])</f>
        <v>11</v>
      </c>
      <c r="F2458" s="4" t="str">
        <f>TEXT(SalesDataTable[[#This Row],[Order Date]],"MMM")</f>
        <v>Nov</v>
      </c>
      <c r="G2458" s="4" t="s">
        <v>0</v>
      </c>
      <c r="H2458" s="4" t="s">
        <v>36</v>
      </c>
      <c r="I2458" s="4" t="s">
        <v>19</v>
      </c>
      <c r="J2458" s="4" t="s">
        <v>13</v>
      </c>
      <c r="K2458" s="4" t="s">
        <v>34</v>
      </c>
      <c r="L2458" s="4" t="s">
        <v>45</v>
      </c>
      <c r="M2458" s="9">
        <v>2</v>
      </c>
      <c r="N2458" s="6">
        <v>50.93</v>
      </c>
      <c r="O2458" s="7">
        <v>0.15</v>
      </c>
      <c r="P2458" s="6">
        <v>22.35</v>
      </c>
      <c r="Q2458" s="6">
        <f t="shared" si="152"/>
        <v>86.581000000000003</v>
      </c>
      <c r="R2458" s="6">
        <f t="shared" si="153"/>
        <v>44.7</v>
      </c>
      <c r="S2458" s="6">
        <f t="shared" si="154"/>
        <v>41.881</v>
      </c>
      <c r="T2458" s="8">
        <f t="shared" si="155"/>
        <v>0.48372044674928677</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4177</v>
      </c>
      <c r="B2459" s="3">
        <v>46352</v>
      </c>
      <c r="C2459" s="4">
        <f>YEAR(SalesDataTable[[#This Row],[Order Date]])</f>
        <v>2026</v>
      </c>
      <c r="D2459" s="11" t="str">
        <f>"Q"&amp;ROUNDUP(MONTH(SalesDataTable[[#This Row],[Order Date]])/3,0)</f>
        <v>Q4</v>
      </c>
      <c r="E2459" s="4">
        <f>MONTH(SalesDataTable[[#This Row],[Order Date]])</f>
        <v>11</v>
      </c>
      <c r="F2459" s="4" t="str">
        <f>TEXT(SalesDataTable[[#This Row],[Order Date]],"MMM")</f>
        <v>Nov</v>
      </c>
      <c r="G2459" s="4" t="s">
        <v>11</v>
      </c>
      <c r="H2459" s="4" t="s">
        <v>39</v>
      </c>
      <c r="I2459" s="4" t="s">
        <v>2</v>
      </c>
      <c r="J2459" s="4" t="s">
        <v>16</v>
      </c>
      <c r="K2459" s="4" t="s">
        <v>4</v>
      </c>
      <c r="L2459" s="4" t="s">
        <v>22</v>
      </c>
      <c r="M2459" s="9">
        <v>1</v>
      </c>
      <c r="N2459" s="6">
        <v>49.6</v>
      </c>
      <c r="O2459" s="7">
        <v>0</v>
      </c>
      <c r="P2459" s="6">
        <v>22.62</v>
      </c>
      <c r="Q2459" s="6">
        <f t="shared" si="152"/>
        <v>49.6</v>
      </c>
      <c r="R2459" s="6">
        <f t="shared" si="153"/>
        <v>22.62</v>
      </c>
      <c r="S2459" s="6">
        <f t="shared" si="154"/>
        <v>26.98</v>
      </c>
      <c r="T2459" s="8">
        <f t="shared" si="155"/>
        <v>0.5439516129032258</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4659</v>
      </c>
      <c r="B2460" s="3">
        <v>46352</v>
      </c>
      <c r="C2460" s="4">
        <f>YEAR(SalesDataTable[[#This Row],[Order Date]])</f>
        <v>2026</v>
      </c>
      <c r="D2460" s="11" t="str">
        <f>"Q"&amp;ROUNDUP(MONTH(SalesDataTable[[#This Row],[Order Date]])/3,0)</f>
        <v>Q4</v>
      </c>
      <c r="E2460" s="4">
        <f>MONTH(SalesDataTable[[#This Row],[Order Date]])</f>
        <v>11</v>
      </c>
      <c r="F2460" s="4" t="str">
        <f>TEXT(SalesDataTable[[#This Row],[Order Date]],"MMM")</f>
        <v>Nov</v>
      </c>
      <c r="G2460" s="4" t="s">
        <v>6</v>
      </c>
      <c r="H2460" s="4" t="s">
        <v>41</v>
      </c>
      <c r="I2460" s="4" t="s">
        <v>8</v>
      </c>
      <c r="J2460" s="4" t="s">
        <v>16</v>
      </c>
      <c r="K2460" s="4" t="s">
        <v>23</v>
      </c>
      <c r="L2460" s="4" t="s">
        <v>40</v>
      </c>
      <c r="M2460" s="9">
        <v>3</v>
      </c>
      <c r="N2460" s="6">
        <v>83.3</v>
      </c>
      <c r="O2460" s="7">
        <v>0.15</v>
      </c>
      <c r="P2460" s="6">
        <v>38.74</v>
      </c>
      <c r="Q2460" s="6">
        <f t="shared" si="152"/>
        <v>212.41499999999996</v>
      </c>
      <c r="R2460" s="6">
        <f t="shared" si="153"/>
        <v>116.22</v>
      </c>
      <c r="S2460" s="6">
        <f t="shared" si="154"/>
        <v>96.194999999999965</v>
      </c>
      <c r="T2460" s="8">
        <f t="shared" si="155"/>
        <v>0.45286349834051259</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4667</v>
      </c>
      <c r="B2461" s="3">
        <v>46352</v>
      </c>
      <c r="C2461" s="4">
        <f>YEAR(SalesDataTable[[#This Row],[Order Date]])</f>
        <v>2026</v>
      </c>
      <c r="D2461" s="11" t="str">
        <f>"Q"&amp;ROUNDUP(MONTH(SalesDataTable[[#This Row],[Order Date]])/3,0)</f>
        <v>Q4</v>
      </c>
      <c r="E2461" s="4">
        <f>MONTH(SalesDataTable[[#This Row],[Order Date]])</f>
        <v>11</v>
      </c>
      <c r="F2461" s="4" t="str">
        <f>TEXT(SalesDataTable[[#This Row],[Order Date]],"MMM")</f>
        <v>Nov</v>
      </c>
      <c r="G2461" s="4" t="s">
        <v>6</v>
      </c>
      <c r="H2461" s="4" t="s">
        <v>49</v>
      </c>
      <c r="I2461" s="4" t="s">
        <v>28</v>
      </c>
      <c r="J2461" s="4" t="s">
        <v>16</v>
      </c>
      <c r="K2461" s="4" t="s">
        <v>14</v>
      </c>
      <c r="L2461" s="4" t="s">
        <v>15</v>
      </c>
      <c r="M2461" s="9">
        <v>1</v>
      </c>
      <c r="N2461" s="6">
        <v>35.89</v>
      </c>
      <c r="O2461" s="7">
        <v>0.05</v>
      </c>
      <c r="P2461" s="6">
        <v>13.53</v>
      </c>
      <c r="Q2461" s="6">
        <f t="shared" si="152"/>
        <v>34.095500000000001</v>
      </c>
      <c r="R2461" s="6">
        <f t="shared" si="153"/>
        <v>13.53</v>
      </c>
      <c r="S2461" s="6">
        <f t="shared" si="154"/>
        <v>20.5655</v>
      </c>
      <c r="T2461" s="8">
        <f t="shared" si="155"/>
        <v>0.60317343931017287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197</v>
      </c>
      <c r="B2462" s="3">
        <v>46353</v>
      </c>
      <c r="C2462" s="4">
        <f>YEAR(SalesDataTable[[#This Row],[Order Date]])</f>
        <v>2026</v>
      </c>
      <c r="D2462" s="11" t="str">
        <f>"Q"&amp;ROUNDUP(MONTH(SalesDataTable[[#This Row],[Order Date]])/3,0)</f>
        <v>Q4</v>
      </c>
      <c r="E2462" s="4">
        <f>MONTH(SalesDataTable[[#This Row],[Order Date]])</f>
        <v>11</v>
      </c>
      <c r="F2462" s="4" t="str">
        <f>TEXT(SalesDataTable[[#This Row],[Order Date]],"MMM")</f>
        <v>Nov</v>
      </c>
      <c r="G2462" s="4" t="s">
        <v>20</v>
      </c>
      <c r="H2462" s="4" t="s">
        <v>21</v>
      </c>
      <c r="I2462" s="4" t="s">
        <v>19</v>
      </c>
      <c r="J2462" s="4" t="s">
        <v>13</v>
      </c>
      <c r="K2462" s="4" t="s">
        <v>23</v>
      </c>
      <c r="L2462" s="4" t="s">
        <v>29</v>
      </c>
      <c r="M2462" s="9">
        <v>1</v>
      </c>
      <c r="N2462" s="6">
        <v>195.32</v>
      </c>
      <c r="O2462" s="7">
        <v>0</v>
      </c>
      <c r="P2462" s="6">
        <v>103.21</v>
      </c>
      <c r="Q2462" s="6">
        <f t="shared" si="152"/>
        <v>195.32</v>
      </c>
      <c r="R2462" s="6">
        <f t="shared" si="153"/>
        <v>103.21</v>
      </c>
      <c r="S2462" s="6">
        <f t="shared" si="154"/>
        <v>92.11</v>
      </c>
      <c r="T2462" s="8">
        <f t="shared" si="155"/>
        <v>0.47158509113250052</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361</v>
      </c>
      <c r="B2463" s="3">
        <v>46353</v>
      </c>
      <c r="C2463" s="4">
        <f>YEAR(SalesDataTable[[#This Row],[Order Date]])</f>
        <v>2026</v>
      </c>
      <c r="D2463" s="11" t="str">
        <f>"Q"&amp;ROUNDUP(MONTH(SalesDataTable[[#This Row],[Order Date]])/3,0)</f>
        <v>Q4</v>
      </c>
      <c r="E2463" s="4">
        <f>MONTH(SalesDataTable[[#This Row],[Order Date]])</f>
        <v>11</v>
      </c>
      <c r="F2463" s="4" t="str">
        <f>TEXT(SalesDataTable[[#This Row],[Order Date]],"MMM")</f>
        <v>Nov</v>
      </c>
      <c r="G2463" s="4" t="s">
        <v>6</v>
      </c>
      <c r="H2463" s="4" t="s">
        <v>27</v>
      </c>
      <c r="I2463" s="4" t="s">
        <v>2</v>
      </c>
      <c r="J2463" s="4" t="s">
        <v>3</v>
      </c>
      <c r="K2463" s="4" t="s">
        <v>14</v>
      </c>
      <c r="L2463" s="4" t="s">
        <v>15</v>
      </c>
      <c r="M2463" s="9">
        <v>1</v>
      </c>
      <c r="N2463" s="6">
        <v>36.36</v>
      </c>
      <c r="O2463" s="7">
        <v>0.05</v>
      </c>
      <c r="P2463" s="6">
        <v>13.33</v>
      </c>
      <c r="Q2463" s="6">
        <f t="shared" si="152"/>
        <v>34.541999999999994</v>
      </c>
      <c r="R2463" s="6">
        <f t="shared" si="153"/>
        <v>13.33</v>
      </c>
      <c r="S2463" s="6">
        <f t="shared" si="154"/>
        <v>21.211999999999996</v>
      </c>
      <c r="T2463" s="8">
        <f t="shared" si="155"/>
        <v>0.61409298824619307</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841</v>
      </c>
      <c r="B2464" s="3">
        <v>46353</v>
      </c>
      <c r="C2464" s="4">
        <f>YEAR(SalesDataTable[[#This Row],[Order Date]])</f>
        <v>2026</v>
      </c>
      <c r="D2464" s="11" t="str">
        <f>"Q"&amp;ROUNDUP(MONTH(SalesDataTable[[#This Row],[Order Date]])/3,0)</f>
        <v>Q4</v>
      </c>
      <c r="E2464" s="4">
        <f>MONTH(SalesDataTable[[#This Row],[Order Date]])</f>
        <v>11</v>
      </c>
      <c r="F2464" s="4" t="str">
        <f>TEXT(SalesDataTable[[#This Row],[Order Date]],"MMM")</f>
        <v>Nov</v>
      </c>
      <c r="G2464" s="4" t="s">
        <v>6</v>
      </c>
      <c r="H2464" s="4" t="s">
        <v>43</v>
      </c>
      <c r="I2464" s="4" t="s">
        <v>2</v>
      </c>
      <c r="J2464" s="4" t="s">
        <v>3</v>
      </c>
      <c r="K2464" s="4" t="s">
        <v>14</v>
      </c>
      <c r="L2464" s="4" t="s">
        <v>15</v>
      </c>
      <c r="M2464" s="9">
        <v>2</v>
      </c>
      <c r="N2464" s="6">
        <v>35.85</v>
      </c>
      <c r="O2464" s="7">
        <v>0.05</v>
      </c>
      <c r="P2464" s="6">
        <v>13.69</v>
      </c>
      <c r="Q2464" s="6">
        <f t="shared" si="152"/>
        <v>68.114999999999995</v>
      </c>
      <c r="R2464" s="6">
        <f t="shared" si="153"/>
        <v>27.38</v>
      </c>
      <c r="S2464" s="6">
        <f t="shared" si="154"/>
        <v>40.734999999999999</v>
      </c>
      <c r="T2464" s="8">
        <f t="shared" si="155"/>
        <v>0.59803273875064233</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903</v>
      </c>
      <c r="B2465" s="3">
        <v>46353</v>
      </c>
      <c r="C2465" s="4">
        <f>YEAR(SalesDataTable[[#This Row],[Order Date]])</f>
        <v>2026</v>
      </c>
      <c r="D2465" s="11" t="str">
        <f>"Q"&amp;ROUNDUP(MONTH(SalesDataTable[[#This Row],[Order Date]])/3,0)</f>
        <v>Q4</v>
      </c>
      <c r="E2465" s="4">
        <f>MONTH(SalesDataTable[[#This Row],[Order Date]])</f>
        <v>11</v>
      </c>
      <c r="F2465" s="4" t="str">
        <f>TEXT(SalesDataTable[[#This Row],[Order Date]],"MMM")</f>
        <v>Nov</v>
      </c>
      <c r="G2465" s="4" t="s">
        <v>20</v>
      </c>
      <c r="H2465" s="4" t="s">
        <v>33</v>
      </c>
      <c r="I2465" s="4" t="s">
        <v>2</v>
      </c>
      <c r="J2465" s="4" t="s">
        <v>13</v>
      </c>
      <c r="K2465" s="4" t="s">
        <v>14</v>
      </c>
      <c r="L2465" s="4" t="s">
        <v>32</v>
      </c>
      <c r="M2465" s="9">
        <v>4</v>
      </c>
      <c r="N2465" s="6">
        <v>46.73</v>
      </c>
      <c r="O2465" s="7">
        <v>0</v>
      </c>
      <c r="P2465" s="6">
        <v>17.989999999999998</v>
      </c>
      <c r="Q2465" s="6">
        <f t="shared" si="152"/>
        <v>186.92</v>
      </c>
      <c r="R2465" s="6">
        <f t="shared" si="153"/>
        <v>71.959999999999994</v>
      </c>
      <c r="S2465" s="6">
        <f t="shared" si="154"/>
        <v>114.96</v>
      </c>
      <c r="T2465" s="8">
        <f t="shared" si="155"/>
        <v>0.61502246950567085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1278</v>
      </c>
      <c r="B2466" s="3">
        <v>46353</v>
      </c>
      <c r="C2466" s="4">
        <f>YEAR(SalesDataTable[[#This Row],[Order Date]])</f>
        <v>2026</v>
      </c>
      <c r="D2466" s="11" t="str">
        <f>"Q"&amp;ROUNDUP(MONTH(SalesDataTable[[#This Row],[Order Date]])/3,0)</f>
        <v>Q4</v>
      </c>
      <c r="E2466" s="4">
        <f>MONTH(SalesDataTable[[#This Row],[Order Date]])</f>
        <v>11</v>
      </c>
      <c r="F2466" s="4" t="str">
        <f>TEXT(SalesDataTable[[#This Row],[Order Date]],"MMM")</f>
        <v>Nov</v>
      </c>
      <c r="G2466" s="4" t="s">
        <v>20</v>
      </c>
      <c r="H2466" s="4" t="s">
        <v>47</v>
      </c>
      <c r="I2466" s="4" t="s">
        <v>19</v>
      </c>
      <c r="J2466" s="4" t="s">
        <v>3</v>
      </c>
      <c r="K2466" s="4" t="s">
        <v>9</v>
      </c>
      <c r="L2466" s="4" t="s">
        <v>17</v>
      </c>
      <c r="M2466" s="9">
        <v>3</v>
      </c>
      <c r="N2466" s="6">
        <v>143.72</v>
      </c>
      <c r="O2466" s="7">
        <v>0.15</v>
      </c>
      <c r="P2466" s="6">
        <v>78.56</v>
      </c>
      <c r="Q2466" s="6">
        <f t="shared" si="152"/>
        <v>366.48599999999999</v>
      </c>
      <c r="R2466" s="6">
        <f t="shared" si="153"/>
        <v>235.68</v>
      </c>
      <c r="S2466" s="6">
        <f t="shared" si="154"/>
        <v>130.80599999999998</v>
      </c>
      <c r="T2466" s="8">
        <f t="shared" si="155"/>
        <v>0.35691950033561987</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2091</v>
      </c>
      <c r="B2467" s="3">
        <v>46353</v>
      </c>
      <c r="C2467" s="4">
        <f>YEAR(SalesDataTable[[#This Row],[Order Date]])</f>
        <v>2026</v>
      </c>
      <c r="D2467" s="11" t="str">
        <f>"Q"&amp;ROUNDUP(MONTH(SalesDataTable[[#This Row],[Order Date]])/3,0)</f>
        <v>Q4</v>
      </c>
      <c r="E2467" s="4">
        <f>MONTH(SalesDataTable[[#This Row],[Order Date]])</f>
        <v>11</v>
      </c>
      <c r="F2467" s="4" t="str">
        <f>TEXT(SalesDataTable[[#This Row],[Order Date]],"MMM")</f>
        <v>Nov</v>
      </c>
      <c r="G2467" s="4" t="s">
        <v>6</v>
      </c>
      <c r="H2467" s="4" t="s">
        <v>43</v>
      </c>
      <c r="I2467" s="4" t="s">
        <v>28</v>
      </c>
      <c r="J2467" s="4" t="s">
        <v>13</v>
      </c>
      <c r="K2467" s="4" t="s">
        <v>34</v>
      </c>
      <c r="L2467" s="4" t="s">
        <v>42</v>
      </c>
      <c r="M2467" s="9">
        <v>1</v>
      </c>
      <c r="N2467" s="6">
        <v>35.590000000000003</v>
      </c>
      <c r="O2467" s="7">
        <v>0</v>
      </c>
      <c r="P2467" s="6">
        <v>13.57</v>
      </c>
      <c r="Q2467" s="6">
        <f t="shared" si="152"/>
        <v>35.590000000000003</v>
      </c>
      <c r="R2467" s="6">
        <f t="shared" si="153"/>
        <v>13.57</v>
      </c>
      <c r="S2467" s="6">
        <f t="shared" si="154"/>
        <v>22.020000000000003</v>
      </c>
      <c r="T2467" s="8">
        <f t="shared" si="155"/>
        <v>0.61871312166338865</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3070</v>
      </c>
      <c r="B2468" s="3">
        <v>46353</v>
      </c>
      <c r="C2468" s="4">
        <f>YEAR(SalesDataTable[[#This Row],[Order Date]])</f>
        <v>2026</v>
      </c>
      <c r="D2468" s="11" t="str">
        <f>"Q"&amp;ROUNDUP(MONTH(SalesDataTable[[#This Row],[Order Date]])/3,0)</f>
        <v>Q4</v>
      </c>
      <c r="E2468" s="4">
        <f>MONTH(SalesDataTable[[#This Row],[Order Date]])</f>
        <v>11</v>
      </c>
      <c r="F2468" s="4" t="str">
        <f>TEXT(SalesDataTable[[#This Row],[Order Date]],"MMM")</f>
        <v>Nov</v>
      </c>
      <c r="G2468" s="4" t="s">
        <v>20</v>
      </c>
      <c r="H2468" s="4" t="s">
        <v>47</v>
      </c>
      <c r="I2468" s="4" t="s">
        <v>28</v>
      </c>
      <c r="J2468" s="4" t="s">
        <v>3</v>
      </c>
      <c r="K2468" s="4" t="s">
        <v>9</v>
      </c>
      <c r="L2468" s="4" t="s">
        <v>46</v>
      </c>
      <c r="M2468" s="9">
        <v>4</v>
      </c>
      <c r="N2468" s="6">
        <v>71.11</v>
      </c>
      <c r="O2468" s="7">
        <v>0.05</v>
      </c>
      <c r="P2468" s="6">
        <v>32.25</v>
      </c>
      <c r="Q2468" s="6">
        <f t="shared" si="152"/>
        <v>270.21799999999996</v>
      </c>
      <c r="R2468" s="6">
        <f t="shared" si="153"/>
        <v>129</v>
      </c>
      <c r="S2468" s="6">
        <f t="shared" si="154"/>
        <v>141.21799999999996</v>
      </c>
      <c r="T2468" s="8">
        <f t="shared" si="155"/>
        <v>0.52260767232382732</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4007</v>
      </c>
      <c r="B2469" s="3">
        <v>46353</v>
      </c>
      <c r="C2469" s="4">
        <f>YEAR(SalesDataTable[[#This Row],[Order Date]])</f>
        <v>2026</v>
      </c>
      <c r="D2469" s="11" t="str">
        <f>"Q"&amp;ROUNDUP(MONTH(SalesDataTable[[#This Row],[Order Date]])/3,0)</f>
        <v>Q4</v>
      </c>
      <c r="E2469" s="4">
        <f>MONTH(SalesDataTable[[#This Row],[Order Date]])</f>
        <v>11</v>
      </c>
      <c r="F2469" s="4" t="str">
        <f>TEXT(SalesDataTable[[#This Row],[Order Date]],"MMM")</f>
        <v>Nov</v>
      </c>
      <c r="G2469" s="4" t="s">
        <v>0</v>
      </c>
      <c r="H2469" s="4" t="s">
        <v>36</v>
      </c>
      <c r="I2469" s="4" t="s">
        <v>28</v>
      </c>
      <c r="J2469" s="4" t="s">
        <v>16</v>
      </c>
      <c r="K2469" s="4" t="s">
        <v>4</v>
      </c>
      <c r="L2469" s="4" t="s">
        <v>22</v>
      </c>
      <c r="M2469" s="9">
        <v>5</v>
      </c>
      <c r="N2469" s="6">
        <v>51.04</v>
      </c>
      <c r="O2469" s="7">
        <v>0</v>
      </c>
      <c r="P2469" s="6">
        <v>22.69</v>
      </c>
      <c r="Q2469" s="6">
        <f t="shared" si="152"/>
        <v>255.2</v>
      </c>
      <c r="R2469" s="6">
        <f t="shared" si="153"/>
        <v>113.45</v>
      </c>
      <c r="S2469" s="6">
        <f t="shared" si="154"/>
        <v>141.75</v>
      </c>
      <c r="T2469" s="8">
        <f t="shared" si="155"/>
        <v>0.55544670846394983</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4488</v>
      </c>
      <c r="B2470" s="3">
        <v>46353</v>
      </c>
      <c r="C2470" s="4">
        <f>YEAR(SalesDataTable[[#This Row],[Order Date]])</f>
        <v>2026</v>
      </c>
      <c r="D2470" s="11" t="str">
        <f>"Q"&amp;ROUNDUP(MONTH(SalesDataTable[[#This Row],[Order Date]])/3,0)</f>
        <v>Q4</v>
      </c>
      <c r="E2470" s="4">
        <f>MONTH(SalesDataTable[[#This Row],[Order Date]])</f>
        <v>11</v>
      </c>
      <c r="F2470" s="4" t="str">
        <f>TEXT(SalesDataTable[[#This Row],[Order Date]],"MMM")</f>
        <v>Nov</v>
      </c>
      <c r="G2470" s="4" t="s">
        <v>6</v>
      </c>
      <c r="H2470" s="4" t="s">
        <v>49</v>
      </c>
      <c r="I2470" s="4" t="s">
        <v>19</v>
      </c>
      <c r="J2470" s="4" t="s">
        <v>3</v>
      </c>
      <c r="K2470" s="4" t="s">
        <v>14</v>
      </c>
      <c r="L2470" s="4" t="s">
        <v>48</v>
      </c>
      <c r="M2470" s="9">
        <v>3</v>
      </c>
      <c r="N2470" s="6">
        <v>161.66</v>
      </c>
      <c r="O2470" s="7">
        <v>0.05</v>
      </c>
      <c r="P2470" s="6">
        <v>88.3</v>
      </c>
      <c r="Q2470" s="6">
        <f t="shared" si="152"/>
        <v>460.73099999999999</v>
      </c>
      <c r="R2470" s="6">
        <f t="shared" si="153"/>
        <v>264.89999999999998</v>
      </c>
      <c r="S2470" s="6">
        <f t="shared" si="154"/>
        <v>195.83100000000002</v>
      </c>
      <c r="T2470" s="8">
        <f t="shared" si="155"/>
        <v>0.42504411467863029</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5159</v>
      </c>
      <c r="B2471" s="3">
        <v>46353</v>
      </c>
      <c r="C2471" s="4">
        <f>YEAR(SalesDataTable[[#This Row],[Order Date]])</f>
        <v>2026</v>
      </c>
      <c r="D2471" s="11" t="str">
        <f>"Q"&amp;ROUNDUP(MONTH(SalesDataTable[[#This Row],[Order Date]])/3,0)</f>
        <v>Q4</v>
      </c>
      <c r="E2471" s="4">
        <f>MONTH(SalesDataTable[[#This Row],[Order Date]])</f>
        <v>11</v>
      </c>
      <c r="F2471" s="4" t="str">
        <f>TEXT(SalesDataTable[[#This Row],[Order Date]],"MMM")</f>
        <v>Nov</v>
      </c>
      <c r="G2471" s="4" t="s">
        <v>20</v>
      </c>
      <c r="H2471" s="4" t="s">
        <v>47</v>
      </c>
      <c r="I2471" s="4" t="s">
        <v>2</v>
      </c>
      <c r="J2471" s="4" t="s">
        <v>16</v>
      </c>
      <c r="K2471" s="4" t="s">
        <v>23</v>
      </c>
      <c r="L2471" s="4" t="s">
        <v>40</v>
      </c>
      <c r="M2471" s="9">
        <v>2</v>
      </c>
      <c r="N2471" s="6">
        <v>80.400000000000006</v>
      </c>
      <c r="O2471" s="7">
        <v>0.15</v>
      </c>
      <c r="P2471" s="6">
        <v>38.869999999999997</v>
      </c>
      <c r="Q2471" s="6">
        <f t="shared" si="152"/>
        <v>136.68</v>
      </c>
      <c r="R2471" s="6">
        <f t="shared" si="153"/>
        <v>77.739999999999995</v>
      </c>
      <c r="S2471" s="6">
        <f t="shared" si="154"/>
        <v>58.940000000000012</v>
      </c>
      <c r="T2471" s="8">
        <f t="shared" si="155"/>
        <v>0.43122622183201648</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669</v>
      </c>
      <c r="B2472" s="3">
        <v>46354</v>
      </c>
      <c r="C2472" s="4">
        <f>YEAR(SalesDataTable[[#This Row],[Order Date]])</f>
        <v>2026</v>
      </c>
      <c r="D2472" s="11" t="str">
        <f>"Q"&amp;ROUNDUP(MONTH(SalesDataTable[[#This Row],[Order Date]])/3,0)</f>
        <v>Q4</v>
      </c>
      <c r="E2472" s="4">
        <f>MONTH(SalesDataTable[[#This Row],[Order Date]])</f>
        <v>11</v>
      </c>
      <c r="F2472" s="4" t="str">
        <f>TEXT(SalesDataTable[[#This Row],[Order Date]],"MMM")</f>
        <v>Nov</v>
      </c>
      <c r="G2472" s="4" t="s">
        <v>11</v>
      </c>
      <c r="H2472" s="4" t="s">
        <v>18</v>
      </c>
      <c r="I2472" s="4" t="s">
        <v>2</v>
      </c>
      <c r="J2472" s="4" t="s">
        <v>3</v>
      </c>
      <c r="K2472" s="4" t="s">
        <v>34</v>
      </c>
      <c r="L2472" s="4" t="s">
        <v>42</v>
      </c>
      <c r="M2472" s="9">
        <v>3</v>
      </c>
      <c r="N2472" s="6">
        <v>36.81</v>
      </c>
      <c r="O2472" s="7">
        <v>0.05</v>
      </c>
      <c r="P2472" s="6">
        <v>13.82</v>
      </c>
      <c r="Q2472" s="6">
        <f t="shared" si="152"/>
        <v>104.9085</v>
      </c>
      <c r="R2472" s="6">
        <f t="shared" si="153"/>
        <v>41.46</v>
      </c>
      <c r="S2472" s="6">
        <f t="shared" si="154"/>
        <v>63.448500000000003</v>
      </c>
      <c r="T2472" s="8">
        <f t="shared" si="155"/>
        <v>0.60479846723573405</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686</v>
      </c>
      <c r="B2473" s="3">
        <v>46354</v>
      </c>
      <c r="C2473" s="4">
        <f>YEAR(SalesDataTable[[#This Row],[Order Date]])</f>
        <v>2026</v>
      </c>
      <c r="D2473" s="11" t="str">
        <f>"Q"&amp;ROUNDUP(MONTH(SalesDataTable[[#This Row],[Order Date]])/3,0)</f>
        <v>Q4</v>
      </c>
      <c r="E2473" s="4">
        <f>MONTH(SalesDataTable[[#This Row],[Order Date]])</f>
        <v>11</v>
      </c>
      <c r="F2473" s="4" t="str">
        <f>TEXT(SalesDataTable[[#This Row],[Order Date]],"MMM")</f>
        <v>Nov</v>
      </c>
      <c r="G2473" s="4" t="s">
        <v>6</v>
      </c>
      <c r="H2473" s="4" t="s">
        <v>43</v>
      </c>
      <c r="I2473" s="4" t="s">
        <v>28</v>
      </c>
      <c r="J2473" s="4" t="s">
        <v>3</v>
      </c>
      <c r="K2473" s="4" t="s">
        <v>14</v>
      </c>
      <c r="L2473" s="4" t="s">
        <v>44</v>
      </c>
      <c r="M2473" s="9">
        <v>2</v>
      </c>
      <c r="N2473" s="6">
        <v>132.61000000000001</v>
      </c>
      <c r="O2473" s="7">
        <v>0.1</v>
      </c>
      <c r="P2473" s="6">
        <v>67.3</v>
      </c>
      <c r="Q2473" s="6">
        <f t="shared" si="152"/>
        <v>238.69800000000004</v>
      </c>
      <c r="R2473" s="6">
        <f t="shared" si="153"/>
        <v>134.6</v>
      </c>
      <c r="S2473" s="6">
        <f t="shared" si="154"/>
        <v>104.09800000000004</v>
      </c>
      <c r="T2473" s="8">
        <f t="shared" si="155"/>
        <v>0.43610755012610086</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990</v>
      </c>
      <c r="B2474" s="3">
        <v>46354</v>
      </c>
      <c r="C2474" s="4">
        <f>YEAR(SalesDataTable[[#This Row],[Order Date]])</f>
        <v>2026</v>
      </c>
      <c r="D2474" s="11" t="str">
        <f>"Q"&amp;ROUNDUP(MONTH(SalesDataTable[[#This Row],[Order Date]])/3,0)</f>
        <v>Q4</v>
      </c>
      <c r="E2474" s="4">
        <f>MONTH(SalesDataTable[[#This Row],[Order Date]])</f>
        <v>11</v>
      </c>
      <c r="F2474" s="4" t="str">
        <f>TEXT(SalesDataTable[[#This Row],[Order Date]],"MMM")</f>
        <v>Nov</v>
      </c>
      <c r="G2474" s="4" t="s">
        <v>0</v>
      </c>
      <c r="H2474" s="4" t="s">
        <v>50</v>
      </c>
      <c r="I2474" s="4" t="s">
        <v>2</v>
      </c>
      <c r="J2474" s="4" t="s">
        <v>3</v>
      </c>
      <c r="K2474" s="4" t="s">
        <v>4</v>
      </c>
      <c r="L2474" s="4" t="s">
        <v>26</v>
      </c>
      <c r="M2474" s="9">
        <v>5</v>
      </c>
      <c r="N2474" s="6">
        <v>39.79</v>
      </c>
      <c r="O2474" s="7">
        <v>0.1</v>
      </c>
      <c r="P2474" s="6">
        <v>17.09</v>
      </c>
      <c r="Q2474" s="6">
        <f t="shared" si="152"/>
        <v>179.05500000000001</v>
      </c>
      <c r="R2474" s="6">
        <f t="shared" si="153"/>
        <v>85.45</v>
      </c>
      <c r="S2474" s="6">
        <f t="shared" si="154"/>
        <v>93.605000000000004</v>
      </c>
      <c r="T2474" s="8">
        <f t="shared" si="155"/>
        <v>0.52277233252352628</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1134</v>
      </c>
      <c r="B2475" s="3">
        <v>46354</v>
      </c>
      <c r="C2475" s="4">
        <f>YEAR(SalesDataTable[[#This Row],[Order Date]])</f>
        <v>2026</v>
      </c>
      <c r="D2475" s="11" t="str">
        <f>"Q"&amp;ROUNDUP(MONTH(SalesDataTable[[#This Row],[Order Date]])/3,0)</f>
        <v>Q4</v>
      </c>
      <c r="E2475" s="4">
        <f>MONTH(SalesDataTable[[#This Row],[Order Date]])</f>
        <v>11</v>
      </c>
      <c r="F2475" s="4" t="str">
        <f>TEXT(SalesDataTable[[#This Row],[Order Date]],"MMM")</f>
        <v>Nov</v>
      </c>
      <c r="G2475" s="4" t="s">
        <v>20</v>
      </c>
      <c r="H2475" s="4" t="s">
        <v>21</v>
      </c>
      <c r="I2475" s="4" t="s">
        <v>2</v>
      </c>
      <c r="J2475" s="4" t="s">
        <v>3</v>
      </c>
      <c r="K2475" s="4" t="s">
        <v>14</v>
      </c>
      <c r="L2475" s="4" t="s">
        <v>15</v>
      </c>
      <c r="M2475" s="9">
        <v>2</v>
      </c>
      <c r="N2475" s="6">
        <v>36.119999999999997</v>
      </c>
      <c r="O2475" s="7">
        <v>0.1</v>
      </c>
      <c r="P2475" s="6">
        <v>13.61</v>
      </c>
      <c r="Q2475" s="6">
        <f t="shared" si="152"/>
        <v>65.015999999999991</v>
      </c>
      <c r="R2475" s="6">
        <f t="shared" si="153"/>
        <v>27.22</v>
      </c>
      <c r="S2475" s="6">
        <f t="shared" si="154"/>
        <v>37.795999999999992</v>
      </c>
      <c r="T2475" s="8">
        <f t="shared" si="155"/>
        <v>0.58133382551987201</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1770</v>
      </c>
      <c r="B2476" s="3">
        <v>46354</v>
      </c>
      <c r="C2476" s="4">
        <f>YEAR(SalesDataTable[[#This Row],[Order Date]])</f>
        <v>2026</v>
      </c>
      <c r="D2476" s="11" t="str">
        <f>"Q"&amp;ROUNDUP(MONTH(SalesDataTable[[#This Row],[Order Date]])/3,0)</f>
        <v>Q4</v>
      </c>
      <c r="E2476" s="4">
        <f>MONTH(SalesDataTable[[#This Row],[Order Date]])</f>
        <v>11</v>
      </c>
      <c r="F2476" s="4" t="str">
        <f>TEXT(SalesDataTable[[#This Row],[Order Date]],"MMM")</f>
        <v>Nov</v>
      </c>
      <c r="G2476" s="4" t="s">
        <v>20</v>
      </c>
      <c r="H2476" s="4" t="s">
        <v>31</v>
      </c>
      <c r="I2476" s="4" t="s">
        <v>19</v>
      </c>
      <c r="J2476" s="4" t="s">
        <v>3</v>
      </c>
      <c r="K2476" s="4" t="s">
        <v>9</v>
      </c>
      <c r="L2476" s="4" t="s">
        <v>37</v>
      </c>
      <c r="M2476" s="9">
        <v>5</v>
      </c>
      <c r="N2476" s="6">
        <v>153.93</v>
      </c>
      <c r="O2476" s="7">
        <v>0.05</v>
      </c>
      <c r="P2476" s="6">
        <v>77.27</v>
      </c>
      <c r="Q2476" s="6">
        <f t="shared" si="152"/>
        <v>731.16750000000002</v>
      </c>
      <c r="R2476" s="6">
        <f t="shared" si="153"/>
        <v>386.34999999999997</v>
      </c>
      <c r="S2476" s="6">
        <f t="shared" si="154"/>
        <v>344.81750000000005</v>
      </c>
      <c r="T2476" s="8">
        <f t="shared" si="155"/>
        <v>0.4715985051304934</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3396</v>
      </c>
      <c r="B2477" s="3">
        <v>46354</v>
      </c>
      <c r="C2477" s="4">
        <f>YEAR(SalesDataTable[[#This Row],[Order Date]])</f>
        <v>2026</v>
      </c>
      <c r="D2477" s="11" t="str">
        <f>"Q"&amp;ROUNDUP(MONTH(SalesDataTable[[#This Row],[Order Date]])/3,0)</f>
        <v>Q4</v>
      </c>
      <c r="E2477" s="4">
        <f>MONTH(SalesDataTable[[#This Row],[Order Date]])</f>
        <v>11</v>
      </c>
      <c r="F2477" s="4" t="str">
        <f>TEXT(SalesDataTable[[#This Row],[Order Date]],"MMM")</f>
        <v>Nov</v>
      </c>
      <c r="G2477" s="4" t="s">
        <v>11</v>
      </c>
      <c r="H2477" s="4" t="s">
        <v>18</v>
      </c>
      <c r="I2477" s="4" t="s">
        <v>19</v>
      </c>
      <c r="J2477" s="4" t="s">
        <v>13</v>
      </c>
      <c r="K2477" s="4" t="s">
        <v>34</v>
      </c>
      <c r="L2477" s="4" t="s">
        <v>45</v>
      </c>
      <c r="M2477" s="9">
        <v>3</v>
      </c>
      <c r="N2477" s="6">
        <v>50.67</v>
      </c>
      <c r="O2477" s="7">
        <v>0.05</v>
      </c>
      <c r="P2477" s="6">
        <v>22.25</v>
      </c>
      <c r="Q2477" s="6">
        <f t="shared" si="152"/>
        <v>144.40949999999998</v>
      </c>
      <c r="R2477" s="6">
        <f t="shared" si="153"/>
        <v>66.75</v>
      </c>
      <c r="S2477" s="6">
        <f t="shared" si="154"/>
        <v>77.65949999999998</v>
      </c>
      <c r="T2477" s="8">
        <f t="shared" si="155"/>
        <v>0.53777279195620775</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4259</v>
      </c>
      <c r="B2478" s="3">
        <v>46354</v>
      </c>
      <c r="C2478" s="4">
        <f>YEAR(SalesDataTable[[#This Row],[Order Date]])</f>
        <v>2026</v>
      </c>
      <c r="D2478" s="11" t="str">
        <f>"Q"&amp;ROUNDUP(MONTH(SalesDataTable[[#This Row],[Order Date]])/3,0)</f>
        <v>Q4</v>
      </c>
      <c r="E2478" s="4">
        <f>MONTH(SalesDataTable[[#This Row],[Order Date]])</f>
        <v>11</v>
      </c>
      <c r="F2478" s="4" t="str">
        <f>TEXT(SalesDataTable[[#This Row],[Order Date]],"MMM")</f>
        <v>Nov</v>
      </c>
      <c r="G2478" s="4" t="s">
        <v>11</v>
      </c>
      <c r="H2478" s="4" t="s">
        <v>18</v>
      </c>
      <c r="I2478" s="4" t="s">
        <v>2</v>
      </c>
      <c r="J2478" s="4" t="s">
        <v>3</v>
      </c>
      <c r="K2478" s="4" t="s">
        <v>9</v>
      </c>
      <c r="L2478" s="4" t="s">
        <v>46</v>
      </c>
      <c r="M2478" s="9">
        <v>4</v>
      </c>
      <c r="N2478" s="6">
        <v>72.77</v>
      </c>
      <c r="O2478" s="7">
        <v>0</v>
      </c>
      <c r="P2478" s="6">
        <v>32.090000000000003</v>
      </c>
      <c r="Q2478" s="6">
        <f t="shared" si="152"/>
        <v>291.08</v>
      </c>
      <c r="R2478" s="6">
        <f t="shared" si="153"/>
        <v>128.36000000000001</v>
      </c>
      <c r="S2478" s="6">
        <f t="shared" si="154"/>
        <v>162.71999999999997</v>
      </c>
      <c r="T2478" s="8">
        <f t="shared" si="155"/>
        <v>0.55902157482479031</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4440</v>
      </c>
      <c r="B2479" s="3">
        <v>46354</v>
      </c>
      <c r="C2479" s="4">
        <f>YEAR(SalesDataTable[[#This Row],[Order Date]])</f>
        <v>2026</v>
      </c>
      <c r="D2479" s="11" t="str">
        <f>"Q"&amp;ROUNDUP(MONTH(SalesDataTable[[#This Row],[Order Date]])/3,0)</f>
        <v>Q4</v>
      </c>
      <c r="E2479" s="4">
        <f>MONTH(SalesDataTable[[#This Row],[Order Date]])</f>
        <v>11</v>
      </c>
      <c r="F2479" s="4" t="str">
        <f>TEXT(SalesDataTable[[#This Row],[Order Date]],"MMM")</f>
        <v>Nov</v>
      </c>
      <c r="G2479" s="4" t="s">
        <v>11</v>
      </c>
      <c r="H2479" s="4" t="s">
        <v>39</v>
      </c>
      <c r="I2479" s="4" t="s">
        <v>28</v>
      </c>
      <c r="J2479" s="4" t="s">
        <v>13</v>
      </c>
      <c r="K2479" s="4" t="s">
        <v>14</v>
      </c>
      <c r="L2479" s="4" t="s">
        <v>32</v>
      </c>
      <c r="M2479" s="9">
        <v>1</v>
      </c>
      <c r="N2479" s="6">
        <v>46.45</v>
      </c>
      <c r="O2479" s="7">
        <v>0.1</v>
      </c>
      <c r="P2479" s="6">
        <v>17.96</v>
      </c>
      <c r="Q2479" s="6">
        <f t="shared" si="152"/>
        <v>41.805000000000007</v>
      </c>
      <c r="R2479" s="6">
        <f t="shared" si="153"/>
        <v>17.96</v>
      </c>
      <c r="S2479" s="6">
        <f t="shared" si="154"/>
        <v>23.845000000000006</v>
      </c>
      <c r="T2479" s="8">
        <f t="shared" si="155"/>
        <v>0.57038631742614521</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5115</v>
      </c>
      <c r="B2480" s="3">
        <v>46354</v>
      </c>
      <c r="C2480" s="4">
        <f>YEAR(SalesDataTable[[#This Row],[Order Date]])</f>
        <v>2026</v>
      </c>
      <c r="D2480" s="11" t="str">
        <f>"Q"&amp;ROUNDUP(MONTH(SalesDataTable[[#This Row],[Order Date]])/3,0)</f>
        <v>Q4</v>
      </c>
      <c r="E2480" s="4">
        <f>MONTH(SalesDataTable[[#This Row],[Order Date]])</f>
        <v>11</v>
      </c>
      <c r="F2480" s="4" t="str">
        <f>TEXT(SalesDataTable[[#This Row],[Order Date]],"MMM")</f>
        <v>Nov</v>
      </c>
      <c r="G2480" s="4" t="s">
        <v>0</v>
      </c>
      <c r="H2480" s="4" t="s">
        <v>50</v>
      </c>
      <c r="I2480" s="4" t="s">
        <v>2</v>
      </c>
      <c r="J2480" s="4" t="s">
        <v>13</v>
      </c>
      <c r="K2480" s="4" t="s">
        <v>14</v>
      </c>
      <c r="L2480" s="4" t="s">
        <v>48</v>
      </c>
      <c r="M2480" s="9">
        <v>1</v>
      </c>
      <c r="N2480" s="6">
        <v>165.75</v>
      </c>
      <c r="O2480" s="7">
        <v>0.2</v>
      </c>
      <c r="P2480" s="6">
        <v>89.16</v>
      </c>
      <c r="Q2480" s="6">
        <f t="shared" si="152"/>
        <v>132.6</v>
      </c>
      <c r="R2480" s="6">
        <f t="shared" si="153"/>
        <v>89.16</v>
      </c>
      <c r="S2480" s="6">
        <f t="shared" si="154"/>
        <v>43.44</v>
      </c>
      <c r="T2480" s="8">
        <f t="shared" si="155"/>
        <v>0.32760180995475113</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5136</v>
      </c>
      <c r="B2481" s="3">
        <v>46354</v>
      </c>
      <c r="C2481" s="4">
        <f>YEAR(SalesDataTable[[#This Row],[Order Date]])</f>
        <v>2026</v>
      </c>
      <c r="D2481" s="11" t="str">
        <f>"Q"&amp;ROUNDUP(MONTH(SalesDataTable[[#This Row],[Order Date]])/3,0)</f>
        <v>Q4</v>
      </c>
      <c r="E2481" s="4">
        <f>MONTH(SalesDataTable[[#This Row],[Order Date]])</f>
        <v>11</v>
      </c>
      <c r="F2481" s="4" t="str">
        <f>TEXT(SalesDataTable[[#This Row],[Order Date]],"MMM")</f>
        <v>Nov</v>
      </c>
      <c r="G2481" s="4" t="s">
        <v>11</v>
      </c>
      <c r="H2481" s="4" t="s">
        <v>12</v>
      </c>
      <c r="I2481" s="4" t="s">
        <v>28</v>
      </c>
      <c r="J2481" s="4" t="s">
        <v>13</v>
      </c>
      <c r="K2481" s="4" t="s">
        <v>23</v>
      </c>
      <c r="L2481" s="4" t="s">
        <v>29</v>
      </c>
      <c r="M2481" s="9">
        <v>4</v>
      </c>
      <c r="N2481" s="6">
        <v>198.02</v>
      </c>
      <c r="O2481" s="7">
        <v>0.05</v>
      </c>
      <c r="P2481" s="6">
        <v>103.82</v>
      </c>
      <c r="Q2481" s="6">
        <f t="shared" si="152"/>
        <v>752.476</v>
      </c>
      <c r="R2481" s="6">
        <f t="shared" si="153"/>
        <v>415.28</v>
      </c>
      <c r="S2481" s="6">
        <f t="shared" si="154"/>
        <v>337.19600000000003</v>
      </c>
      <c r="T2481" s="8">
        <f t="shared" si="155"/>
        <v>0.44811528872681655</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562</v>
      </c>
      <c r="B2482" s="3">
        <v>46355</v>
      </c>
      <c r="C2482" s="4">
        <f>YEAR(SalesDataTable[[#This Row],[Order Date]])</f>
        <v>2026</v>
      </c>
      <c r="D2482" s="11" t="str">
        <f>"Q"&amp;ROUNDUP(MONTH(SalesDataTable[[#This Row],[Order Date]])/3,0)</f>
        <v>Q4</v>
      </c>
      <c r="E2482" s="4">
        <f>MONTH(SalesDataTable[[#This Row],[Order Date]])</f>
        <v>11</v>
      </c>
      <c r="F2482" s="4" t="str">
        <f>TEXT(SalesDataTable[[#This Row],[Order Date]],"MMM")</f>
        <v>Nov</v>
      </c>
      <c r="G2482" s="4" t="s">
        <v>6</v>
      </c>
      <c r="H2482" s="4" t="s">
        <v>43</v>
      </c>
      <c r="I2482" s="4" t="s">
        <v>2</v>
      </c>
      <c r="J2482" s="4" t="s">
        <v>13</v>
      </c>
      <c r="K2482" s="4" t="s">
        <v>14</v>
      </c>
      <c r="L2482" s="4" t="s">
        <v>32</v>
      </c>
      <c r="M2482" s="9">
        <v>1</v>
      </c>
      <c r="N2482" s="6">
        <v>46.3</v>
      </c>
      <c r="O2482" s="7">
        <v>0.2</v>
      </c>
      <c r="P2482" s="6">
        <v>18.78</v>
      </c>
      <c r="Q2482" s="6">
        <f t="shared" si="152"/>
        <v>37.04</v>
      </c>
      <c r="R2482" s="6">
        <f t="shared" si="153"/>
        <v>18.78</v>
      </c>
      <c r="S2482" s="6">
        <f t="shared" si="154"/>
        <v>18.259999999999998</v>
      </c>
      <c r="T2482" s="8">
        <f t="shared" si="155"/>
        <v>0.49298056155507552</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806</v>
      </c>
      <c r="B2483" s="3">
        <v>46355</v>
      </c>
      <c r="C2483" s="4">
        <f>YEAR(SalesDataTable[[#This Row],[Order Date]])</f>
        <v>2026</v>
      </c>
      <c r="D2483" s="11" t="str">
        <f>"Q"&amp;ROUNDUP(MONTH(SalesDataTable[[#This Row],[Order Date]])/3,0)</f>
        <v>Q4</v>
      </c>
      <c r="E2483" s="4">
        <f>MONTH(SalesDataTable[[#This Row],[Order Date]])</f>
        <v>11</v>
      </c>
      <c r="F2483" s="4" t="str">
        <f>TEXT(SalesDataTable[[#This Row],[Order Date]],"MMM")</f>
        <v>Nov</v>
      </c>
      <c r="G2483" s="4" t="s">
        <v>0</v>
      </c>
      <c r="H2483" s="4" t="s">
        <v>50</v>
      </c>
      <c r="I2483" s="4" t="s">
        <v>28</v>
      </c>
      <c r="J2483" s="4" t="s">
        <v>3</v>
      </c>
      <c r="K2483" s="4" t="s">
        <v>34</v>
      </c>
      <c r="L2483" s="4" t="s">
        <v>35</v>
      </c>
      <c r="M2483" s="9">
        <v>1</v>
      </c>
      <c r="N2483" s="6">
        <v>39.659999999999997</v>
      </c>
      <c r="O2483" s="7">
        <v>0</v>
      </c>
      <c r="P2483" s="6">
        <v>14.76</v>
      </c>
      <c r="Q2483" s="6">
        <f t="shared" si="152"/>
        <v>39.659999999999997</v>
      </c>
      <c r="R2483" s="6">
        <f t="shared" si="153"/>
        <v>14.76</v>
      </c>
      <c r="S2483" s="6">
        <f t="shared" si="154"/>
        <v>24.9</v>
      </c>
      <c r="T2483" s="8">
        <f t="shared" si="155"/>
        <v>0.62783661119515888</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3150</v>
      </c>
      <c r="B2484" s="3">
        <v>46355</v>
      </c>
      <c r="C2484" s="4">
        <f>YEAR(SalesDataTable[[#This Row],[Order Date]])</f>
        <v>2026</v>
      </c>
      <c r="D2484" s="11" t="str">
        <f>"Q"&amp;ROUNDUP(MONTH(SalesDataTable[[#This Row],[Order Date]])/3,0)</f>
        <v>Q4</v>
      </c>
      <c r="E2484" s="4">
        <f>MONTH(SalesDataTable[[#This Row],[Order Date]])</f>
        <v>11</v>
      </c>
      <c r="F2484" s="4" t="str">
        <f>TEXT(SalesDataTable[[#This Row],[Order Date]],"MMM")</f>
        <v>Nov</v>
      </c>
      <c r="G2484" s="4" t="s">
        <v>6</v>
      </c>
      <c r="H2484" s="4" t="s">
        <v>27</v>
      </c>
      <c r="I2484" s="4" t="s">
        <v>2</v>
      </c>
      <c r="J2484" s="4" t="s">
        <v>13</v>
      </c>
      <c r="K2484" s="4" t="s">
        <v>23</v>
      </c>
      <c r="L2484" s="4" t="s">
        <v>40</v>
      </c>
      <c r="M2484" s="9">
        <v>3</v>
      </c>
      <c r="N2484" s="6">
        <v>80.72</v>
      </c>
      <c r="O2484" s="7">
        <v>0.05</v>
      </c>
      <c r="P2484" s="6">
        <v>39.130000000000003</v>
      </c>
      <c r="Q2484" s="6">
        <f t="shared" si="152"/>
        <v>230.05199999999999</v>
      </c>
      <c r="R2484" s="6">
        <f t="shared" si="153"/>
        <v>117.39000000000001</v>
      </c>
      <c r="S2484" s="6">
        <f t="shared" si="154"/>
        <v>112.66199999999998</v>
      </c>
      <c r="T2484" s="8">
        <f t="shared" si="155"/>
        <v>0.48972406238589528</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4847</v>
      </c>
      <c r="B2485" s="3">
        <v>46355</v>
      </c>
      <c r="C2485" s="4">
        <f>YEAR(SalesDataTable[[#This Row],[Order Date]])</f>
        <v>2026</v>
      </c>
      <c r="D2485" s="11" t="str">
        <f>"Q"&amp;ROUNDUP(MONTH(SalesDataTable[[#This Row],[Order Date]])/3,0)</f>
        <v>Q4</v>
      </c>
      <c r="E2485" s="4">
        <f>MONTH(SalesDataTable[[#This Row],[Order Date]])</f>
        <v>11</v>
      </c>
      <c r="F2485" s="4" t="str">
        <f>TEXT(SalesDataTable[[#This Row],[Order Date]],"MMM")</f>
        <v>Nov</v>
      </c>
      <c r="G2485" s="4" t="s">
        <v>6</v>
      </c>
      <c r="H2485" s="4" t="s">
        <v>49</v>
      </c>
      <c r="I2485" s="4" t="s">
        <v>28</v>
      </c>
      <c r="J2485" s="4" t="s">
        <v>13</v>
      </c>
      <c r="K2485" s="4" t="s">
        <v>14</v>
      </c>
      <c r="L2485" s="4" t="s">
        <v>15</v>
      </c>
      <c r="M2485" s="9">
        <v>2</v>
      </c>
      <c r="N2485" s="6">
        <v>35.51</v>
      </c>
      <c r="O2485" s="7">
        <v>0.05</v>
      </c>
      <c r="P2485" s="6">
        <v>13.24</v>
      </c>
      <c r="Q2485" s="6">
        <f t="shared" si="152"/>
        <v>67.468999999999994</v>
      </c>
      <c r="R2485" s="6">
        <f t="shared" si="153"/>
        <v>26.48</v>
      </c>
      <c r="S2485" s="6">
        <f t="shared" si="154"/>
        <v>40.98899999999999</v>
      </c>
      <c r="T2485" s="8">
        <f t="shared" si="155"/>
        <v>0.60752345521646967</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221</v>
      </c>
      <c r="B2486" s="3">
        <v>46356</v>
      </c>
      <c r="C2486" s="4">
        <f>YEAR(SalesDataTable[[#This Row],[Order Date]])</f>
        <v>2026</v>
      </c>
      <c r="D2486" s="11" t="str">
        <f>"Q"&amp;ROUNDUP(MONTH(SalesDataTable[[#This Row],[Order Date]])/3,0)</f>
        <v>Q4</v>
      </c>
      <c r="E2486" s="4">
        <f>MONTH(SalesDataTable[[#This Row],[Order Date]])</f>
        <v>11</v>
      </c>
      <c r="F2486" s="4" t="str">
        <f>TEXT(SalesDataTable[[#This Row],[Order Date]],"MMM")</f>
        <v>Nov</v>
      </c>
      <c r="G2486" s="4" t="s">
        <v>20</v>
      </c>
      <c r="H2486" s="4" t="s">
        <v>33</v>
      </c>
      <c r="I2486" s="4" t="s">
        <v>19</v>
      </c>
      <c r="J2486" s="4" t="s">
        <v>16</v>
      </c>
      <c r="K2486" s="4" t="s">
        <v>14</v>
      </c>
      <c r="L2486" s="4" t="s">
        <v>44</v>
      </c>
      <c r="M2486" s="9">
        <v>1</v>
      </c>
      <c r="N2486" s="6">
        <v>132.06</v>
      </c>
      <c r="O2486" s="7">
        <v>0.15</v>
      </c>
      <c r="P2486" s="6">
        <v>67.53</v>
      </c>
      <c r="Q2486" s="6">
        <f t="shared" si="152"/>
        <v>112.251</v>
      </c>
      <c r="R2486" s="6">
        <f t="shared" si="153"/>
        <v>67.53</v>
      </c>
      <c r="S2486" s="6">
        <f t="shared" si="154"/>
        <v>44.721000000000004</v>
      </c>
      <c r="T2486" s="8">
        <f t="shared" si="155"/>
        <v>0.39840179597509157</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630</v>
      </c>
      <c r="B2487" s="3">
        <v>46356</v>
      </c>
      <c r="C2487" s="4">
        <f>YEAR(SalesDataTable[[#This Row],[Order Date]])</f>
        <v>2026</v>
      </c>
      <c r="D2487" s="11" t="str">
        <f>"Q"&amp;ROUNDUP(MONTH(SalesDataTable[[#This Row],[Order Date]])/3,0)</f>
        <v>Q4</v>
      </c>
      <c r="E2487" s="4">
        <f>MONTH(SalesDataTable[[#This Row],[Order Date]])</f>
        <v>11</v>
      </c>
      <c r="F2487" s="4" t="str">
        <f>TEXT(SalesDataTable[[#This Row],[Order Date]],"MMM")</f>
        <v>Nov</v>
      </c>
      <c r="G2487" s="4" t="s">
        <v>20</v>
      </c>
      <c r="H2487" s="4" t="s">
        <v>33</v>
      </c>
      <c r="I2487" s="4" t="s">
        <v>2</v>
      </c>
      <c r="J2487" s="4" t="s">
        <v>16</v>
      </c>
      <c r="K2487" s="4" t="s">
        <v>4</v>
      </c>
      <c r="L2487" s="4" t="s">
        <v>26</v>
      </c>
      <c r="M2487" s="9">
        <v>3</v>
      </c>
      <c r="N2487" s="6">
        <v>41.07</v>
      </c>
      <c r="O2487" s="7">
        <v>0.1</v>
      </c>
      <c r="P2487" s="6">
        <v>16.86</v>
      </c>
      <c r="Q2487" s="6">
        <f t="shared" si="152"/>
        <v>110.88900000000001</v>
      </c>
      <c r="R2487" s="6">
        <f t="shared" si="153"/>
        <v>50.58</v>
      </c>
      <c r="S2487" s="6">
        <f t="shared" si="154"/>
        <v>60.309000000000012</v>
      </c>
      <c r="T2487" s="8">
        <f t="shared" si="155"/>
        <v>0.54386819251684126</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1789</v>
      </c>
      <c r="B2488" s="3">
        <v>46356</v>
      </c>
      <c r="C2488" s="4">
        <f>YEAR(SalesDataTable[[#This Row],[Order Date]])</f>
        <v>2026</v>
      </c>
      <c r="D2488" s="11" t="str">
        <f>"Q"&amp;ROUNDUP(MONTH(SalesDataTable[[#This Row],[Order Date]])/3,0)</f>
        <v>Q4</v>
      </c>
      <c r="E2488" s="4">
        <f>MONTH(SalesDataTable[[#This Row],[Order Date]])</f>
        <v>11</v>
      </c>
      <c r="F2488" s="4" t="str">
        <f>TEXT(SalesDataTable[[#This Row],[Order Date]],"MMM")</f>
        <v>Nov</v>
      </c>
      <c r="G2488" s="4" t="s">
        <v>6</v>
      </c>
      <c r="H2488" s="4" t="s">
        <v>43</v>
      </c>
      <c r="I2488" s="4" t="s">
        <v>2</v>
      </c>
      <c r="J2488" s="4" t="s">
        <v>13</v>
      </c>
      <c r="K2488" s="4" t="s">
        <v>9</v>
      </c>
      <c r="L2488" s="4" t="s">
        <v>37</v>
      </c>
      <c r="M2488" s="9">
        <v>2</v>
      </c>
      <c r="N2488" s="6">
        <v>151.49</v>
      </c>
      <c r="O2488" s="7">
        <v>0.1</v>
      </c>
      <c r="P2488" s="6">
        <v>81.39</v>
      </c>
      <c r="Q2488" s="6">
        <f t="shared" si="152"/>
        <v>272.68200000000002</v>
      </c>
      <c r="R2488" s="6">
        <f t="shared" si="153"/>
        <v>162.78</v>
      </c>
      <c r="S2488" s="6">
        <f t="shared" si="154"/>
        <v>109.90200000000002</v>
      </c>
      <c r="T2488" s="8">
        <f t="shared" si="155"/>
        <v>0.40304090479019522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1947</v>
      </c>
      <c r="B2489" s="3">
        <v>46356</v>
      </c>
      <c r="C2489" s="4">
        <f>YEAR(SalesDataTable[[#This Row],[Order Date]])</f>
        <v>2026</v>
      </c>
      <c r="D2489" s="11" t="str">
        <f>"Q"&amp;ROUNDUP(MONTH(SalesDataTable[[#This Row],[Order Date]])/3,0)</f>
        <v>Q4</v>
      </c>
      <c r="E2489" s="4">
        <f>MONTH(SalesDataTable[[#This Row],[Order Date]])</f>
        <v>11</v>
      </c>
      <c r="F2489" s="4" t="str">
        <f>TEXT(SalesDataTable[[#This Row],[Order Date]],"MMM")</f>
        <v>Nov</v>
      </c>
      <c r="G2489" s="4" t="s">
        <v>0</v>
      </c>
      <c r="H2489" s="4" t="s">
        <v>1</v>
      </c>
      <c r="I2489" s="4" t="s">
        <v>19</v>
      </c>
      <c r="J2489" s="4" t="s">
        <v>16</v>
      </c>
      <c r="K2489" s="4" t="s">
        <v>34</v>
      </c>
      <c r="L2489" s="4" t="s">
        <v>42</v>
      </c>
      <c r="M2489" s="9">
        <v>1</v>
      </c>
      <c r="N2489" s="6">
        <v>35.729999999999997</v>
      </c>
      <c r="O2489" s="7">
        <v>0.2</v>
      </c>
      <c r="P2489" s="6">
        <v>14.33</v>
      </c>
      <c r="Q2489" s="6">
        <f t="shared" si="152"/>
        <v>28.584</v>
      </c>
      <c r="R2489" s="6">
        <f t="shared" si="153"/>
        <v>14.33</v>
      </c>
      <c r="S2489" s="6">
        <f t="shared" si="154"/>
        <v>14.254</v>
      </c>
      <c r="T2489" s="8">
        <f t="shared" si="155"/>
        <v>0.49867058494262523</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2279</v>
      </c>
      <c r="B2490" s="3">
        <v>46356</v>
      </c>
      <c r="C2490" s="4">
        <f>YEAR(SalesDataTable[[#This Row],[Order Date]])</f>
        <v>2026</v>
      </c>
      <c r="D2490" s="11" t="str">
        <f>"Q"&amp;ROUNDUP(MONTH(SalesDataTable[[#This Row],[Order Date]])/3,0)</f>
        <v>Q4</v>
      </c>
      <c r="E2490" s="4">
        <f>MONTH(SalesDataTable[[#This Row],[Order Date]])</f>
        <v>11</v>
      </c>
      <c r="F2490" s="4" t="str">
        <f>TEXT(SalesDataTable[[#This Row],[Order Date]],"MMM")</f>
        <v>Nov</v>
      </c>
      <c r="G2490" s="4" t="s">
        <v>0</v>
      </c>
      <c r="H2490" s="4" t="s">
        <v>1</v>
      </c>
      <c r="I2490" s="4" t="s">
        <v>19</v>
      </c>
      <c r="J2490" s="4" t="s">
        <v>3</v>
      </c>
      <c r="K2490" s="4" t="s">
        <v>4</v>
      </c>
      <c r="L2490" s="4" t="s">
        <v>22</v>
      </c>
      <c r="M2490" s="9">
        <v>2</v>
      </c>
      <c r="N2490" s="6">
        <v>50.38</v>
      </c>
      <c r="O2490" s="7">
        <v>0.1</v>
      </c>
      <c r="P2490" s="6">
        <v>22.41</v>
      </c>
      <c r="Q2490" s="6">
        <f t="shared" si="152"/>
        <v>90.684000000000012</v>
      </c>
      <c r="R2490" s="6">
        <f t="shared" si="153"/>
        <v>44.82</v>
      </c>
      <c r="S2490" s="6">
        <f t="shared" si="154"/>
        <v>45.864000000000011</v>
      </c>
      <c r="T2490" s="8">
        <f t="shared" si="155"/>
        <v>0.50575625248114342</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2439</v>
      </c>
      <c r="B2491" s="3">
        <v>46356</v>
      </c>
      <c r="C2491" s="4">
        <f>YEAR(SalesDataTable[[#This Row],[Order Date]])</f>
        <v>2026</v>
      </c>
      <c r="D2491" s="11" t="str">
        <f>"Q"&amp;ROUNDUP(MONTH(SalesDataTable[[#This Row],[Order Date]])/3,0)</f>
        <v>Q4</v>
      </c>
      <c r="E2491" s="4">
        <f>MONTH(SalesDataTable[[#This Row],[Order Date]])</f>
        <v>11</v>
      </c>
      <c r="F2491" s="4" t="str">
        <f>TEXT(SalesDataTable[[#This Row],[Order Date]],"MMM")</f>
        <v>Nov</v>
      </c>
      <c r="G2491" s="4" t="s">
        <v>0</v>
      </c>
      <c r="H2491" s="4" t="s">
        <v>36</v>
      </c>
      <c r="I2491" s="4" t="s">
        <v>2</v>
      </c>
      <c r="J2491" s="4" t="s">
        <v>16</v>
      </c>
      <c r="K2491" s="4" t="s">
        <v>34</v>
      </c>
      <c r="L2491" s="4" t="s">
        <v>42</v>
      </c>
      <c r="M2491" s="9">
        <v>1</v>
      </c>
      <c r="N2491" s="6">
        <v>35.67</v>
      </c>
      <c r="O2491" s="7">
        <v>0.1</v>
      </c>
      <c r="P2491" s="6">
        <v>13.81</v>
      </c>
      <c r="Q2491" s="6">
        <f t="shared" si="152"/>
        <v>32.103000000000002</v>
      </c>
      <c r="R2491" s="6">
        <f t="shared" si="153"/>
        <v>13.81</v>
      </c>
      <c r="S2491" s="6">
        <f t="shared" si="154"/>
        <v>18.292999999999999</v>
      </c>
      <c r="T2491" s="8">
        <f t="shared" si="155"/>
        <v>0.5698221350029592</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2540</v>
      </c>
      <c r="B2492" s="3">
        <v>46356</v>
      </c>
      <c r="C2492" s="4">
        <f>YEAR(SalesDataTable[[#This Row],[Order Date]])</f>
        <v>2026</v>
      </c>
      <c r="D2492" s="11" t="str">
        <f>"Q"&amp;ROUNDUP(MONTH(SalesDataTable[[#This Row],[Order Date]])/3,0)</f>
        <v>Q4</v>
      </c>
      <c r="E2492" s="4">
        <f>MONTH(SalesDataTable[[#This Row],[Order Date]])</f>
        <v>11</v>
      </c>
      <c r="F2492" s="4" t="str">
        <f>TEXT(SalesDataTable[[#This Row],[Order Date]],"MMM")</f>
        <v>Nov</v>
      </c>
      <c r="G2492" s="4" t="s">
        <v>6</v>
      </c>
      <c r="H2492" s="4" t="s">
        <v>49</v>
      </c>
      <c r="I2492" s="4" t="s">
        <v>8</v>
      </c>
      <c r="J2492" s="4" t="s">
        <v>16</v>
      </c>
      <c r="K2492" s="4" t="s">
        <v>23</v>
      </c>
      <c r="L2492" s="4" t="s">
        <v>40</v>
      </c>
      <c r="M2492" s="9">
        <v>12</v>
      </c>
      <c r="N2492" s="6">
        <v>81.150000000000006</v>
      </c>
      <c r="O2492" s="7">
        <v>0.15</v>
      </c>
      <c r="P2492" s="6">
        <v>39.590000000000003</v>
      </c>
      <c r="Q2492" s="6">
        <f t="shared" si="152"/>
        <v>827.73</v>
      </c>
      <c r="R2492" s="6">
        <f t="shared" si="153"/>
        <v>475.08000000000004</v>
      </c>
      <c r="S2492" s="6">
        <f t="shared" si="154"/>
        <v>352.65</v>
      </c>
      <c r="T2492" s="8">
        <f t="shared" si="155"/>
        <v>0.42604472472907828</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2747</v>
      </c>
      <c r="B2493" s="3">
        <v>46356</v>
      </c>
      <c r="C2493" s="4">
        <f>YEAR(SalesDataTable[[#This Row],[Order Date]])</f>
        <v>2026</v>
      </c>
      <c r="D2493" s="11" t="str">
        <f>"Q"&amp;ROUNDUP(MONTH(SalesDataTable[[#This Row],[Order Date]])/3,0)</f>
        <v>Q4</v>
      </c>
      <c r="E2493" s="4">
        <f>MONTH(SalesDataTable[[#This Row],[Order Date]])</f>
        <v>11</v>
      </c>
      <c r="F2493" s="4" t="str">
        <f>TEXT(SalesDataTable[[#This Row],[Order Date]],"MMM")</f>
        <v>Nov</v>
      </c>
      <c r="G2493" s="4" t="s">
        <v>0</v>
      </c>
      <c r="H2493" s="4" t="s">
        <v>50</v>
      </c>
      <c r="I2493" s="4" t="s">
        <v>19</v>
      </c>
      <c r="J2493" s="4" t="s">
        <v>3</v>
      </c>
      <c r="K2493" s="4" t="s">
        <v>23</v>
      </c>
      <c r="L2493" s="4" t="s">
        <v>29</v>
      </c>
      <c r="M2493" s="9">
        <v>1</v>
      </c>
      <c r="N2493" s="6">
        <v>194.73</v>
      </c>
      <c r="O2493" s="7">
        <v>0</v>
      </c>
      <c r="P2493" s="6">
        <v>104.48</v>
      </c>
      <c r="Q2493" s="6">
        <f t="shared" si="152"/>
        <v>194.73</v>
      </c>
      <c r="R2493" s="6">
        <f t="shared" si="153"/>
        <v>104.48</v>
      </c>
      <c r="S2493" s="6">
        <f t="shared" si="154"/>
        <v>90.249999999999986</v>
      </c>
      <c r="T2493" s="8">
        <f t="shared" si="155"/>
        <v>0.46346222975401835</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3094</v>
      </c>
      <c r="B2494" s="3">
        <v>46356</v>
      </c>
      <c r="C2494" s="4">
        <f>YEAR(SalesDataTable[[#This Row],[Order Date]])</f>
        <v>2026</v>
      </c>
      <c r="D2494" s="11" t="str">
        <f>"Q"&amp;ROUNDUP(MONTH(SalesDataTable[[#This Row],[Order Date]])/3,0)</f>
        <v>Q4</v>
      </c>
      <c r="E2494" s="4">
        <f>MONTH(SalesDataTable[[#This Row],[Order Date]])</f>
        <v>11</v>
      </c>
      <c r="F2494" s="4" t="str">
        <f>TEXT(SalesDataTable[[#This Row],[Order Date]],"MMM")</f>
        <v>Nov</v>
      </c>
      <c r="G2494" s="4" t="s">
        <v>6</v>
      </c>
      <c r="H2494" s="4" t="s">
        <v>7</v>
      </c>
      <c r="I2494" s="4" t="s">
        <v>28</v>
      </c>
      <c r="J2494" s="4" t="s">
        <v>16</v>
      </c>
      <c r="K2494" s="4" t="s">
        <v>23</v>
      </c>
      <c r="L2494" s="4" t="s">
        <v>51</v>
      </c>
      <c r="M2494" s="9">
        <v>2</v>
      </c>
      <c r="N2494" s="6">
        <v>122.18</v>
      </c>
      <c r="O2494" s="7">
        <v>0.15</v>
      </c>
      <c r="P2494" s="6">
        <v>61.3</v>
      </c>
      <c r="Q2494" s="6">
        <f t="shared" si="152"/>
        <v>207.70600000000002</v>
      </c>
      <c r="R2494" s="6">
        <f t="shared" si="153"/>
        <v>122.6</v>
      </c>
      <c r="S2494" s="6">
        <f t="shared" si="154"/>
        <v>85.106000000000023</v>
      </c>
      <c r="T2494" s="8">
        <f t="shared" si="155"/>
        <v>0.40974261696821479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3359</v>
      </c>
      <c r="B2495" s="3">
        <v>46356</v>
      </c>
      <c r="C2495" s="4">
        <f>YEAR(SalesDataTable[[#This Row],[Order Date]])</f>
        <v>2026</v>
      </c>
      <c r="D2495" s="11" t="str">
        <f>"Q"&amp;ROUNDUP(MONTH(SalesDataTable[[#This Row],[Order Date]])/3,0)</f>
        <v>Q4</v>
      </c>
      <c r="E2495" s="4">
        <f>MONTH(SalesDataTable[[#This Row],[Order Date]])</f>
        <v>11</v>
      </c>
      <c r="F2495" s="4" t="str">
        <f>TEXT(SalesDataTable[[#This Row],[Order Date]],"MMM")</f>
        <v>Nov</v>
      </c>
      <c r="G2495" s="4" t="s">
        <v>20</v>
      </c>
      <c r="H2495" s="4" t="s">
        <v>47</v>
      </c>
      <c r="I2495" s="4" t="s">
        <v>2</v>
      </c>
      <c r="J2495" s="4" t="s">
        <v>3</v>
      </c>
      <c r="K2495" s="4" t="s">
        <v>23</v>
      </c>
      <c r="L2495" s="4" t="s">
        <v>40</v>
      </c>
      <c r="M2495" s="9">
        <v>1</v>
      </c>
      <c r="N2495" s="6">
        <v>83.14</v>
      </c>
      <c r="O2495" s="7">
        <v>0</v>
      </c>
      <c r="P2495" s="6">
        <v>39.369999999999997</v>
      </c>
      <c r="Q2495" s="6">
        <f t="shared" si="152"/>
        <v>83.14</v>
      </c>
      <c r="R2495" s="6">
        <f t="shared" si="153"/>
        <v>39.369999999999997</v>
      </c>
      <c r="S2495" s="6">
        <f t="shared" si="154"/>
        <v>43.77</v>
      </c>
      <c r="T2495" s="8">
        <f t="shared" si="155"/>
        <v>0.52646139042578788</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3473</v>
      </c>
      <c r="B2496" s="3">
        <v>46356</v>
      </c>
      <c r="C2496" s="4">
        <f>YEAR(SalesDataTable[[#This Row],[Order Date]])</f>
        <v>2026</v>
      </c>
      <c r="D2496" s="11" t="str">
        <f>"Q"&amp;ROUNDUP(MONTH(SalesDataTable[[#This Row],[Order Date]])/3,0)</f>
        <v>Q4</v>
      </c>
      <c r="E2496" s="4">
        <f>MONTH(SalesDataTable[[#This Row],[Order Date]])</f>
        <v>11</v>
      </c>
      <c r="F2496" s="4" t="str">
        <f>TEXT(SalesDataTable[[#This Row],[Order Date]],"MMM")</f>
        <v>Nov</v>
      </c>
      <c r="G2496" s="4" t="s">
        <v>11</v>
      </c>
      <c r="H2496" s="4" t="s">
        <v>25</v>
      </c>
      <c r="I2496" s="4" t="s">
        <v>2</v>
      </c>
      <c r="J2496" s="4" t="s">
        <v>3</v>
      </c>
      <c r="K2496" s="4" t="s">
        <v>4</v>
      </c>
      <c r="L2496" s="4" t="s">
        <v>5</v>
      </c>
      <c r="M2496" s="9">
        <v>1</v>
      </c>
      <c r="N2496" s="6">
        <v>80.97</v>
      </c>
      <c r="O2496" s="7">
        <v>0</v>
      </c>
      <c r="P2496" s="6">
        <v>43.64</v>
      </c>
      <c r="Q2496" s="6">
        <f t="shared" si="152"/>
        <v>80.97</v>
      </c>
      <c r="R2496" s="6">
        <f t="shared" si="153"/>
        <v>43.64</v>
      </c>
      <c r="S2496" s="6">
        <f t="shared" si="154"/>
        <v>37.33</v>
      </c>
      <c r="T2496" s="8">
        <f t="shared" si="155"/>
        <v>0.4610349512164999</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3589</v>
      </c>
      <c r="B2497" s="3">
        <v>46356</v>
      </c>
      <c r="C2497" s="4">
        <f>YEAR(SalesDataTable[[#This Row],[Order Date]])</f>
        <v>2026</v>
      </c>
      <c r="D2497" s="11" t="str">
        <f>"Q"&amp;ROUNDUP(MONTH(SalesDataTable[[#This Row],[Order Date]])/3,0)</f>
        <v>Q4</v>
      </c>
      <c r="E2497" s="4">
        <f>MONTH(SalesDataTable[[#This Row],[Order Date]])</f>
        <v>11</v>
      </c>
      <c r="F2497" s="4" t="str">
        <f>TEXT(SalesDataTable[[#This Row],[Order Date]],"MMM")</f>
        <v>Nov</v>
      </c>
      <c r="G2497" s="4" t="s">
        <v>0</v>
      </c>
      <c r="H2497" s="4" t="s">
        <v>36</v>
      </c>
      <c r="I2497" s="4" t="s">
        <v>2</v>
      </c>
      <c r="J2497" s="4" t="s">
        <v>13</v>
      </c>
      <c r="K2497" s="4" t="s">
        <v>9</v>
      </c>
      <c r="L2497" s="4" t="s">
        <v>46</v>
      </c>
      <c r="M2497" s="9">
        <v>1</v>
      </c>
      <c r="N2497" s="6">
        <v>73.03</v>
      </c>
      <c r="O2497" s="7">
        <v>0</v>
      </c>
      <c r="P2497" s="6">
        <v>32.71</v>
      </c>
      <c r="Q2497" s="6">
        <f t="shared" si="152"/>
        <v>73.03</v>
      </c>
      <c r="R2497" s="6">
        <f t="shared" si="153"/>
        <v>32.71</v>
      </c>
      <c r="S2497" s="6">
        <f t="shared" si="154"/>
        <v>40.32</v>
      </c>
      <c r="T2497" s="8">
        <f t="shared" si="155"/>
        <v>0.55210187594139393</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4689</v>
      </c>
      <c r="B2498" s="3">
        <v>46356</v>
      </c>
      <c r="C2498" s="4">
        <f>YEAR(SalesDataTable[[#This Row],[Order Date]])</f>
        <v>2026</v>
      </c>
      <c r="D2498" s="11" t="str">
        <f>"Q"&amp;ROUNDUP(MONTH(SalesDataTable[[#This Row],[Order Date]])/3,0)</f>
        <v>Q4</v>
      </c>
      <c r="E2498" s="4">
        <f>MONTH(SalesDataTable[[#This Row],[Order Date]])</f>
        <v>11</v>
      </c>
      <c r="F2498" s="4" t="str">
        <f>TEXT(SalesDataTable[[#This Row],[Order Date]],"MMM")</f>
        <v>Nov</v>
      </c>
      <c r="G2498" s="4" t="s">
        <v>11</v>
      </c>
      <c r="H2498" s="4" t="s">
        <v>18</v>
      </c>
      <c r="I2498" s="4" t="s">
        <v>2</v>
      </c>
      <c r="J2498" s="4" t="s">
        <v>3</v>
      </c>
      <c r="K2498" s="4" t="s">
        <v>14</v>
      </c>
      <c r="L2498" s="4" t="s">
        <v>32</v>
      </c>
      <c r="M2498" s="9">
        <v>1</v>
      </c>
      <c r="N2498" s="6">
        <v>46.81</v>
      </c>
      <c r="O2498" s="7">
        <v>0.05</v>
      </c>
      <c r="P2498" s="6">
        <v>17.87</v>
      </c>
      <c r="Q2498" s="6">
        <f t="shared" si="152"/>
        <v>44.469500000000004</v>
      </c>
      <c r="R2498" s="6">
        <f t="shared" si="153"/>
        <v>17.87</v>
      </c>
      <c r="S2498" s="6">
        <f t="shared" si="154"/>
        <v>26.599500000000003</v>
      </c>
      <c r="T2498" s="8">
        <f t="shared" si="155"/>
        <v>0.59815154206815913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4819</v>
      </c>
      <c r="B2499" s="3">
        <v>46356</v>
      </c>
      <c r="C2499" s="4">
        <f>YEAR(SalesDataTable[[#This Row],[Order Date]])</f>
        <v>2026</v>
      </c>
      <c r="D2499" s="11" t="str">
        <f>"Q"&amp;ROUNDUP(MONTH(SalesDataTable[[#This Row],[Order Date]])/3,0)</f>
        <v>Q4</v>
      </c>
      <c r="E2499" s="4">
        <f>MONTH(SalesDataTable[[#This Row],[Order Date]])</f>
        <v>11</v>
      </c>
      <c r="F2499" s="4" t="str">
        <f>TEXT(SalesDataTable[[#This Row],[Order Date]],"MMM")</f>
        <v>Nov</v>
      </c>
      <c r="G2499" s="4" t="s">
        <v>20</v>
      </c>
      <c r="H2499" s="4" t="s">
        <v>31</v>
      </c>
      <c r="I2499" s="4" t="s">
        <v>28</v>
      </c>
      <c r="J2499" s="4" t="s">
        <v>13</v>
      </c>
      <c r="K2499" s="4" t="s">
        <v>9</v>
      </c>
      <c r="L2499" s="4" t="s">
        <v>37</v>
      </c>
      <c r="M2499" s="9">
        <v>2</v>
      </c>
      <c r="N2499" s="6">
        <v>153.51</v>
      </c>
      <c r="O2499" s="7">
        <v>0.15</v>
      </c>
      <c r="P2499" s="6">
        <v>81.290000000000006</v>
      </c>
      <c r="Q2499" s="6">
        <f t="shared" si="152"/>
        <v>260.96699999999998</v>
      </c>
      <c r="R2499" s="6">
        <f t="shared" si="153"/>
        <v>162.58000000000001</v>
      </c>
      <c r="S2499" s="6">
        <f t="shared" si="154"/>
        <v>98.386999999999972</v>
      </c>
      <c r="T2499" s="8">
        <f t="shared" si="155"/>
        <v>0.3770093536730697</v>
      </c>
      <c r="U2499" s="5">
        <f>YEAR(SalesDataTable[[#This Row],[Order Date]])</f>
        <v>2026</v>
      </c>
      <c r="V2499" s="8" t="str">
        <f>"Q"&amp;ROUNDUP(MONTH(SalesDataTable[[#This Row],[Order Date]])/3,0)</f>
        <v>Q4</v>
      </c>
      <c r="W2499" s="9">
        <f>MONTH(SalesDataTable[[#This Row],[Order Date]])</f>
        <v>11</v>
      </c>
      <c r="X2499" s="8" t="str">
        <f>TEXT(SalesDataTable[[#This Row],[Order Date]],"mmm")</f>
        <v>Nov</v>
      </c>
    </row>
    <row r="2500" spans="1:24" ht="15.6">
      <c r="A2500" s="2">
        <v>5167</v>
      </c>
      <c r="B2500" s="3">
        <v>46356</v>
      </c>
      <c r="C2500" s="4">
        <f>YEAR(SalesDataTable[[#This Row],[Order Date]])</f>
        <v>2026</v>
      </c>
      <c r="D2500" s="11" t="str">
        <f>"Q"&amp;ROUNDUP(MONTH(SalesDataTable[[#This Row],[Order Date]])/3,0)</f>
        <v>Q4</v>
      </c>
      <c r="E2500" s="4">
        <f>MONTH(SalesDataTable[[#This Row],[Order Date]])</f>
        <v>11</v>
      </c>
      <c r="F2500" s="4" t="str">
        <f>TEXT(SalesDataTable[[#This Row],[Order Date]],"MMM")</f>
        <v>Nov</v>
      </c>
      <c r="G2500" s="4" t="s">
        <v>11</v>
      </c>
      <c r="H2500" s="4" t="s">
        <v>25</v>
      </c>
      <c r="I2500" s="4" t="s">
        <v>28</v>
      </c>
      <c r="J2500" s="4" t="s">
        <v>13</v>
      </c>
      <c r="K2500" s="4" t="s">
        <v>23</v>
      </c>
      <c r="L2500" s="4" t="s">
        <v>29</v>
      </c>
      <c r="M2500" s="9">
        <v>2</v>
      </c>
      <c r="N2500" s="6">
        <v>197.5</v>
      </c>
      <c r="O2500" s="7">
        <v>0</v>
      </c>
      <c r="P2500" s="6">
        <v>104.47</v>
      </c>
      <c r="Q2500" s="6">
        <f t="shared" ref="Q2500:Q2563" si="156">M2500*N2500*(1-O2500)</f>
        <v>395</v>
      </c>
      <c r="R2500" s="6">
        <f t="shared" ref="R2500:R2563" si="157">M2500*P2500</f>
        <v>208.94</v>
      </c>
      <c r="S2500" s="6">
        <f t="shared" ref="S2500:S2563" si="158">Q2500-R2500</f>
        <v>186.06</v>
      </c>
      <c r="T2500" s="8">
        <f t="shared" ref="T2500:T2563" si="159">IFERROR(S2500/Q2500,0)</f>
        <v>0.4710379746835443</v>
      </c>
      <c r="U2500" s="5">
        <f>YEAR(SalesDataTable[[#This Row],[Order Date]])</f>
        <v>2026</v>
      </c>
      <c r="V2500" s="8" t="str">
        <f>"Q"&amp;ROUNDUP(MONTH(SalesDataTable[[#This Row],[Order Date]])/3,0)</f>
        <v>Q4</v>
      </c>
      <c r="W2500" s="9">
        <f>MONTH(SalesDataTable[[#This Row],[Order Date]])</f>
        <v>11</v>
      </c>
      <c r="X2500" s="8" t="str">
        <f>TEXT(SalesDataTable[[#This Row],[Order Date]],"mmm")</f>
        <v>Nov</v>
      </c>
    </row>
    <row r="2501" spans="1:24" ht="15.6">
      <c r="A2501" s="2">
        <v>38</v>
      </c>
      <c r="B2501" s="3">
        <v>46357</v>
      </c>
      <c r="C2501" s="4">
        <f>YEAR(SalesDataTable[[#This Row],[Order Date]])</f>
        <v>2026</v>
      </c>
      <c r="D2501" s="11" t="str">
        <f>"Q"&amp;ROUNDUP(MONTH(SalesDataTable[[#This Row],[Order Date]])/3,0)</f>
        <v>Q4</v>
      </c>
      <c r="E2501" s="4">
        <f>MONTH(SalesDataTable[[#This Row],[Order Date]])</f>
        <v>12</v>
      </c>
      <c r="F2501" s="4" t="str">
        <f>TEXT(SalesDataTable[[#This Row],[Order Date]],"MMM")</f>
        <v>Dec</v>
      </c>
      <c r="G2501" s="4" t="s">
        <v>20</v>
      </c>
      <c r="H2501" s="4" t="s">
        <v>33</v>
      </c>
      <c r="I2501" s="4" t="s">
        <v>8</v>
      </c>
      <c r="J2501" s="4" t="s">
        <v>16</v>
      </c>
      <c r="K2501" s="4" t="s">
        <v>9</v>
      </c>
      <c r="L2501" s="4" t="s">
        <v>17</v>
      </c>
      <c r="M2501" s="9">
        <v>8</v>
      </c>
      <c r="N2501" s="6">
        <v>146.55000000000001</v>
      </c>
      <c r="O2501" s="7">
        <v>0.1</v>
      </c>
      <c r="P2501" s="6">
        <v>78.03</v>
      </c>
      <c r="Q2501" s="6">
        <f t="shared" si="156"/>
        <v>1055.1600000000001</v>
      </c>
      <c r="R2501" s="6">
        <f t="shared" si="157"/>
        <v>624.24</v>
      </c>
      <c r="S2501" s="6">
        <f t="shared" si="158"/>
        <v>430.92000000000007</v>
      </c>
      <c r="T2501" s="8">
        <f t="shared" si="159"/>
        <v>0.40839303991811671</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364</v>
      </c>
      <c r="B2502" s="3">
        <v>46357</v>
      </c>
      <c r="C2502" s="4">
        <f>YEAR(SalesDataTable[[#This Row],[Order Date]])</f>
        <v>2026</v>
      </c>
      <c r="D2502" s="11" t="str">
        <f>"Q"&amp;ROUNDUP(MONTH(SalesDataTable[[#This Row],[Order Date]])/3,0)</f>
        <v>Q4</v>
      </c>
      <c r="E2502" s="4">
        <f>MONTH(SalesDataTable[[#This Row],[Order Date]])</f>
        <v>12</v>
      </c>
      <c r="F2502" s="4" t="str">
        <f>TEXT(SalesDataTable[[#This Row],[Order Date]],"MMM")</f>
        <v>Dec</v>
      </c>
      <c r="G2502" s="4" t="s">
        <v>20</v>
      </c>
      <c r="H2502" s="4" t="s">
        <v>47</v>
      </c>
      <c r="I2502" s="4" t="s">
        <v>2</v>
      </c>
      <c r="J2502" s="4" t="s">
        <v>16</v>
      </c>
      <c r="K2502" s="4" t="s">
        <v>4</v>
      </c>
      <c r="L2502" s="4" t="s">
        <v>22</v>
      </c>
      <c r="M2502" s="9">
        <v>2</v>
      </c>
      <c r="N2502" s="6">
        <v>51.83</v>
      </c>
      <c r="O2502" s="7">
        <v>0.15</v>
      </c>
      <c r="P2502" s="6">
        <v>22.02</v>
      </c>
      <c r="Q2502" s="6">
        <f t="shared" si="156"/>
        <v>88.11099999999999</v>
      </c>
      <c r="R2502" s="6">
        <f t="shared" si="157"/>
        <v>44.04</v>
      </c>
      <c r="S2502" s="6">
        <f t="shared" si="158"/>
        <v>44.070999999999991</v>
      </c>
      <c r="T2502" s="8">
        <f t="shared" si="159"/>
        <v>0.50017591447151888</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2040</v>
      </c>
      <c r="B2503" s="3">
        <v>46357</v>
      </c>
      <c r="C2503" s="4">
        <f>YEAR(SalesDataTable[[#This Row],[Order Date]])</f>
        <v>2026</v>
      </c>
      <c r="D2503" s="11" t="str">
        <f>"Q"&amp;ROUNDUP(MONTH(SalesDataTable[[#This Row],[Order Date]])/3,0)</f>
        <v>Q4</v>
      </c>
      <c r="E2503" s="4">
        <f>MONTH(SalesDataTable[[#This Row],[Order Date]])</f>
        <v>12</v>
      </c>
      <c r="F2503" s="4" t="str">
        <f>TEXT(SalesDataTable[[#This Row],[Order Date]],"MMM")</f>
        <v>Dec</v>
      </c>
      <c r="G2503" s="4" t="s">
        <v>6</v>
      </c>
      <c r="H2503" s="4" t="s">
        <v>43</v>
      </c>
      <c r="I2503" s="4" t="s">
        <v>2</v>
      </c>
      <c r="J2503" s="4" t="s">
        <v>13</v>
      </c>
      <c r="K2503" s="4" t="s">
        <v>9</v>
      </c>
      <c r="L2503" s="4" t="s">
        <v>17</v>
      </c>
      <c r="M2503" s="9">
        <v>1</v>
      </c>
      <c r="N2503" s="6">
        <v>140.34</v>
      </c>
      <c r="O2503" s="7">
        <v>0.15</v>
      </c>
      <c r="P2503" s="6">
        <v>79.92</v>
      </c>
      <c r="Q2503" s="6">
        <f t="shared" si="156"/>
        <v>119.289</v>
      </c>
      <c r="R2503" s="6">
        <f t="shared" si="157"/>
        <v>79.92</v>
      </c>
      <c r="S2503" s="6">
        <f t="shared" si="158"/>
        <v>39.369</v>
      </c>
      <c r="T2503" s="8">
        <f t="shared" si="159"/>
        <v>0.33003043029952467</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2899</v>
      </c>
      <c r="B2504" s="3">
        <v>46357</v>
      </c>
      <c r="C2504" s="4">
        <f>YEAR(SalesDataTable[[#This Row],[Order Date]])</f>
        <v>2026</v>
      </c>
      <c r="D2504" s="11" t="str">
        <f>"Q"&amp;ROUNDUP(MONTH(SalesDataTable[[#This Row],[Order Date]])/3,0)</f>
        <v>Q4</v>
      </c>
      <c r="E2504" s="4">
        <f>MONTH(SalesDataTable[[#This Row],[Order Date]])</f>
        <v>12</v>
      </c>
      <c r="F2504" s="4" t="str">
        <f>TEXT(SalesDataTable[[#This Row],[Order Date]],"MMM")</f>
        <v>Dec</v>
      </c>
      <c r="G2504" s="4" t="s">
        <v>0</v>
      </c>
      <c r="H2504" s="4" t="s">
        <v>1</v>
      </c>
      <c r="I2504" s="4" t="s">
        <v>2</v>
      </c>
      <c r="J2504" s="4" t="s">
        <v>13</v>
      </c>
      <c r="K2504" s="4" t="s">
        <v>9</v>
      </c>
      <c r="L2504" s="4" t="s">
        <v>37</v>
      </c>
      <c r="M2504" s="9">
        <v>1</v>
      </c>
      <c r="N2504" s="6">
        <v>156.44999999999999</v>
      </c>
      <c r="O2504" s="7">
        <v>0</v>
      </c>
      <c r="P2504" s="6">
        <v>80.56</v>
      </c>
      <c r="Q2504" s="6">
        <f t="shared" si="156"/>
        <v>156.44999999999999</v>
      </c>
      <c r="R2504" s="6">
        <f t="shared" si="157"/>
        <v>80.56</v>
      </c>
      <c r="S2504" s="6">
        <f t="shared" si="158"/>
        <v>75.889999999999986</v>
      </c>
      <c r="T2504" s="8">
        <f t="shared" si="159"/>
        <v>0.48507510386705011</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3199</v>
      </c>
      <c r="B2505" s="3">
        <v>46357</v>
      </c>
      <c r="C2505" s="4">
        <f>YEAR(SalesDataTable[[#This Row],[Order Date]])</f>
        <v>2026</v>
      </c>
      <c r="D2505" s="11" t="str">
        <f>"Q"&amp;ROUNDUP(MONTH(SalesDataTable[[#This Row],[Order Date]])/3,0)</f>
        <v>Q4</v>
      </c>
      <c r="E2505" s="4">
        <f>MONTH(SalesDataTable[[#This Row],[Order Date]])</f>
        <v>12</v>
      </c>
      <c r="F2505" s="4" t="str">
        <f>TEXT(SalesDataTable[[#This Row],[Order Date]],"MMM")</f>
        <v>Dec</v>
      </c>
      <c r="G2505" s="4" t="s">
        <v>11</v>
      </c>
      <c r="H2505" s="4" t="s">
        <v>52</v>
      </c>
      <c r="I2505" s="4" t="s">
        <v>28</v>
      </c>
      <c r="J2505" s="4" t="s">
        <v>3</v>
      </c>
      <c r="K2505" s="4" t="s">
        <v>34</v>
      </c>
      <c r="L2505" s="4" t="s">
        <v>35</v>
      </c>
      <c r="M2505" s="9">
        <v>1</v>
      </c>
      <c r="N2505" s="6">
        <v>41.33</v>
      </c>
      <c r="O2505" s="7">
        <v>0</v>
      </c>
      <c r="P2505" s="6">
        <v>15.03</v>
      </c>
      <c r="Q2505" s="6">
        <f t="shared" si="156"/>
        <v>41.33</v>
      </c>
      <c r="R2505" s="6">
        <f t="shared" si="157"/>
        <v>15.03</v>
      </c>
      <c r="S2505" s="6">
        <f t="shared" si="158"/>
        <v>26.299999999999997</v>
      </c>
      <c r="T2505" s="8">
        <f t="shared" si="159"/>
        <v>0.6363416404548754</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4722</v>
      </c>
      <c r="B2506" s="3">
        <v>46357</v>
      </c>
      <c r="C2506" s="4">
        <f>YEAR(SalesDataTable[[#This Row],[Order Date]])</f>
        <v>2026</v>
      </c>
      <c r="D2506" s="11" t="str">
        <f>"Q"&amp;ROUNDUP(MONTH(SalesDataTable[[#This Row],[Order Date]])/3,0)</f>
        <v>Q4</v>
      </c>
      <c r="E2506" s="4">
        <f>MONTH(SalesDataTable[[#This Row],[Order Date]])</f>
        <v>12</v>
      </c>
      <c r="F2506" s="4" t="str">
        <f>TEXT(SalesDataTable[[#This Row],[Order Date]],"MMM")</f>
        <v>Dec</v>
      </c>
      <c r="G2506" s="4" t="s">
        <v>6</v>
      </c>
      <c r="H2506" s="4" t="s">
        <v>41</v>
      </c>
      <c r="I2506" s="4" t="s">
        <v>19</v>
      </c>
      <c r="J2506" s="4" t="s">
        <v>13</v>
      </c>
      <c r="K2506" s="4" t="s">
        <v>4</v>
      </c>
      <c r="L2506" s="4" t="s">
        <v>26</v>
      </c>
      <c r="M2506" s="9">
        <v>1</v>
      </c>
      <c r="N2506" s="6">
        <v>39.479999999999997</v>
      </c>
      <c r="O2506" s="7">
        <v>0.05</v>
      </c>
      <c r="P2506" s="6">
        <v>16.78</v>
      </c>
      <c r="Q2506" s="6">
        <f t="shared" si="156"/>
        <v>37.505999999999993</v>
      </c>
      <c r="R2506" s="6">
        <f t="shared" si="157"/>
        <v>16.78</v>
      </c>
      <c r="S2506" s="6">
        <f t="shared" si="158"/>
        <v>20.725999999999992</v>
      </c>
      <c r="T2506" s="8">
        <f t="shared" si="159"/>
        <v>0.55260491654668575</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1423</v>
      </c>
      <c r="B2507" s="3">
        <v>46358</v>
      </c>
      <c r="C2507" s="4">
        <f>YEAR(SalesDataTable[[#This Row],[Order Date]])</f>
        <v>2026</v>
      </c>
      <c r="D2507" s="11" t="str">
        <f>"Q"&amp;ROUNDUP(MONTH(SalesDataTable[[#This Row],[Order Date]])/3,0)</f>
        <v>Q4</v>
      </c>
      <c r="E2507" s="4">
        <f>MONTH(SalesDataTable[[#This Row],[Order Date]])</f>
        <v>12</v>
      </c>
      <c r="F2507" s="4" t="str">
        <f>TEXT(SalesDataTable[[#This Row],[Order Date]],"MMM")</f>
        <v>Dec</v>
      </c>
      <c r="G2507" s="4" t="s">
        <v>11</v>
      </c>
      <c r="H2507" s="4" t="s">
        <v>18</v>
      </c>
      <c r="I2507" s="4" t="s">
        <v>2</v>
      </c>
      <c r="J2507" s="4" t="s">
        <v>16</v>
      </c>
      <c r="K2507" s="4" t="s">
        <v>9</v>
      </c>
      <c r="L2507" s="4" t="s">
        <v>46</v>
      </c>
      <c r="M2507" s="9">
        <v>1</v>
      </c>
      <c r="N2507" s="6">
        <v>73.010000000000005</v>
      </c>
      <c r="O2507" s="7">
        <v>0.1</v>
      </c>
      <c r="P2507" s="6">
        <v>31.51</v>
      </c>
      <c r="Q2507" s="6">
        <f t="shared" si="156"/>
        <v>65.709000000000003</v>
      </c>
      <c r="R2507" s="6">
        <f t="shared" si="157"/>
        <v>31.51</v>
      </c>
      <c r="S2507" s="6">
        <f t="shared" si="158"/>
        <v>34.198999999999998</v>
      </c>
      <c r="T2507" s="8">
        <f t="shared" si="159"/>
        <v>0.52046142841924237</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1505</v>
      </c>
      <c r="B2508" s="3">
        <v>46358</v>
      </c>
      <c r="C2508" s="4">
        <f>YEAR(SalesDataTable[[#This Row],[Order Date]])</f>
        <v>2026</v>
      </c>
      <c r="D2508" s="11" t="str">
        <f>"Q"&amp;ROUNDUP(MONTH(SalesDataTable[[#This Row],[Order Date]])/3,0)</f>
        <v>Q4</v>
      </c>
      <c r="E2508" s="4">
        <f>MONTH(SalesDataTable[[#This Row],[Order Date]])</f>
        <v>12</v>
      </c>
      <c r="F2508" s="4" t="str">
        <f>TEXT(SalesDataTable[[#This Row],[Order Date]],"MMM")</f>
        <v>Dec</v>
      </c>
      <c r="G2508" s="4" t="s">
        <v>0</v>
      </c>
      <c r="H2508" s="4" t="s">
        <v>50</v>
      </c>
      <c r="I2508" s="4" t="s">
        <v>2</v>
      </c>
      <c r="J2508" s="4" t="s">
        <v>16</v>
      </c>
      <c r="K2508" s="4" t="s">
        <v>34</v>
      </c>
      <c r="L2508" s="4" t="s">
        <v>35</v>
      </c>
      <c r="M2508" s="9">
        <v>2</v>
      </c>
      <c r="N2508" s="6">
        <v>40.86</v>
      </c>
      <c r="O2508" s="7">
        <v>0.05</v>
      </c>
      <c r="P2508" s="6">
        <v>15.06</v>
      </c>
      <c r="Q2508" s="6">
        <f t="shared" si="156"/>
        <v>77.634</v>
      </c>
      <c r="R2508" s="6">
        <f t="shared" si="157"/>
        <v>30.12</v>
      </c>
      <c r="S2508" s="6">
        <f t="shared" si="158"/>
        <v>47.513999999999996</v>
      </c>
      <c r="T2508" s="8">
        <f t="shared" si="159"/>
        <v>0.6120256588608084</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1664</v>
      </c>
      <c r="B2509" s="3">
        <v>46358</v>
      </c>
      <c r="C2509" s="4">
        <f>YEAR(SalesDataTable[[#This Row],[Order Date]])</f>
        <v>2026</v>
      </c>
      <c r="D2509" s="11" t="str">
        <f>"Q"&amp;ROUNDUP(MONTH(SalesDataTable[[#This Row],[Order Date]])/3,0)</f>
        <v>Q4</v>
      </c>
      <c r="E2509" s="4">
        <f>MONTH(SalesDataTable[[#This Row],[Order Date]])</f>
        <v>12</v>
      </c>
      <c r="F2509" s="4" t="str">
        <f>TEXT(SalesDataTable[[#This Row],[Order Date]],"MMM")</f>
        <v>Dec</v>
      </c>
      <c r="G2509" s="4" t="s">
        <v>11</v>
      </c>
      <c r="H2509" s="4" t="s">
        <v>25</v>
      </c>
      <c r="I2509" s="4" t="s">
        <v>28</v>
      </c>
      <c r="J2509" s="4" t="s">
        <v>3</v>
      </c>
      <c r="K2509" s="4" t="s">
        <v>23</v>
      </c>
      <c r="L2509" s="4" t="s">
        <v>29</v>
      </c>
      <c r="M2509" s="9">
        <v>6</v>
      </c>
      <c r="N2509" s="6">
        <v>194.79</v>
      </c>
      <c r="O2509" s="7">
        <v>0</v>
      </c>
      <c r="P2509" s="6">
        <v>105.73</v>
      </c>
      <c r="Q2509" s="6">
        <f t="shared" si="156"/>
        <v>1168.74</v>
      </c>
      <c r="R2509" s="6">
        <f t="shared" si="157"/>
        <v>634.38</v>
      </c>
      <c r="S2509" s="6">
        <f t="shared" si="158"/>
        <v>534.36</v>
      </c>
      <c r="T2509" s="8">
        <f t="shared" si="159"/>
        <v>0.45721032907233433</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2035</v>
      </c>
      <c r="B2510" s="3">
        <v>46358</v>
      </c>
      <c r="C2510" s="4">
        <f>YEAR(SalesDataTable[[#This Row],[Order Date]])</f>
        <v>2026</v>
      </c>
      <c r="D2510" s="11" t="str">
        <f>"Q"&amp;ROUNDUP(MONTH(SalesDataTable[[#This Row],[Order Date]])/3,0)</f>
        <v>Q4</v>
      </c>
      <c r="E2510" s="4">
        <f>MONTH(SalesDataTable[[#This Row],[Order Date]])</f>
        <v>12</v>
      </c>
      <c r="F2510" s="4" t="str">
        <f>TEXT(SalesDataTable[[#This Row],[Order Date]],"MMM")</f>
        <v>Dec</v>
      </c>
      <c r="G2510" s="4" t="s">
        <v>20</v>
      </c>
      <c r="H2510" s="4" t="s">
        <v>47</v>
      </c>
      <c r="I2510" s="4" t="s">
        <v>2</v>
      </c>
      <c r="J2510" s="4" t="s">
        <v>13</v>
      </c>
      <c r="K2510" s="4" t="s">
        <v>23</v>
      </c>
      <c r="L2510" s="4" t="s">
        <v>40</v>
      </c>
      <c r="M2510" s="9">
        <v>4</v>
      </c>
      <c r="N2510" s="6">
        <v>80.98</v>
      </c>
      <c r="O2510" s="7">
        <v>0.2</v>
      </c>
      <c r="P2510" s="6">
        <v>38.6</v>
      </c>
      <c r="Q2510" s="6">
        <f t="shared" si="156"/>
        <v>259.13600000000002</v>
      </c>
      <c r="R2510" s="6">
        <f t="shared" si="157"/>
        <v>154.4</v>
      </c>
      <c r="S2510" s="6">
        <f t="shared" si="158"/>
        <v>104.73600000000002</v>
      </c>
      <c r="T2510" s="8">
        <f t="shared" si="159"/>
        <v>0.40417387009138062</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2094</v>
      </c>
      <c r="B2511" s="3">
        <v>46358</v>
      </c>
      <c r="C2511" s="4">
        <f>YEAR(SalesDataTable[[#This Row],[Order Date]])</f>
        <v>2026</v>
      </c>
      <c r="D2511" s="11" t="str">
        <f>"Q"&amp;ROUNDUP(MONTH(SalesDataTable[[#This Row],[Order Date]])/3,0)</f>
        <v>Q4</v>
      </c>
      <c r="E2511" s="4">
        <f>MONTH(SalesDataTable[[#This Row],[Order Date]])</f>
        <v>12</v>
      </c>
      <c r="F2511" s="4" t="str">
        <f>TEXT(SalesDataTable[[#This Row],[Order Date]],"MMM")</f>
        <v>Dec</v>
      </c>
      <c r="G2511" s="4" t="s">
        <v>0</v>
      </c>
      <c r="H2511" s="4" t="s">
        <v>50</v>
      </c>
      <c r="I2511" s="4" t="s">
        <v>2</v>
      </c>
      <c r="J2511" s="4" t="s">
        <v>13</v>
      </c>
      <c r="K2511" s="4" t="s">
        <v>23</v>
      </c>
      <c r="L2511" s="4" t="s">
        <v>29</v>
      </c>
      <c r="M2511" s="9">
        <v>3</v>
      </c>
      <c r="N2511" s="6">
        <v>196.48</v>
      </c>
      <c r="O2511" s="7">
        <v>0.05</v>
      </c>
      <c r="P2511" s="6">
        <v>107.2</v>
      </c>
      <c r="Q2511" s="6">
        <f t="shared" si="156"/>
        <v>559.96799999999996</v>
      </c>
      <c r="R2511" s="6">
        <f t="shared" si="157"/>
        <v>321.60000000000002</v>
      </c>
      <c r="S2511" s="6">
        <f t="shared" si="158"/>
        <v>238.36799999999994</v>
      </c>
      <c r="T2511" s="8">
        <f t="shared" si="159"/>
        <v>0.42568146751242919</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2204</v>
      </c>
      <c r="B2512" s="3">
        <v>46358</v>
      </c>
      <c r="C2512" s="4">
        <f>YEAR(SalesDataTable[[#This Row],[Order Date]])</f>
        <v>2026</v>
      </c>
      <c r="D2512" s="11" t="str">
        <f>"Q"&amp;ROUNDUP(MONTH(SalesDataTable[[#This Row],[Order Date]])/3,0)</f>
        <v>Q4</v>
      </c>
      <c r="E2512" s="4">
        <f>MONTH(SalesDataTable[[#This Row],[Order Date]])</f>
        <v>12</v>
      </c>
      <c r="F2512" s="4" t="str">
        <f>TEXT(SalesDataTable[[#This Row],[Order Date]],"MMM")</f>
        <v>Dec</v>
      </c>
      <c r="G2512" s="4" t="s">
        <v>0</v>
      </c>
      <c r="H2512" s="4" t="s">
        <v>36</v>
      </c>
      <c r="I2512" s="4" t="s">
        <v>19</v>
      </c>
      <c r="J2512" s="4" t="s">
        <v>13</v>
      </c>
      <c r="K2512" s="4" t="s">
        <v>14</v>
      </c>
      <c r="L2512" s="4" t="s">
        <v>32</v>
      </c>
      <c r="M2512" s="9">
        <v>2</v>
      </c>
      <c r="N2512" s="6">
        <v>46.63</v>
      </c>
      <c r="O2512" s="7">
        <v>0</v>
      </c>
      <c r="P2512" s="6">
        <v>18.68</v>
      </c>
      <c r="Q2512" s="6">
        <f t="shared" si="156"/>
        <v>93.26</v>
      </c>
      <c r="R2512" s="6">
        <f t="shared" si="157"/>
        <v>37.36</v>
      </c>
      <c r="S2512" s="6">
        <f t="shared" si="158"/>
        <v>55.900000000000006</v>
      </c>
      <c r="T2512" s="8">
        <f t="shared" si="159"/>
        <v>0.59939952820072917</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3921</v>
      </c>
      <c r="B2513" s="3">
        <v>46358</v>
      </c>
      <c r="C2513" s="4">
        <f>YEAR(SalesDataTable[[#This Row],[Order Date]])</f>
        <v>2026</v>
      </c>
      <c r="D2513" s="11" t="str">
        <f>"Q"&amp;ROUNDUP(MONTH(SalesDataTable[[#This Row],[Order Date]])/3,0)</f>
        <v>Q4</v>
      </c>
      <c r="E2513" s="4">
        <f>MONTH(SalesDataTable[[#This Row],[Order Date]])</f>
        <v>12</v>
      </c>
      <c r="F2513" s="4" t="str">
        <f>TEXT(SalesDataTable[[#This Row],[Order Date]],"MMM")</f>
        <v>Dec</v>
      </c>
      <c r="G2513" s="4" t="s">
        <v>11</v>
      </c>
      <c r="H2513" s="4" t="s">
        <v>25</v>
      </c>
      <c r="I2513" s="4" t="s">
        <v>8</v>
      </c>
      <c r="J2513" s="4" t="s">
        <v>16</v>
      </c>
      <c r="K2513" s="4" t="s">
        <v>9</v>
      </c>
      <c r="L2513" s="4" t="s">
        <v>17</v>
      </c>
      <c r="M2513" s="9">
        <v>12</v>
      </c>
      <c r="N2513" s="6">
        <v>142.93</v>
      </c>
      <c r="O2513" s="7">
        <v>0.1</v>
      </c>
      <c r="P2513" s="6">
        <v>79.81</v>
      </c>
      <c r="Q2513" s="6">
        <f t="shared" si="156"/>
        <v>1543.644</v>
      </c>
      <c r="R2513" s="6">
        <f t="shared" si="157"/>
        <v>957.72</v>
      </c>
      <c r="S2513" s="6">
        <f t="shared" si="158"/>
        <v>585.92399999999998</v>
      </c>
      <c r="T2513" s="8">
        <f t="shared" si="159"/>
        <v>0.37957197384889263</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3999</v>
      </c>
      <c r="B2514" s="3">
        <v>46358</v>
      </c>
      <c r="C2514" s="4">
        <f>YEAR(SalesDataTable[[#This Row],[Order Date]])</f>
        <v>2026</v>
      </c>
      <c r="D2514" s="11" t="str">
        <f>"Q"&amp;ROUNDUP(MONTH(SalesDataTable[[#This Row],[Order Date]])/3,0)</f>
        <v>Q4</v>
      </c>
      <c r="E2514" s="4">
        <f>MONTH(SalesDataTable[[#This Row],[Order Date]])</f>
        <v>12</v>
      </c>
      <c r="F2514" s="4" t="str">
        <f>TEXT(SalesDataTable[[#This Row],[Order Date]],"MMM")</f>
        <v>Dec</v>
      </c>
      <c r="G2514" s="4" t="s">
        <v>6</v>
      </c>
      <c r="H2514" s="4" t="s">
        <v>43</v>
      </c>
      <c r="I2514" s="4" t="s">
        <v>19</v>
      </c>
      <c r="J2514" s="4" t="s">
        <v>3</v>
      </c>
      <c r="K2514" s="4" t="s">
        <v>9</v>
      </c>
      <c r="L2514" s="4" t="s">
        <v>37</v>
      </c>
      <c r="M2514" s="9">
        <v>2</v>
      </c>
      <c r="N2514" s="6">
        <v>153.97</v>
      </c>
      <c r="O2514" s="7">
        <v>0</v>
      </c>
      <c r="P2514" s="6">
        <v>79.45</v>
      </c>
      <c r="Q2514" s="6">
        <f t="shared" si="156"/>
        <v>307.94</v>
      </c>
      <c r="R2514" s="6">
        <f t="shared" si="157"/>
        <v>158.9</v>
      </c>
      <c r="S2514" s="6">
        <f t="shared" si="158"/>
        <v>149.04</v>
      </c>
      <c r="T2514" s="8">
        <f t="shared" si="159"/>
        <v>0.48399038773787101</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4546</v>
      </c>
      <c r="B2515" s="3">
        <v>46358</v>
      </c>
      <c r="C2515" s="4">
        <f>YEAR(SalesDataTable[[#This Row],[Order Date]])</f>
        <v>2026</v>
      </c>
      <c r="D2515" s="11" t="str">
        <f>"Q"&amp;ROUNDUP(MONTH(SalesDataTable[[#This Row],[Order Date]])/3,0)</f>
        <v>Q4</v>
      </c>
      <c r="E2515" s="4">
        <f>MONTH(SalesDataTable[[#This Row],[Order Date]])</f>
        <v>12</v>
      </c>
      <c r="F2515" s="4" t="str">
        <f>TEXT(SalesDataTable[[#This Row],[Order Date]],"MMM")</f>
        <v>Dec</v>
      </c>
      <c r="G2515" s="4" t="s">
        <v>20</v>
      </c>
      <c r="H2515" s="4" t="s">
        <v>47</v>
      </c>
      <c r="I2515" s="4" t="s">
        <v>2</v>
      </c>
      <c r="J2515" s="4" t="s">
        <v>3</v>
      </c>
      <c r="K2515" s="4" t="s">
        <v>23</v>
      </c>
      <c r="L2515" s="4" t="s">
        <v>24</v>
      </c>
      <c r="M2515" s="9">
        <v>1</v>
      </c>
      <c r="N2515" s="6">
        <v>344.63</v>
      </c>
      <c r="O2515" s="7">
        <v>0.05</v>
      </c>
      <c r="P2515" s="6">
        <v>189.22</v>
      </c>
      <c r="Q2515" s="6">
        <f t="shared" si="156"/>
        <v>327.39849999999996</v>
      </c>
      <c r="R2515" s="6">
        <f t="shared" si="157"/>
        <v>189.22</v>
      </c>
      <c r="S2515" s="6">
        <f t="shared" si="158"/>
        <v>138.17849999999996</v>
      </c>
      <c r="T2515" s="8">
        <f t="shared" si="159"/>
        <v>0.42204988721695419</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158</v>
      </c>
      <c r="B2516" s="3">
        <v>46359</v>
      </c>
      <c r="C2516" s="4">
        <f>YEAR(SalesDataTable[[#This Row],[Order Date]])</f>
        <v>2026</v>
      </c>
      <c r="D2516" s="11"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14</v>
      </c>
      <c r="L2516" s="4" t="s">
        <v>32</v>
      </c>
      <c r="M2516" s="9">
        <v>2</v>
      </c>
      <c r="N2516" s="6">
        <v>46.51</v>
      </c>
      <c r="O2516" s="7">
        <v>0.05</v>
      </c>
      <c r="P2516" s="6">
        <v>18.73</v>
      </c>
      <c r="Q2516" s="6">
        <f t="shared" si="156"/>
        <v>88.368999999999986</v>
      </c>
      <c r="R2516" s="6">
        <f t="shared" si="157"/>
        <v>37.46</v>
      </c>
      <c r="S2516" s="6">
        <f t="shared" si="158"/>
        <v>50.908999999999985</v>
      </c>
      <c r="T2516" s="8">
        <f t="shared" si="159"/>
        <v>0.57609568966492763</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1972</v>
      </c>
      <c r="B2517" s="3">
        <v>46359</v>
      </c>
      <c r="C2517" s="4">
        <f>YEAR(SalesDataTable[[#This Row],[Order Date]])</f>
        <v>2026</v>
      </c>
      <c r="D2517" s="11" t="str">
        <f>"Q"&amp;ROUNDUP(MONTH(SalesDataTable[[#This Row],[Order Date]])/3,0)</f>
        <v>Q4</v>
      </c>
      <c r="E2517" s="4">
        <f>MONTH(SalesDataTable[[#This Row],[Order Date]])</f>
        <v>12</v>
      </c>
      <c r="F2517" s="4" t="str">
        <f>TEXT(SalesDataTable[[#This Row],[Order Date]],"MMM")</f>
        <v>Dec</v>
      </c>
      <c r="G2517" s="4" t="s">
        <v>0</v>
      </c>
      <c r="H2517" s="4" t="s">
        <v>36</v>
      </c>
      <c r="I2517" s="4" t="s">
        <v>8</v>
      </c>
      <c r="J2517" s="4" t="s">
        <v>16</v>
      </c>
      <c r="K2517" s="4" t="s">
        <v>4</v>
      </c>
      <c r="L2517" s="4" t="s">
        <v>5</v>
      </c>
      <c r="M2517" s="9">
        <v>6</v>
      </c>
      <c r="N2517" s="6">
        <v>80.17</v>
      </c>
      <c r="O2517" s="7">
        <v>0.1</v>
      </c>
      <c r="P2517" s="6">
        <v>42.67</v>
      </c>
      <c r="Q2517" s="6">
        <f t="shared" si="156"/>
        <v>432.91800000000001</v>
      </c>
      <c r="R2517" s="6">
        <f t="shared" si="157"/>
        <v>256.02</v>
      </c>
      <c r="S2517" s="6">
        <f t="shared" si="158"/>
        <v>176.89800000000002</v>
      </c>
      <c r="T2517" s="8">
        <f t="shared" si="159"/>
        <v>0.40861779828974543</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3196</v>
      </c>
      <c r="B2518" s="3">
        <v>46359</v>
      </c>
      <c r="C2518" s="4">
        <f>YEAR(SalesDataTable[[#This Row],[Order Date]])</f>
        <v>2026</v>
      </c>
      <c r="D2518" s="11" t="str">
        <f>"Q"&amp;ROUNDUP(MONTH(SalesDataTable[[#This Row],[Order Date]])/3,0)</f>
        <v>Q4</v>
      </c>
      <c r="E2518" s="4">
        <f>MONTH(SalesDataTable[[#This Row],[Order Date]])</f>
        <v>12</v>
      </c>
      <c r="F2518" s="4" t="str">
        <f>TEXT(SalesDataTable[[#This Row],[Order Date]],"MMM")</f>
        <v>Dec</v>
      </c>
      <c r="G2518" s="4" t="s">
        <v>20</v>
      </c>
      <c r="H2518" s="4" t="s">
        <v>47</v>
      </c>
      <c r="I2518" s="4" t="s">
        <v>2</v>
      </c>
      <c r="J2518" s="4" t="s">
        <v>13</v>
      </c>
      <c r="K2518" s="4" t="s">
        <v>23</v>
      </c>
      <c r="L2518" s="4" t="s">
        <v>51</v>
      </c>
      <c r="M2518" s="9">
        <v>2</v>
      </c>
      <c r="N2518" s="6">
        <v>124.62</v>
      </c>
      <c r="O2518" s="7">
        <v>0.1</v>
      </c>
      <c r="P2518" s="6">
        <v>58.91</v>
      </c>
      <c r="Q2518" s="6">
        <f t="shared" si="156"/>
        <v>224.316</v>
      </c>
      <c r="R2518" s="6">
        <f t="shared" si="157"/>
        <v>117.82</v>
      </c>
      <c r="S2518" s="6">
        <f t="shared" si="158"/>
        <v>106.49600000000001</v>
      </c>
      <c r="T2518" s="8">
        <f t="shared" si="159"/>
        <v>0.47475882237557737</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3722</v>
      </c>
      <c r="B2519" s="3">
        <v>46359</v>
      </c>
      <c r="C2519" s="4">
        <f>YEAR(SalesDataTable[[#This Row],[Order Date]])</f>
        <v>2026</v>
      </c>
      <c r="D2519" s="11" t="str">
        <f>"Q"&amp;ROUNDUP(MONTH(SalesDataTable[[#This Row],[Order Date]])/3,0)</f>
        <v>Q4</v>
      </c>
      <c r="E2519" s="4">
        <f>MONTH(SalesDataTable[[#This Row],[Order Date]])</f>
        <v>12</v>
      </c>
      <c r="F2519" s="4" t="str">
        <f>TEXT(SalesDataTable[[#This Row],[Order Date]],"MMM")</f>
        <v>Dec</v>
      </c>
      <c r="G2519" s="4" t="s">
        <v>11</v>
      </c>
      <c r="H2519" s="4" t="s">
        <v>18</v>
      </c>
      <c r="I2519" s="4" t="s">
        <v>2</v>
      </c>
      <c r="J2519" s="4" t="s">
        <v>3</v>
      </c>
      <c r="K2519" s="4" t="s">
        <v>9</v>
      </c>
      <c r="L2519" s="4" t="s">
        <v>17</v>
      </c>
      <c r="M2519" s="9">
        <v>1</v>
      </c>
      <c r="N2519" s="6">
        <v>144.78</v>
      </c>
      <c r="O2519" s="7">
        <v>0.15</v>
      </c>
      <c r="P2519" s="6">
        <v>81.53</v>
      </c>
      <c r="Q2519" s="6">
        <f t="shared" si="156"/>
        <v>123.063</v>
      </c>
      <c r="R2519" s="6">
        <f t="shared" si="157"/>
        <v>81.53</v>
      </c>
      <c r="S2519" s="6">
        <f t="shared" si="158"/>
        <v>41.533000000000001</v>
      </c>
      <c r="T2519" s="8">
        <f t="shared" si="159"/>
        <v>0.33749380398657597</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4201</v>
      </c>
      <c r="B2520" s="3">
        <v>46359</v>
      </c>
      <c r="C2520" s="4">
        <f>YEAR(SalesDataTable[[#This Row],[Order Date]])</f>
        <v>2026</v>
      </c>
      <c r="D2520" s="11" t="str">
        <f>"Q"&amp;ROUNDUP(MONTH(SalesDataTable[[#This Row],[Order Date]])/3,0)</f>
        <v>Q4</v>
      </c>
      <c r="E2520" s="4">
        <f>MONTH(SalesDataTable[[#This Row],[Order Date]])</f>
        <v>12</v>
      </c>
      <c r="F2520" s="4" t="str">
        <f>TEXT(SalesDataTable[[#This Row],[Order Date]],"MMM")</f>
        <v>Dec</v>
      </c>
      <c r="G2520" s="4" t="s">
        <v>20</v>
      </c>
      <c r="H2520" s="4" t="s">
        <v>31</v>
      </c>
      <c r="I2520" s="4" t="s">
        <v>2</v>
      </c>
      <c r="J2520" s="4" t="s">
        <v>16</v>
      </c>
      <c r="K2520" s="4" t="s">
        <v>14</v>
      </c>
      <c r="L2520" s="4" t="s">
        <v>44</v>
      </c>
      <c r="M2520" s="9">
        <v>1</v>
      </c>
      <c r="N2520" s="6">
        <v>133.80000000000001</v>
      </c>
      <c r="O2520" s="7">
        <v>0</v>
      </c>
      <c r="P2520" s="6">
        <v>66.349999999999994</v>
      </c>
      <c r="Q2520" s="6">
        <f t="shared" si="156"/>
        <v>133.80000000000001</v>
      </c>
      <c r="R2520" s="6">
        <f t="shared" si="157"/>
        <v>66.349999999999994</v>
      </c>
      <c r="S2520" s="6">
        <f t="shared" si="158"/>
        <v>67.450000000000017</v>
      </c>
      <c r="T2520" s="8">
        <f t="shared" si="159"/>
        <v>0.50411061285500758</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4498</v>
      </c>
      <c r="B2521" s="3">
        <v>46359</v>
      </c>
      <c r="C2521" s="4">
        <f>YEAR(SalesDataTable[[#This Row],[Order Date]])</f>
        <v>2026</v>
      </c>
      <c r="D2521" s="11" t="str">
        <f>"Q"&amp;ROUNDUP(MONTH(SalesDataTable[[#This Row],[Order Date]])/3,0)</f>
        <v>Q4</v>
      </c>
      <c r="E2521" s="4">
        <f>MONTH(SalesDataTable[[#This Row],[Order Date]])</f>
        <v>12</v>
      </c>
      <c r="F2521" s="4" t="str">
        <f>TEXT(SalesDataTable[[#This Row],[Order Date]],"MMM")</f>
        <v>Dec</v>
      </c>
      <c r="G2521" s="4" t="s">
        <v>20</v>
      </c>
      <c r="H2521" s="4" t="s">
        <v>31</v>
      </c>
      <c r="I2521" s="4" t="s">
        <v>19</v>
      </c>
      <c r="J2521" s="4" t="s">
        <v>13</v>
      </c>
      <c r="K2521" s="4" t="s">
        <v>23</v>
      </c>
      <c r="L2521" s="4" t="s">
        <v>51</v>
      </c>
      <c r="M2521" s="9">
        <v>1</v>
      </c>
      <c r="N2521" s="6">
        <v>124.93</v>
      </c>
      <c r="O2521" s="7">
        <v>0</v>
      </c>
      <c r="P2521" s="6">
        <v>59.41</v>
      </c>
      <c r="Q2521" s="6">
        <f t="shared" si="156"/>
        <v>124.93</v>
      </c>
      <c r="R2521" s="6">
        <f t="shared" si="157"/>
        <v>59.41</v>
      </c>
      <c r="S2521" s="6">
        <f t="shared" si="158"/>
        <v>65.52000000000001</v>
      </c>
      <c r="T2521" s="8">
        <f t="shared" si="159"/>
        <v>0.52445369406867848</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4791</v>
      </c>
      <c r="B2522" s="3">
        <v>46359</v>
      </c>
      <c r="C2522" s="4">
        <f>YEAR(SalesDataTable[[#This Row],[Order Date]])</f>
        <v>2026</v>
      </c>
      <c r="D2522" s="11" t="str">
        <f>"Q"&amp;ROUNDUP(MONTH(SalesDataTable[[#This Row],[Order Date]])/3,0)</f>
        <v>Q4</v>
      </c>
      <c r="E2522" s="4">
        <f>MONTH(SalesDataTable[[#This Row],[Order Date]])</f>
        <v>12</v>
      </c>
      <c r="F2522" s="4" t="str">
        <f>TEXT(SalesDataTable[[#This Row],[Order Date]],"MMM")</f>
        <v>Dec</v>
      </c>
      <c r="G2522" s="4" t="s">
        <v>6</v>
      </c>
      <c r="H2522" s="4" t="s">
        <v>43</v>
      </c>
      <c r="I2522" s="4" t="s">
        <v>2</v>
      </c>
      <c r="J2522" s="4" t="s">
        <v>13</v>
      </c>
      <c r="K2522" s="4" t="s">
        <v>9</v>
      </c>
      <c r="L2522" s="4" t="s">
        <v>46</v>
      </c>
      <c r="M2522" s="9">
        <v>2</v>
      </c>
      <c r="N2522" s="6">
        <v>70.59</v>
      </c>
      <c r="O2522" s="7">
        <v>0.1</v>
      </c>
      <c r="P2522" s="6">
        <v>32.68</v>
      </c>
      <c r="Q2522" s="6">
        <f t="shared" si="156"/>
        <v>127.06200000000001</v>
      </c>
      <c r="R2522" s="6">
        <f t="shared" si="157"/>
        <v>65.36</v>
      </c>
      <c r="S2522" s="6">
        <f t="shared" si="158"/>
        <v>61.702000000000012</v>
      </c>
      <c r="T2522" s="8">
        <f t="shared" si="159"/>
        <v>0.48560545245628123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614</v>
      </c>
      <c r="B2523" s="3">
        <v>46360</v>
      </c>
      <c r="C2523" s="4">
        <f>YEAR(SalesDataTable[[#This Row],[Order Date]])</f>
        <v>2026</v>
      </c>
      <c r="D2523" s="11" t="str">
        <f>"Q"&amp;ROUNDUP(MONTH(SalesDataTable[[#This Row],[Order Date]])/3,0)</f>
        <v>Q4</v>
      </c>
      <c r="E2523" s="4">
        <f>MONTH(SalesDataTable[[#This Row],[Order Date]])</f>
        <v>12</v>
      </c>
      <c r="F2523" s="4" t="str">
        <f>TEXT(SalesDataTable[[#This Row],[Order Date]],"MMM")</f>
        <v>Dec</v>
      </c>
      <c r="G2523" s="4" t="s">
        <v>20</v>
      </c>
      <c r="H2523" s="4" t="s">
        <v>31</v>
      </c>
      <c r="I2523" s="4" t="s">
        <v>2</v>
      </c>
      <c r="J2523" s="4" t="s">
        <v>3</v>
      </c>
      <c r="K2523" s="4" t="s">
        <v>9</v>
      </c>
      <c r="L2523" s="4" t="s">
        <v>37</v>
      </c>
      <c r="M2523" s="9">
        <v>2</v>
      </c>
      <c r="N2523" s="6">
        <v>151.05000000000001</v>
      </c>
      <c r="O2523" s="7">
        <v>0.15</v>
      </c>
      <c r="P2523" s="6">
        <v>80.36</v>
      </c>
      <c r="Q2523" s="6">
        <f t="shared" si="156"/>
        <v>256.78500000000003</v>
      </c>
      <c r="R2523" s="6">
        <f t="shared" si="157"/>
        <v>160.72</v>
      </c>
      <c r="S2523" s="6">
        <f t="shared" si="158"/>
        <v>96.065000000000026</v>
      </c>
      <c r="T2523" s="8">
        <f t="shared" si="159"/>
        <v>0.37410674299511271</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2301</v>
      </c>
      <c r="B2524" s="3">
        <v>46360</v>
      </c>
      <c r="C2524" s="4">
        <f>YEAR(SalesDataTable[[#This Row],[Order Date]])</f>
        <v>2026</v>
      </c>
      <c r="D2524" s="11" t="str">
        <f>"Q"&amp;ROUNDUP(MONTH(SalesDataTable[[#This Row],[Order Date]])/3,0)</f>
        <v>Q4</v>
      </c>
      <c r="E2524" s="4">
        <f>MONTH(SalesDataTable[[#This Row],[Order Date]])</f>
        <v>12</v>
      </c>
      <c r="F2524" s="4" t="str">
        <f>TEXT(SalesDataTable[[#This Row],[Order Date]],"MMM")</f>
        <v>Dec</v>
      </c>
      <c r="G2524" s="4" t="s">
        <v>20</v>
      </c>
      <c r="H2524" s="4" t="s">
        <v>31</v>
      </c>
      <c r="I2524" s="4" t="s">
        <v>2</v>
      </c>
      <c r="J2524" s="4" t="s">
        <v>3</v>
      </c>
      <c r="K2524" s="4" t="s">
        <v>23</v>
      </c>
      <c r="L2524" s="4" t="s">
        <v>51</v>
      </c>
      <c r="M2524" s="9">
        <v>2</v>
      </c>
      <c r="N2524" s="6">
        <v>120.37</v>
      </c>
      <c r="O2524" s="7">
        <v>0.2</v>
      </c>
      <c r="P2524" s="6">
        <v>59.39</v>
      </c>
      <c r="Q2524" s="6">
        <f t="shared" si="156"/>
        <v>192.59200000000001</v>
      </c>
      <c r="R2524" s="6">
        <f t="shared" si="157"/>
        <v>118.78</v>
      </c>
      <c r="S2524" s="6">
        <f t="shared" si="158"/>
        <v>73.812000000000012</v>
      </c>
      <c r="T2524" s="8">
        <f t="shared" si="159"/>
        <v>0.3832557946332143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4430</v>
      </c>
      <c r="B2525" s="3">
        <v>46360</v>
      </c>
      <c r="C2525" s="4">
        <f>YEAR(SalesDataTable[[#This Row],[Order Date]])</f>
        <v>2026</v>
      </c>
      <c r="D2525" s="11" t="str">
        <f>"Q"&amp;ROUNDUP(MONTH(SalesDataTable[[#This Row],[Order Date]])/3,0)</f>
        <v>Q4</v>
      </c>
      <c r="E2525" s="4">
        <f>MONTH(SalesDataTable[[#This Row],[Order Date]])</f>
        <v>12</v>
      </c>
      <c r="F2525" s="4" t="str">
        <f>TEXT(SalesDataTable[[#This Row],[Order Date]],"MMM")</f>
        <v>Dec</v>
      </c>
      <c r="G2525" s="4" t="s">
        <v>6</v>
      </c>
      <c r="H2525" s="4" t="s">
        <v>7</v>
      </c>
      <c r="I2525" s="4" t="s">
        <v>2</v>
      </c>
      <c r="J2525" s="4" t="s">
        <v>3</v>
      </c>
      <c r="K2525" s="4" t="s">
        <v>23</v>
      </c>
      <c r="L2525" s="4" t="s">
        <v>29</v>
      </c>
      <c r="M2525" s="9">
        <v>3</v>
      </c>
      <c r="N2525" s="6">
        <v>193.8</v>
      </c>
      <c r="O2525" s="7">
        <v>0</v>
      </c>
      <c r="P2525" s="6">
        <v>104.55</v>
      </c>
      <c r="Q2525" s="6">
        <f t="shared" si="156"/>
        <v>581.40000000000009</v>
      </c>
      <c r="R2525" s="6">
        <f t="shared" si="157"/>
        <v>313.64999999999998</v>
      </c>
      <c r="S2525" s="6">
        <f t="shared" si="158"/>
        <v>267.75000000000011</v>
      </c>
      <c r="T2525" s="8">
        <f t="shared" si="159"/>
        <v>0.46052631578947378</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318</v>
      </c>
      <c r="B2526" s="3">
        <v>46361</v>
      </c>
      <c r="C2526" s="4">
        <f>YEAR(SalesDataTable[[#This Row],[Order Date]])</f>
        <v>2026</v>
      </c>
      <c r="D2526" s="11" t="str">
        <f>"Q"&amp;ROUNDUP(MONTH(SalesDataTable[[#This Row],[Order Date]])/3,0)</f>
        <v>Q4</v>
      </c>
      <c r="E2526" s="4">
        <f>MONTH(SalesDataTable[[#This Row],[Order Date]])</f>
        <v>12</v>
      </c>
      <c r="F2526" s="4" t="str">
        <f>TEXT(SalesDataTable[[#This Row],[Order Date]],"MMM")</f>
        <v>Dec</v>
      </c>
      <c r="G2526" s="4" t="s">
        <v>20</v>
      </c>
      <c r="H2526" s="4" t="s">
        <v>47</v>
      </c>
      <c r="I2526" s="4" t="s">
        <v>2</v>
      </c>
      <c r="J2526" s="4" t="s">
        <v>16</v>
      </c>
      <c r="K2526" s="4" t="s">
        <v>9</v>
      </c>
      <c r="L2526" s="4" t="s">
        <v>17</v>
      </c>
      <c r="M2526" s="9">
        <v>1</v>
      </c>
      <c r="N2526" s="6">
        <v>146.08000000000001</v>
      </c>
      <c r="O2526" s="7">
        <v>0.1</v>
      </c>
      <c r="P2526" s="6">
        <v>81.540000000000006</v>
      </c>
      <c r="Q2526" s="6">
        <f t="shared" si="156"/>
        <v>131.47200000000001</v>
      </c>
      <c r="R2526" s="6">
        <f t="shared" si="157"/>
        <v>81.540000000000006</v>
      </c>
      <c r="S2526" s="6">
        <f t="shared" si="158"/>
        <v>49.932000000000002</v>
      </c>
      <c r="T2526" s="8">
        <f t="shared" si="159"/>
        <v>0.37979189485213583</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782</v>
      </c>
      <c r="B2527" s="3">
        <v>46361</v>
      </c>
      <c r="C2527" s="4">
        <f>YEAR(SalesDataTable[[#This Row],[Order Date]])</f>
        <v>2026</v>
      </c>
      <c r="D2527" s="11" t="str">
        <f>"Q"&amp;ROUNDUP(MONTH(SalesDataTable[[#This Row],[Order Date]])/3,0)</f>
        <v>Q4</v>
      </c>
      <c r="E2527" s="4">
        <f>MONTH(SalesDataTable[[#This Row],[Order Date]])</f>
        <v>12</v>
      </c>
      <c r="F2527" s="4" t="str">
        <f>TEXT(SalesDataTable[[#This Row],[Order Date]],"MMM")</f>
        <v>Dec</v>
      </c>
      <c r="G2527" s="4" t="s">
        <v>20</v>
      </c>
      <c r="H2527" s="4" t="s">
        <v>31</v>
      </c>
      <c r="I2527" s="4" t="s">
        <v>8</v>
      </c>
      <c r="J2527" s="4" t="s">
        <v>16</v>
      </c>
      <c r="K2527" s="4" t="s">
        <v>4</v>
      </c>
      <c r="L2527" s="4" t="s">
        <v>30</v>
      </c>
      <c r="M2527" s="9">
        <v>4</v>
      </c>
      <c r="N2527" s="6">
        <v>101.17</v>
      </c>
      <c r="O2527" s="7">
        <v>0.15</v>
      </c>
      <c r="P2527" s="6">
        <v>50.48</v>
      </c>
      <c r="Q2527" s="6">
        <f t="shared" si="156"/>
        <v>343.97800000000001</v>
      </c>
      <c r="R2527" s="6">
        <f t="shared" si="157"/>
        <v>201.92</v>
      </c>
      <c r="S2527" s="6">
        <f t="shared" si="158"/>
        <v>142.05800000000002</v>
      </c>
      <c r="T2527" s="8">
        <f t="shared" si="159"/>
        <v>0.41298571420265257</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1402</v>
      </c>
      <c r="B2528" s="3">
        <v>46361</v>
      </c>
      <c r="C2528" s="4">
        <f>YEAR(SalesDataTable[[#This Row],[Order Date]])</f>
        <v>2026</v>
      </c>
      <c r="D2528" s="11" t="str">
        <f>"Q"&amp;ROUNDUP(MONTH(SalesDataTable[[#This Row],[Order Date]])/3,0)</f>
        <v>Q4</v>
      </c>
      <c r="E2528" s="4">
        <f>MONTH(SalesDataTable[[#This Row],[Order Date]])</f>
        <v>12</v>
      </c>
      <c r="F2528" s="4" t="str">
        <f>TEXT(SalesDataTable[[#This Row],[Order Date]],"MMM")</f>
        <v>Dec</v>
      </c>
      <c r="G2528" s="4" t="s">
        <v>6</v>
      </c>
      <c r="H2528" s="4" t="s">
        <v>27</v>
      </c>
      <c r="I2528" s="4" t="s">
        <v>19</v>
      </c>
      <c r="J2528" s="4" t="s">
        <v>13</v>
      </c>
      <c r="K2528" s="4" t="s">
        <v>23</v>
      </c>
      <c r="L2528" s="4" t="s">
        <v>51</v>
      </c>
      <c r="M2528" s="9">
        <v>2</v>
      </c>
      <c r="N2528" s="6">
        <v>121.64</v>
      </c>
      <c r="O2528" s="7">
        <v>0</v>
      </c>
      <c r="P2528" s="6">
        <v>61.94</v>
      </c>
      <c r="Q2528" s="6">
        <f t="shared" si="156"/>
        <v>243.28</v>
      </c>
      <c r="R2528" s="6">
        <f t="shared" si="157"/>
        <v>123.88</v>
      </c>
      <c r="S2528" s="6">
        <f t="shared" si="158"/>
        <v>119.4</v>
      </c>
      <c r="T2528" s="8">
        <f t="shared" si="159"/>
        <v>0.49079250246629402</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1824</v>
      </c>
      <c r="B2529" s="3">
        <v>46361</v>
      </c>
      <c r="C2529" s="4">
        <f>YEAR(SalesDataTable[[#This Row],[Order Date]])</f>
        <v>2026</v>
      </c>
      <c r="D2529" s="11" t="str">
        <f>"Q"&amp;ROUNDUP(MONTH(SalesDataTable[[#This Row],[Order Date]])/3,0)</f>
        <v>Q4</v>
      </c>
      <c r="E2529" s="4">
        <f>MONTH(SalesDataTable[[#This Row],[Order Date]])</f>
        <v>12</v>
      </c>
      <c r="F2529" s="4" t="str">
        <f>TEXT(SalesDataTable[[#This Row],[Order Date]],"MMM")</f>
        <v>Dec</v>
      </c>
      <c r="G2529" s="4" t="s">
        <v>6</v>
      </c>
      <c r="H2529" s="4" t="s">
        <v>7</v>
      </c>
      <c r="I2529" s="4" t="s">
        <v>2</v>
      </c>
      <c r="J2529" s="4" t="s">
        <v>3</v>
      </c>
      <c r="K2529" s="4" t="s">
        <v>14</v>
      </c>
      <c r="L2529" s="4" t="s">
        <v>48</v>
      </c>
      <c r="M2529" s="9">
        <v>1</v>
      </c>
      <c r="N2529" s="6">
        <v>165.1</v>
      </c>
      <c r="O2529" s="7">
        <v>0.05</v>
      </c>
      <c r="P2529" s="6">
        <v>85.23</v>
      </c>
      <c r="Q2529" s="6">
        <f t="shared" si="156"/>
        <v>156.845</v>
      </c>
      <c r="R2529" s="6">
        <f t="shared" si="157"/>
        <v>85.23</v>
      </c>
      <c r="S2529" s="6">
        <f t="shared" si="158"/>
        <v>71.614999999999995</v>
      </c>
      <c r="T2529" s="8">
        <f t="shared" si="159"/>
        <v>0.45659727756702473</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2141</v>
      </c>
      <c r="B2530" s="3">
        <v>46361</v>
      </c>
      <c r="C2530" s="4">
        <f>YEAR(SalesDataTable[[#This Row],[Order Date]])</f>
        <v>2026</v>
      </c>
      <c r="D2530" s="11" t="str">
        <f>"Q"&amp;ROUNDUP(MONTH(SalesDataTable[[#This Row],[Order Date]])/3,0)</f>
        <v>Q4</v>
      </c>
      <c r="E2530" s="4">
        <f>MONTH(SalesDataTable[[#This Row],[Order Date]])</f>
        <v>12</v>
      </c>
      <c r="F2530" s="4" t="str">
        <f>TEXT(SalesDataTable[[#This Row],[Order Date]],"MMM")</f>
        <v>Dec</v>
      </c>
      <c r="G2530" s="4" t="s">
        <v>20</v>
      </c>
      <c r="H2530" s="4" t="s">
        <v>47</v>
      </c>
      <c r="I2530" s="4" t="s">
        <v>2</v>
      </c>
      <c r="J2530" s="4" t="s">
        <v>13</v>
      </c>
      <c r="K2530" s="4" t="s">
        <v>23</v>
      </c>
      <c r="L2530" s="4" t="s">
        <v>29</v>
      </c>
      <c r="M2530" s="9">
        <v>3</v>
      </c>
      <c r="N2530" s="6">
        <v>194.07</v>
      </c>
      <c r="O2530" s="7">
        <v>0.1</v>
      </c>
      <c r="P2530" s="6">
        <v>102.37</v>
      </c>
      <c r="Q2530" s="6">
        <f t="shared" si="156"/>
        <v>523.98900000000003</v>
      </c>
      <c r="R2530" s="6">
        <f t="shared" si="157"/>
        <v>307.11</v>
      </c>
      <c r="S2530" s="6">
        <f t="shared" si="158"/>
        <v>216.87900000000002</v>
      </c>
      <c r="T2530" s="8">
        <f t="shared" si="159"/>
        <v>0.4138999101126169</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3517</v>
      </c>
      <c r="B2531" s="3">
        <v>46361</v>
      </c>
      <c r="C2531" s="4">
        <f>YEAR(SalesDataTable[[#This Row],[Order Date]])</f>
        <v>2026</v>
      </c>
      <c r="D2531" s="11" t="str">
        <f>"Q"&amp;ROUNDUP(MONTH(SalesDataTable[[#This Row],[Order Date]])/3,0)</f>
        <v>Q4</v>
      </c>
      <c r="E2531" s="4">
        <f>MONTH(SalesDataTable[[#This Row],[Order Date]])</f>
        <v>12</v>
      </c>
      <c r="F2531" s="4" t="str">
        <f>TEXT(SalesDataTable[[#This Row],[Order Date]],"MMM")</f>
        <v>Dec</v>
      </c>
      <c r="G2531" s="4" t="s">
        <v>20</v>
      </c>
      <c r="H2531" s="4" t="s">
        <v>47</v>
      </c>
      <c r="I2531" s="4" t="s">
        <v>28</v>
      </c>
      <c r="J2531" s="4" t="s">
        <v>13</v>
      </c>
      <c r="K2531" s="4" t="s">
        <v>9</v>
      </c>
      <c r="L2531" s="4" t="s">
        <v>37</v>
      </c>
      <c r="M2531" s="9">
        <v>1</v>
      </c>
      <c r="N2531" s="6">
        <v>152.44</v>
      </c>
      <c r="O2531" s="7">
        <v>0.1</v>
      </c>
      <c r="P2531" s="6">
        <v>76.91</v>
      </c>
      <c r="Q2531" s="6">
        <f t="shared" si="156"/>
        <v>137.196</v>
      </c>
      <c r="R2531" s="6">
        <f t="shared" si="157"/>
        <v>76.91</v>
      </c>
      <c r="S2531" s="6">
        <f t="shared" si="158"/>
        <v>60.286000000000001</v>
      </c>
      <c r="T2531" s="8">
        <f t="shared" si="159"/>
        <v>0.43941514329863846</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4055</v>
      </c>
      <c r="B2532" s="3">
        <v>46361</v>
      </c>
      <c r="C2532" s="4">
        <f>YEAR(SalesDataTable[[#This Row],[Order Date]])</f>
        <v>2026</v>
      </c>
      <c r="D2532" s="11" t="str">
        <f>"Q"&amp;ROUNDUP(MONTH(SalesDataTable[[#This Row],[Order Date]])/3,0)</f>
        <v>Q4</v>
      </c>
      <c r="E2532" s="4">
        <f>MONTH(SalesDataTable[[#This Row],[Order Date]])</f>
        <v>12</v>
      </c>
      <c r="F2532" s="4" t="str">
        <f>TEXT(SalesDataTable[[#This Row],[Order Date]],"MMM")</f>
        <v>Dec</v>
      </c>
      <c r="G2532" s="4" t="s">
        <v>6</v>
      </c>
      <c r="H2532" s="4" t="s">
        <v>43</v>
      </c>
      <c r="I2532" s="4" t="s">
        <v>2</v>
      </c>
      <c r="J2532" s="4" t="s">
        <v>3</v>
      </c>
      <c r="K2532" s="4" t="s">
        <v>23</v>
      </c>
      <c r="L2532" s="4" t="s">
        <v>51</v>
      </c>
      <c r="M2532" s="9">
        <v>1</v>
      </c>
      <c r="N2532" s="6">
        <v>123.82</v>
      </c>
      <c r="O2532" s="7">
        <v>0.05</v>
      </c>
      <c r="P2532" s="6">
        <v>59.19</v>
      </c>
      <c r="Q2532" s="6">
        <f t="shared" si="156"/>
        <v>117.62899999999999</v>
      </c>
      <c r="R2532" s="6">
        <f t="shared" si="157"/>
        <v>59.19</v>
      </c>
      <c r="S2532" s="6">
        <f t="shared" si="158"/>
        <v>58.438999999999993</v>
      </c>
      <c r="T2532" s="8">
        <f t="shared" si="159"/>
        <v>0.49680775999115862</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4168</v>
      </c>
      <c r="B2533" s="3">
        <v>46361</v>
      </c>
      <c r="C2533" s="4">
        <f>YEAR(SalesDataTable[[#This Row],[Order Date]])</f>
        <v>2026</v>
      </c>
      <c r="D2533" s="11" t="str">
        <f>"Q"&amp;ROUNDUP(MONTH(SalesDataTable[[#This Row],[Order Date]])/3,0)</f>
        <v>Q4</v>
      </c>
      <c r="E2533" s="4">
        <f>MONTH(SalesDataTable[[#This Row],[Order Date]])</f>
        <v>12</v>
      </c>
      <c r="F2533" s="4" t="str">
        <f>TEXT(SalesDataTable[[#This Row],[Order Date]],"MMM")</f>
        <v>Dec</v>
      </c>
      <c r="G2533" s="4" t="s">
        <v>0</v>
      </c>
      <c r="H2533" s="4" t="s">
        <v>1</v>
      </c>
      <c r="I2533" s="4" t="s">
        <v>2</v>
      </c>
      <c r="J2533" s="4" t="s">
        <v>13</v>
      </c>
      <c r="K2533" s="4" t="s">
        <v>9</v>
      </c>
      <c r="L2533" s="4" t="s">
        <v>46</v>
      </c>
      <c r="M2533" s="9">
        <v>4</v>
      </c>
      <c r="N2533" s="6">
        <v>71.12</v>
      </c>
      <c r="O2533" s="7">
        <v>0.05</v>
      </c>
      <c r="P2533" s="6">
        <v>31.93</v>
      </c>
      <c r="Q2533" s="6">
        <f t="shared" si="156"/>
        <v>270.25600000000003</v>
      </c>
      <c r="R2533" s="6">
        <f t="shared" si="157"/>
        <v>127.72</v>
      </c>
      <c r="S2533" s="6">
        <f t="shared" si="158"/>
        <v>142.53600000000003</v>
      </c>
      <c r="T2533" s="8">
        <f t="shared" si="159"/>
        <v>0.52741104730329769</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4317</v>
      </c>
      <c r="B2534" s="3">
        <v>46361</v>
      </c>
      <c r="C2534" s="4">
        <f>YEAR(SalesDataTable[[#This Row],[Order Date]])</f>
        <v>2026</v>
      </c>
      <c r="D2534" s="11" t="str">
        <f>"Q"&amp;ROUNDUP(MONTH(SalesDataTable[[#This Row],[Order Date]])/3,0)</f>
        <v>Q4</v>
      </c>
      <c r="E2534" s="4">
        <f>MONTH(SalesDataTable[[#This Row],[Order Date]])</f>
        <v>12</v>
      </c>
      <c r="F2534" s="4" t="str">
        <f>TEXT(SalesDataTable[[#This Row],[Order Date]],"MMM")</f>
        <v>Dec</v>
      </c>
      <c r="G2534" s="4" t="s">
        <v>11</v>
      </c>
      <c r="H2534" s="4" t="s">
        <v>52</v>
      </c>
      <c r="I2534" s="4" t="s">
        <v>28</v>
      </c>
      <c r="J2534" s="4" t="s">
        <v>3</v>
      </c>
      <c r="K2534" s="4" t="s">
        <v>9</v>
      </c>
      <c r="L2534" s="4" t="s">
        <v>46</v>
      </c>
      <c r="M2534" s="9">
        <v>1</v>
      </c>
      <c r="N2534" s="6">
        <v>71.55</v>
      </c>
      <c r="O2534" s="7">
        <v>0.1</v>
      </c>
      <c r="P2534" s="6">
        <v>32.07</v>
      </c>
      <c r="Q2534" s="6">
        <f t="shared" si="156"/>
        <v>64.394999999999996</v>
      </c>
      <c r="R2534" s="6">
        <f t="shared" si="157"/>
        <v>32.07</v>
      </c>
      <c r="S2534" s="6">
        <f t="shared" si="158"/>
        <v>32.324999999999996</v>
      </c>
      <c r="T2534" s="8">
        <f t="shared" si="159"/>
        <v>0.50197996738877237</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4879</v>
      </c>
      <c r="B2535" s="3">
        <v>46361</v>
      </c>
      <c r="C2535" s="4">
        <f>YEAR(SalesDataTable[[#This Row],[Order Date]])</f>
        <v>2026</v>
      </c>
      <c r="D2535" s="11" t="str">
        <f>"Q"&amp;ROUNDUP(MONTH(SalesDataTable[[#This Row],[Order Date]])/3,0)</f>
        <v>Q4</v>
      </c>
      <c r="E2535" s="4">
        <f>MONTH(SalesDataTable[[#This Row],[Order Date]])</f>
        <v>12</v>
      </c>
      <c r="F2535" s="4" t="str">
        <f>TEXT(SalesDataTable[[#This Row],[Order Date]],"MMM")</f>
        <v>Dec</v>
      </c>
      <c r="G2535" s="4" t="s">
        <v>11</v>
      </c>
      <c r="H2535" s="4" t="s">
        <v>12</v>
      </c>
      <c r="I2535" s="4" t="s">
        <v>28</v>
      </c>
      <c r="J2535" s="4" t="s">
        <v>3</v>
      </c>
      <c r="K2535" s="4" t="s">
        <v>9</v>
      </c>
      <c r="L2535" s="4" t="s">
        <v>46</v>
      </c>
      <c r="M2535" s="9">
        <v>2</v>
      </c>
      <c r="N2535" s="6">
        <v>70.239999999999995</v>
      </c>
      <c r="O2535" s="7">
        <v>0.1</v>
      </c>
      <c r="P2535" s="6">
        <v>33.29</v>
      </c>
      <c r="Q2535" s="6">
        <f t="shared" si="156"/>
        <v>126.43199999999999</v>
      </c>
      <c r="R2535" s="6">
        <f t="shared" si="157"/>
        <v>66.58</v>
      </c>
      <c r="S2535" s="6">
        <f t="shared" si="158"/>
        <v>59.85199999999999</v>
      </c>
      <c r="T2535" s="8">
        <f t="shared" si="159"/>
        <v>0.47339281194634264</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467</v>
      </c>
      <c r="B2536" s="3">
        <v>46362</v>
      </c>
      <c r="C2536" s="4">
        <f>YEAR(SalesDataTable[[#This Row],[Order Date]])</f>
        <v>2026</v>
      </c>
      <c r="D2536" s="11" t="str">
        <f>"Q"&amp;ROUNDUP(MONTH(SalesDataTable[[#This Row],[Order Date]])/3,0)</f>
        <v>Q4</v>
      </c>
      <c r="E2536" s="4">
        <f>MONTH(SalesDataTable[[#This Row],[Order Date]])</f>
        <v>12</v>
      </c>
      <c r="F2536" s="4" t="str">
        <f>TEXT(SalesDataTable[[#This Row],[Order Date]],"MMM")</f>
        <v>Dec</v>
      </c>
      <c r="G2536" s="4" t="s">
        <v>0</v>
      </c>
      <c r="H2536" s="4" t="s">
        <v>1</v>
      </c>
      <c r="I2536" s="4" t="s">
        <v>28</v>
      </c>
      <c r="J2536" s="4" t="s">
        <v>3</v>
      </c>
      <c r="K2536" s="4" t="s">
        <v>4</v>
      </c>
      <c r="L2536" s="4" t="s">
        <v>22</v>
      </c>
      <c r="M2536" s="9">
        <v>2</v>
      </c>
      <c r="N2536" s="6">
        <v>50.68</v>
      </c>
      <c r="O2536" s="7">
        <v>0.15</v>
      </c>
      <c r="P2536" s="6">
        <v>22.41</v>
      </c>
      <c r="Q2536" s="6">
        <f t="shared" si="156"/>
        <v>86.155999999999992</v>
      </c>
      <c r="R2536" s="6">
        <f t="shared" si="157"/>
        <v>44.82</v>
      </c>
      <c r="S2536" s="6">
        <f t="shared" si="158"/>
        <v>41.335999999999991</v>
      </c>
      <c r="T2536" s="8">
        <f t="shared" si="159"/>
        <v>0.47978086262129155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825</v>
      </c>
      <c r="B2537" s="3">
        <v>46362</v>
      </c>
      <c r="C2537" s="4">
        <f>YEAR(SalesDataTable[[#This Row],[Order Date]])</f>
        <v>2026</v>
      </c>
      <c r="D2537" s="11" t="str">
        <f>"Q"&amp;ROUNDUP(MONTH(SalesDataTable[[#This Row],[Order Date]])/3,0)</f>
        <v>Q4</v>
      </c>
      <c r="E2537" s="4">
        <f>MONTH(SalesDataTable[[#This Row],[Order Date]])</f>
        <v>12</v>
      </c>
      <c r="F2537" s="4" t="str">
        <f>TEXT(SalesDataTable[[#This Row],[Order Date]],"MMM")</f>
        <v>Dec</v>
      </c>
      <c r="G2537" s="4" t="s">
        <v>20</v>
      </c>
      <c r="H2537" s="4" t="s">
        <v>31</v>
      </c>
      <c r="I2537" s="4" t="s">
        <v>2</v>
      </c>
      <c r="J2537" s="4" t="s">
        <v>13</v>
      </c>
      <c r="K2537" s="4" t="s">
        <v>4</v>
      </c>
      <c r="L2537" s="4" t="s">
        <v>30</v>
      </c>
      <c r="M2537" s="9">
        <v>1</v>
      </c>
      <c r="N2537" s="6">
        <v>101.26</v>
      </c>
      <c r="O2537" s="7">
        <v>0</v>
      </c>
      <c r="P2537" s="6">
        <v>51.7</v>
      </c>
      <c r="Q2537" s="6">
        <f t="shared" si="156"/>
        <v>101.26</v>
      </c>
      <c r="R2537" s="6">
        <f t="shared" si="157"/>
        <v>51.7</v>
      </c>
      <c r="S2537" s="6">
        <f t="shared" si="158"/>
        <v>49.56</v>
      </c>
      <c r="T2537" s="8">
        <f t="shared" si="159"/>
        <v>0.4894331424056883</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2346</v>
      </c>
      <c r="B2538" s="3">
        <v>46362</v>
      </c>
      <c r="C2538" s="4">
        <f>YEAR(SalesDataTable[[#This Row],[Order Date]])</f>
        <v>2026</v>
      </c>
      <c r="D2538" s="11" t="str">
        <f>"Q"&amp;ROUNDUP(MONTH(SalesDataTable[[#This Row],[Order Date]])/3,0)</f>
        <v>Q4</v>
      </c>
      <c r="E2538" s="4">
        <f>MONTH(SalesDataTable[[#This Row],[Order Date]])</f>
        <v>12</v>
      </c>
      <c r="F2538" s="4" t="str">
        <f>TEXT(SalesDataTable[[#This Row],[Order Date]],"MMM")</f>
        <v>Dec</v>
      </c>
      <c r="G2538" s="4" t="s">
        <v>0</v>
      </c>
      <c r="H2538" s="4" t="s">
        <v>1</v>
      </c>
      <c r="I2538" s="4" t="s">
        <v>28</v>
      </c>
      <c r="J2538" s="4" t="s">
        <v>16</v>
      </c>
      <c r="K2538" s="4" t="s">
        <v>14</v>
      </c>
      <c r="L2538" s="4" t="s">
        <v>32</v>
      </c>
      <c r="M2538" s="9">
        <v>2</v>
      </c>
      <c r="N2538" s="6">
        <v>46.01</v>
      </c>
      <c r="O2538" s="7">
        <v>0.05</v>
      </c>
      <c r="P2538" s="6">
        <v>18.399999999999999</v>
      </c>
      <c r="Q2538" s="6">
        <f t="shared" si="156"/>
        <v>87.418999999999997</v>
      </c>
      <c r="R2538" s="6">
        <f t="shared" si="157"/>
        <v>36.799999999999997</v>
      </c>
      <c r="S2538" s="6">
        <f t="shared" si="158"/>
        <v>50.619</v>
      </c>
      <c r="T2538" s="8">
        <f t="shared" si="159"/>
        <v>0.57903888170763795</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3095</v>
      </c>
      <c r="B2539" s="3">
        <v>46362</v>
      </c>
      <c r="C2539" s="4">
        <f>YEAR(SalesDataTable[[#This Row],[Order Date]])</f>
        <v>2026</v>
      </c>
      <c r="D2539" s="11" t="str">
        <f>"Q"&amp;ROUNDUP(MONTH(SalesDataTable[[#This Row],[Order Date]])/3,0)</f>
        <v>Q4</v>
      </c>
      <c r="E2539" s="4">
        <f>MONTH(SalesDataTable[[#This Row],[Order Date]])</f>
        <v>12</v>
      </c>
      <c r="F2539" s="4" t="str">
        <f>TEXT(SalesDataTable[[#This Row],[Order Date]],"MMM")</f>
        <v>Dec</v>
      </c>
      <c r="G2539" s="4" t="s">
        <v>6</v>
      </c>
      <c r="H2539" s="4" t="s">
        <v>43</v>
      </c>
      <c r="I2539" s="4" t="s">
        <v>2</v>
      </c>
      <c r="J2539" s="4" t="s">
        <v>13</v>
      </c>
      <c r="K2539" s="4" t="s">
        <v>14</v>
      </c>
      <c r="L2539" s="4" t="s">
        <v>44</v>
      </c>
      <c r="M2539" s="9">
        <v>2</v>
      </c>
      <c r="N2539" s="6">
        <v>131.97999999999999</v>
      </c>
      <c r="O2539" s="7">
        <v>0.1</v>
      </c>
      <c r="P2539" s="6">
        <v>68.02</v>
      </c>
      <c r="Q2539" s="6">
        <f t="shared" si="156"/>
        <v>237.56399999999999</v>
      </c>
      <c r="R2539" s="6">
        <f t="shared" si="157"/>
        <v>136.04</v>
      </c>
      <c r="S2539" s="6">
        <f t="shared" si="158"/>
        <v>101.524</v>
      </c>
      <c r="T2539" s="8">
        <f t="shared" si="159"/>
        <v>0.42735431294303855</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3580</v>
      </c>
      <c r="B2540" s="3">
        <v>46362</v>
      </c>
      <c r="C2540" s="4">
        <f>YEAR(SalesDataTable[[#This Row],[Order Date]])</f>
        <v>2026</v>
      </c>
      <c r="D2540" s="11" t="str">
        <f>"Q"&amp;ROUNDUP(MONTH(SalesDataTable[[#This Row],[Order Date]])/3,0)</f>
        <v>Q4</v>
      </c>
      <c r="E2540" s="4">
        <f>MONTH(SalesDataTable[[#This Row],[Order Date]])</f>
        <v>12</v>
      </c>
      <c r="F2540" s="4" t="str">
        <f>TEXT(SalesDataTable[[#This Row],[Order Date]],"MMM")</f>
        <v>Dec</v>
      </c>
      <c r="G2540" s="4" t="s">
        <v>20</v>
      </c>
      <c r="H2540" s="4" t="s">
        <v>31</v>
      </c>
      <c r="I2540" s="4" t="s">
        <v>19</v>
      </c>
      <c r="J2540" s="4" t="s">
        <v>13</v>
      </c>
      <c r="K2540" s="4" t="s">
        <v>9</v>
      </c>
      <c r="L2540" s="4" t="s">
        <v>46</v>
      </c>
      <c r="M2540" s="9">
        <v>2</v>
      </c>
      <c r="N2540" s="6">
        <v>73.16</v>
      </c>
      <c r="O2540" s="7">
        <v>0.15</v>
      </c>
      <c r="P2540" s="6">
        <v>32.64</v>
      </c>
      <c r="Q2540" s="6">
        <f t="shared" si="156"/>
        <v>124.37199999999999</v>
      </c>
      <c r="R2540" s="6">
        <f t="shared" si="157"/>
        <v>65.28</v>
      </c>
      <c r="S2540" s="6">
        <f t="shared" si="158"/>
        <v>59.091999999999985</v>
      </c>
      <c r="T2540" s="8">
        <f t="shared" si="159"/>
        <v>0.47512301804264617</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4672</v>
      </c>
      <c r="B2541" s="3">
        <v>46362</v>
      </c>
      <c r="C2541" s="4">
        <f>YEAR(SalesDataTable[[#This Row],[Order Date]])</f>
        <v>2026</v>
      </c>
      <c r="D2541" s="11" t="str">
        <f>"Q"&amp;ROUNDUP(MONTH(SalesDataTable[[#This Row],[Order Date]])/3,0)</f>
        <v>Q4</v>
      </c>
      <c r="E2541" s="4">
        <f>MONTH(SalesDataTable[[#This Row],[Order Date]])</f>
        <v>12</v>
      </c>
      <c r="F2541" s="4" t="str">
        <f>TEXT(SalesDataTable[[#This Row],[Order Date]],"MMM")</f>
        <v>Dec</v>
      </c>
      <c r="G2541" s="4" t="s">
        <v>6</v>
      </c>
      <c r="H2541" s="4" t="s">
        <v>27</v>
      </c>
      <c r="I2541" s="4" t="s">
        <v>2</v>
      </c>
      <c r="J2541" s="4" t="s">
        <v>16</v>
      </c>
      <c r="K2541" s="4" t="s">
        <v>14</v>
      </c>
      <c r="L2541" s="4" t="s">
        <v>32</v>
      </c>
      <c r="M2541" s="9">
        <v>2</v>
      </c>
      <c r="N2541" s="6">
        <v>47.43</v>
      </c>
      <c r="O2541" s="7">
        <v>0.05</v>
      </c>
      <c r="P2541" s="6">
        <v>18.63</v>
      </c>
      <c r="Q2541" s="6">
        <f t="shared" si="156"/>
        <v>90.11699999999999</v>
      </c>
      <c r="R2541" s="6">
        <f t="shared" si="157"/>
        <v>37.26</v>
      </c>
      <c r="S2541" s="6">
        <f t="shared" si="158"/>
        <v>52.856999999999992</v>
      </c>
      <c r="T2541" s="8">
        <f t="shared" si="159"/>
        <v>0.58653750124837711</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533</v>
      </c>
      <c r="B2542" s="3">
        <v>46363</v>
      </c>
      <c r="C2542" s="4">
        <f>YEAR(SalesDataTable[[#This Row],[Order Date]])</f>
        <v>2026</v>
      </c>
      <c r="D2542" s="11" t="str">
        <f>"Q"&amp;ROUNDUP(MONTH(SalesDataTable[[#This Row],[Order Date]])/3,0)</f>
        <v>Q4</v>
      </c>
      <c r="E2542" s="4">
        <f>MONTH(SalesDataTable[[#This Row],[Order Date]])</f>
        <v>12</v>
      </c>
      <c r="F2542" s="4" t="str">
        <f>TEXT(SalesDataTable[[#This Row],[Order Date]],"MMM")</f>
        <v>Dec</v>
      </c>
      <c r="G2542" s="4" t="s">
        <v>0</v>
      </c>
      <c r="H2542" s="4" t="s">
        <v>36</v>
      </c>
      <c r="I2542" s="4" t="s">
        <v>2</v>
      </c>
      <c r="J2542" s="4" t="s">
        <v>13</v>
      </c>
      <c r="K2542" s="4" t="s">
        <v>14</v>
      </c>
      <c r="L2542" s="4" t="s">
        <v>15</v>
      </c>
      <c r="M2542" s="9">
        <v>1</v>
      </c>
      <c r="N2542" s="6">
        <v>35.93</v>
      </c>
      <c r="O2542" s="7">
        <v>0.05</v>
      </c>
      <c r="P2542" s="6">
        <v>13.23</v>
      </c>
      <c r="Q2542" s="6">
        <f t="shared" si="156"/>
        <v>34.133499999999998</v>
      </c>
      <c r="R2542" s="6">
        <f t="shared" si="157"/>
        <v>13.23</v>
      </c>
      <c r="S2542" s="6">
        <f t="shared" si="158"/>
        <v>20.903499999999998</v>
      </c>
      <c r="T2542" s="8">
        <f t="shared" si="159"/>
        <v>0.6124042363074399</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2160</v>
      </c>
      <c r="B2543" s="3">
        <v>46363</v>
      </c>
      <c r="C2543" s="4">
        <f>YEAR(SalesDataTable[[#This Row],[Order Date]])</f>
        <v>2026</v>
      </c>
      <c r="D2543" s="11" t="str">
        <f>"Q"&amp;ROUNDUP(MONTH(SalesDataTable[[#This Row],[Order Date]])/3,0)</f>
        <v>Q4</v>
      </c>
      <c r="E2543" s="4">
        <f>MONTH(SalesDataTable[[#This Row],[Order Date]])</f>
        <v>12</v>
      </c>
      <c r="F2543" s="4" t="str">
        <f>TEXT(SalesDataTable[[#This Row],[Order Date]],"MMM")</f>
        <v>Dec</v>
      </c>
      <c r="G2543" s="4" t="s">
        <v>0</v>
      </c>
      <c r="H2543" s="4" t="s">
        <v>50</v>
      </c>
      <c r="I2543" s="4" t="s">
        <v>28</v>
      </c>
      <c r="J2543" s="4" t="s">
        <v>3</v>
      </c>
      <c r="K2543" s="4" t="s">
        <v>14</v>
      </c>
      <c r="L2543" s="4" t="s">
        <v>15</v>
      </c>
      <c r="M2543" s="9">
        <v>1</v>
      </c>
      <c r="N2543" s="6">
        <v>35.53</v>
      </c>
      <c r="O2543" s="7">
        <v>0.05</v>
      </c>
      <c r="P2543" s="6">
        <v>13.28</v>
      </c>
      <c r="Q2543" s="6">
        <f t="shared" si="156"/>
        <v>33.753500000000003</v>
      </c>
      <c r="R2543" s="6">
        <f t="shared" si="157"/>
        <v>13.28</v>
      </c>
      <c r="S2543" s="6">
        <f t="shared" si="158"/>
        <v>20.473500000000001</v>
      </c>
      <c r="T2543" s="8">
        <f t="shared" si="159"/>
        <v>0.6065593197742456</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2841</v>
      </c>
      <c r="B2544" s="3">
        <v>46363</v>
      </c>
      <c r="C2544" s="4">
        <f>YEAR(SalesDataTable[[#This Row],[Order Date]])</f>
        <v>2026</v>
      </c>
      <c r="D2544" s="11"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23</v>
      </c>
      <c r="L2544" s="4" t="s">
        <v>29</v>
      </c>
      <c r="M2544" s="9">
        <v>3</v>
      </c>
      <c r="N2544" s="6">
        <v>196.97</v>
      </c>
      <c r="O2544" s="7">
        <v>0.15</v>
      </c>
      <c r="P2544" s="6">
        <v>101.88</v>
      </c>
      <c r="Q2544" s="6">
        <f t="shared" si="156"/>
        <v>502.27349999999996</v>
      </c>
      <c r="R2544" s="6">
        <f t="shared" si="157"/>
        <v>305.64</v>
      </c>
      <c r="S2544" s="6">
        <f t="shared" si="158"/>
        <v>196.63349999999997</v>
      </c>
      <c r="T2544" s="8">
        <f t="shared" si="159"/>
        <v>0.39148690902466482</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3433</v>
      </c>
      <c r="B2545" s="3">
        <v>46363</v>
      </c>
      <c r="C2545" s="4">
        <f>YEAR(SalesDataTable[[#This Row],[Order Date]])</f>
        <v>2026</v>
      </c>
      <c r="D2545" s="11" t="str">
        <f>"Q"&amp;ROUNDUP(MONTH(SalesDataTable[[#This Row],[Order Date]])/3,0)</f>
        <v>Q4</v>
      </c>
      <c r="E2545" s="4">
        <f>MONTH(SalesDataTable[[#This Row],[Order Date]])</f>
        <v>12</v>
      </c>
      <c r="F2545" s="4" t="str">
        <f>TEXT(SalesDataTable[[#This Row],[Order Date]],"MMM")</f>
        <v>Dec</v>
      </c>
      <c r="G2545" s="4" t="s">
        <v>0</v>
      </c>
      <c r="H2545" s="4" t="s">
        <v>1</v>
      </c>
      <c r="I2545" s="4" t="s">
        <v>2</v>
      </c>
      <c r="J2545" s="4" t="s">
        <v>13</v>
      </c>
      <c r="K2545" s="4" t="s">
        <v>14</v>
      </c>
      <c r="L2545" s="4" t="s">
        <v>15</v>
      </c>
      <c r="M2545" s="9">
        <v>2</v>
      </c>
      <c r="N2545" s="6">
        <v>37.020000000000003</v>
      </c>
      <c r="O2545" s="7">
        <v>0.2</v>
      </c>
      <c r="P2545" s="6">
        <v>13.39</v>
      </c>
      <c r="Q2545" s="6">
        <f t="shared" si="156"/>
        <v>59.232000000000006</v>
      </c>
      <c r="R2545" s="6">
        <f t="shared" si="157"/>
        <v>26.78</v>
      </c>
      <c r="S2545" s="6">
        <f t="shared" si="158"/>
        <v>32.452000000000005</v>
      </c>
      <c r="T2545" s="8">
        <f t="shared" si="159"/>
        <v>0.5478795245813074</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3763</v>
      </c>
      <c r="B2546" s="3">
        <v>46363</v>
      </c>
      <c r="C2546" s="4">
        <f>YEAR(SalesDataTable[[#This Row],[Order Date]])</f>
        <v>2026</v>
      </c>
      <c r="D2546" s="11" t="str">
        <f>"Q"&amp;ROUNDUP(MONTH(SalesDataTable[[#This Row],[Order Date]])/3,0)</f>
        <v>Q4</v>
      </c>
      <c r="E2546" s="4">
        <f>MONTH(SalesDataTable[[#This Row],[Order Date]])</f>
        <v>12</v>
      </c>
      <c r="F2546" s="4" t="str">
        <f>TEXT(SalesDataTable[[#This Row],[Order Date]],"MMM")</f>
        <v>Dec</v>
      </c>
      <c r="G2546" s="4" t="s">
        <v>6</v>
      </c>
      <c r="H2546" s="4" t="s">
        <v>49</v>
      </c>
      <c r="I2546" s="4" t="s">
        <v>2</v>
      </c>
      <c r="J2546" s="4" t="s">
        <v>13</v>
      </c>
      <c r="K2546" s="4" t="s">
        <v>14</v>
      </c>
      <c r="L2546" s="4" t="s">
        <v>32</v>
      </c>
      <c r="M2546" s="9">
        <v>4</v>
      </c>
      <c r="N2546" s="6">
        <v>47.22</v>
      </c>
      <c r="O2546" s="7">
        <v>0</v>
      </c>
      <c r="P2546" s="6">
        <v>18.420000000000002</v>
      </c>
      <c r="Q2546" s="6">
        <f t="shared" si="156"/>
        <v>188.88</v>
      </c>
      <c r="R2546" s="6">
        <f t="shared" si="157"/>
        <v>73.680000000000007</v>
      </c>
      <c r="S2546" s="6">
        <f t="shared" si="158"/>
        <v>115.19999999999999</v>
      </c>
      <c r="T2546" s="8">
        <f t="shared" si="159"/>
        <v>0.60991105463786521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706</v>
      </c>
      <c r="B2547" s="3">
        <v>46364</v>
      </c>
      <c r="C2547" s="4">
        <f>YEAR(SalesDataTable[[#This Row],[Order Date]])</f>
        <v>2026</v>
      </c>
      <c r="D2547" s="11" t="str">
        <f>"Q"&amp;ROUNDUP(MONTH(SalesDataTable[[#This Row],[Order Date]])/3,0)</f>
        <v>Q4</v>
      </c>
      <c r="E2547" s="4">
        <f>MONTH(SalesDataTable[[#This Row],[Order Date]])</f>
        <v>12</v>
      </c>
      <c r="F2547" s="4" t="str">
        <f>TEXT(SalesDataTable[[#This Row],[Order Date]],"MMM")</f>
        <v>Dec</v>
      </c>
      <c r="G2547" s="4" t="s">
        <v>6</v>
      </c>
      <c r="H2547" s="4" t="s">
        <v>43</v>
      </c>
      <c r="I2547" s="4" t="s">
        <v>19</v>
      </c>
      <c r="J2547" s="4" t="s">
        <v>3</v>
      </c>
      <c r="K2547" s="4" t="s">
        <v>14</v>
      </c>
      <c r="L2547" s="4" t="s">
        <v>32</v>
      </c>
      <c r="M2547" s="9">
        <v>4</v>
      </c>
      <c r="N2547" s="6">
        <v>46.48</v>
      </c>
      <c r="O2547" s="7">
        <v>0.1</v>
      </c>
      <c r="P2547" s="6">
        <v>18.66</v>
      </c>
      <c r="Q2547" s="6">
        <f t="shared" si="156"/>
        <v>167.328</v>
      </c>
      <c r="R2547" s="6">
        <f t="shared" si="157"/>
        <v>74.64</v>
      </c>
      <c r="S2547" s="6">
        <f t="shared" si="158"/>
        <v>92.688000000000002</v>
      </c>
      <c r="T2547" s="8">
        <f t="shared" si="159"/>
        <v>0.55393000573723461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1086</v>
      </c>
      <c r="B2548" s="3">
        <v>46364</v>
      </c>
      <c r="C2548" s="4">
        <f>YEAR(SalesDataTable[[#This Row],[Order Date]])</f>
        <v>2026</v>
      </c>
      <c r="D2548" s="11" t="str">
        <f>"Q"&amp;ROUNDUP(MONTH(SalesDataTable[[#This Row],[Order Date]])/3,0)</f>
        <v>Q4</v>
      </c>
      <c r="E2548" s="4">
        <f>MONTH(SalesDataTable[[#This Row],[Order Date]])</f>
        <v>12</v>
      </c>
      <c r="F2548" s="4" t="str">
        <f>TEXT(SalesDataTable[[#This Row],[Order Date]],"MMM")</f>
        <v>Dec</v>
      </c>
      <c r="G2548" s="4" t="s">
        <v>20</v>
      </c>
      <c r="H2548" s="4" t="s">
        <v>47</v>
      </c>
      <c r="I2548" s="4" t="s">
        <v>8</v>
      </c>
      <c r="J2548" s="4" t="s">
        <v>16</v>
      </c>
      <c r="K2548" s="4" t="s">
        <v>9</v>
      </c>
      <c r="L2548" s="4" t="s">
        <v>17</v>
      </c>
      <c r="M2548" s="9">
        <v>12</v>
      </c>
      <c r="N2548" s="6">
        <v>146.99</v>
      </c>
      <c r="O2548" s="7">
        <v>0.15</v>
      </c>
      <c r="P2548" s="6">
        <v>79.239999999999995</v>
      </c>
      <c r="Q2548" s="6">
        <f t="shared" si="156"/>
        <v>1499.298</v>
      </c>
      <c r="R2548" s="6">
        <f t="shared" si="157"/>
        <v>950.87999999999988</v>
      </c>
      <c r="S2548" s="6">
        <f t="shared" si="158"/>
        <v>548.41800000000012</v>
      </c>
      <c r="T2548" s="8">
        <f t="shared" si="159"/>
        <v>0.36578318653129671</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1204</v>
      </c>
      <c r="B2549" s="3">
        <v>46364</v>
      </c>
      <c r="C2549" s="4">
        <f>YEAR(SalesDataTable[[#This Row],[Order Date]])</f>
        <v>2026</v>
      </c>
      <c r="D2549" s="11" t="str">
        <f>"Q"&amp;ROUNDUP(MONTH(SalesDataTable[[#This Row],[Order Date]])/3,0)</f>
        <v>Q4</v>
      </c>
      <c r="E2549" s="4">
        <f>MONTH(SalesDataTable[[#This Row],[Order Date]])</f>
        <v>12</v>
      </c>
      <c r="F2549" s="4" t="str">
        <f>TEXT(SalesDataTable[[#This Row],[Order Date]],"MMM")</f>
        <v>Dec</v>
      </c>
      <c r="G2549" s="4" t="s">
        <v>11</v>
      </c>
      <c r="H2549" s="4" t="s">
        <v>39</v>
      </c>
      <c r="I2549" s="4" t="s">
        <v>2</v>
      </c>
      <c r="J2549" s="4" t="s">
        <v>13</v>
      </c>
      <c r="K2549" s="4" t="s">
        <v>34</v>
      </c>
      <c r="L2549" s="4" t="s">
        <v>35</v>
      </c>
      <c r="M2549" s="9">
        <v>1</v>
      </c>
      <c r="N2549" s="6">
        <v>40.29</v>
      </c>
      <c r="O2549" s="7">
        <v>0</v>
      </c>
      <c r="P2549" s="6">
        <v>15.07</v>
      </c>
      <c r="Q2549" s="6">
        <f t="shared" si="156"/>
        <v>40.29</v>
      </c>
      <c r="R2549" s="6">
        <f t="shared" si="157"/>
        <v>15.07</v>
      </c>
      <c r="S2549" s="6">
        <f t="shared" si="158"/>
        <v>25.22</v>
      </c>
      <c r="T2549" s="8">
        <f t="shared" si="159"/>
        <v>0.62596177711590961</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1451</v>
      </c>
      <c r="B2550" s="3">
        <v>46364</v>
      </c>
      <c r="C2550" s="4">
        <f>YEAR(SalesDataTable[[#This Row],[Order Date]])</f>
        <v>2026</v>
      </c>
      <c r="D2550" s="11" t="str">
        <f>"Q"&amp;ROUNDUP(MONTH(SalesDataTable[[#This Row],[Order Date]])/3,0)</f>
        <v>Q4</v>
      </c>
      <c r="E2550" s="4">
        <f>MONTH(SalesDataTable[[#This Row],[Order Date]])</f>
        <v>12</v>
      </c>
      <c r="F2550" s="4" t="str">
        <f>TEXT(SalesDataTable[[#This Row],[Order Date]],"MMM")</f>
        <v>Dec</v>
      </c>
      <c r="G2550" s="4" t="s">
        <v>0</v>
      </c>
      <c r="H2550" s="4" t="s">
        <v>1</v>
      </c>
      <c r="I2550" s="4" t="s">
        <v>8</v>
      </c>
      <c r="J2550" s="4" t="s">
        <v>16</v>
      </c>
      <c r="K2550" s="4" t="s">
        <v>23</v>
      </c>
      <c r="L2550" s="4" t="s">
        <v>51</v>
      </c>
      <c r="M2550" s="9">
        <v>4</v>
      </c>
      <c r="N2550" s="6">
        <v>125.82</v>
      </c>
      <c r="O2550" s="7">
        <v>0.15</v>
      </c>
      <c r="P2550" s="6">
        <v>61.39</v>
      </c>
      <c r="Q2550" s="6">
        <f t="shared" si="156"/>
        <v>427.78799999999995</v>
      </c>
      <c r="R2550" s="6">
        <f t="shared" si="157"/>
        <v>245.56</v>
      </c>
      <c r="S2550" s="6">
        <f t="shared" si="158"/>
        <v>182.22799999999995</v>
      </c>
      <c r="T2550" s="8">
        <f t="shared" si="159"/>
        <v>0.42597735326844133</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1650</v>
      </c>
      <c r="B2551" s="3">
        <v>46364</v>
      </c>
      <c r="C2551" s="4">
        <f>YEAR(SalesDataTable[[#This Row],[Order Date]])</f>
        <v>2026</v>
      </c>
      <c r="D2551" s="11" t="str">
        <f>"Q"&amp;ROUNDUP(MONTH(SalesDataTable[[#This Row],[Order Date]])/3,0)</f>
        <v>Q4</v>
      </c>
      <c r="E2551" s="4">
        <f>MONTH(SalesDataTable[[#This Row],[Order Date]])</f>
        <v>12</v>
      </c>
      <c r="F2551" s="4" t="str">
        <f>TEXT(SalesDataTable[[#This Row],[Order Date]],"MMM")</f>
        <v>Dec</v>
      </c>
      <c r="G2551" s="4" t="s">
        <v>6</v>
      </c>
      <c r="H2551" s="4" t="s">
        <v>7</v>
      </c>
      <c r="I2551" s="4" t="s">
        <v>2</v>
      </c>
      <c r="J2551" s="4" t="s">
        <v>13</v>
      </c>
      <c r="K2551" s="4" t="s">
        <v>14</v>
      </c>
      <c r="L2551" s="4" t="s">
        <v>15</v>
      </c>
      <c r="M2551" s="9">
        <v>3</v>
      </c>
      <c r="N2551" s="6">
        <v>36.25</v>
      </c>
      <c r="O2551" s="7">
        <v>0</v>
      </c>
      <c r="P2551" s="6">
        <v>13.67</v>
      </c>
      <c r="Q2551" s="6">
        <f t="shared" si="156"/>
        <v>108.75</v>
      </c>
      <c r="R2551" s="6">
        <f t="shared" si="157"/>
        <v>41.01</v>
      </c>
      <c r="S2551" s="6">
        <f t="shared" si="158"/>
        <v>67.740000000000009</v>
      </c>
      <c r="T2551" s="8">
        <f t="shared" si="159"/>
        <v>0.62289655172413805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1740</v>
      </c>
      <c r="B2552" s="3">
        <v>46364</v>
      </c>
      <c r="C2552" s="4">
        <f>YEAR(SalesDataTable[[#This Row],[Order Date]])</f>
        <v>2026</v>
      </c>
      <c r="D2552" s="11" t="str">
        <f>"Q"&amp;ROUNDUP(MONTH(SalesDataTable[[#This Row],[Order Date]])/3,0)</f>
        <v>Q4</v>
      </c>
      <c r="E2552" s="4">
        <f>MONTH(SalesDataTable[[#This Row],[Order Date]])</f>
        <v>12</v>
      </c>
      <c r="F2552" s="4" t="str">
        <f>TEXT(SalesDataTable[[#This Row],[Order Date]],"MMM")</f>
        <v>Dec</v>
      </c>
      <c r="G2552" s="4" t="s">
        <v>11</v>
      </c>
      <c r="H2552" s="4" t="s">
        <v>39</v>
      </c>
      <c r="I2552" s="4" t="s">
        <v>28</v>
      </c>
      <c r="J2552" s="4" t="s">
        <v>3</v>
      </c>
      <c r="K2552" s="4" t="s">
        <v>14</v>
      </c>
      <c r="L2552" s="4" t="s">
        <v>48</v>
      </c>
      <c r="M2552" s="9">
        <v>1</v>
      </c>
      <c r="N2552" s="6">
        <v>165.29</v>
      </c>
      <c r="O2552" s="7">
        <v>0.05</v>
      </c>
      <c r="P2552" s="6">
        <v>89.92</v>
      </c>
      <c r="Q2552" s="6">
        <f t="shared" si="156"/>
        <v>157.02549999999999</v>
      </c>
      <c r="R2552" s="6">
        <f t="shared" si="157"/>
        <v>89.92</v>
      </c>
      <c r="S2552" s="6">
        <f t="shared" si="158"/>
        <v>67.105499999999992</v>
      </c>
      <c r="T2552" s="8">
        <f t="shared" si="159"/>
        <v>0.42735415585366704</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3191</v>
      </c>
      <c r="B2553" s="3">
        <v>46364</v>
      </c>
      <c r="C2553" s="4">
        <f>YEAR(SalesDataTable[[#This Row],[Order Date]])</f>
        <v>2026</v>
      </c>
      <c r="D2553" s="11" t="str">
        <f>"Q"&amp;ROUNDUP(MONTH(SalesDataTable[[#This Row],[Order Date]])/3,0)</f>
        <v>Q4</v>
      </c>
      <c r="E2553" s="4">
        <f>MONTH(SalesDataTable[[#This Row],[Order Date]])</f>
        <v>12</v>
      </c>
      <c r="F2553" s="4" t="str">
        <f>TEXT(SalesDataTable[[#This Row],[Order Date]],"MMM")</f>
        <v>Dec</v>
      </c>
      <c r="G2553" s="4" t="s">
        <v>20</v>
      </c>
      <c r="H2553" s="4" t="s">
        <v>33</v>
      </c>
      <c r="I2553" s="4" t="s">
        <v>2</v>
      </c>
      <c r="J2553" s="4" t="s">
        <v>13</v>
      </c>
      <c r="K2553" s="4" t="s">
        <v>23</v>
      </c>
      <c r="L2553" s="4" t="s">
        <v>40</v>
      </c>
      <c r="M2553" s="9">
        <v>1</v>
      </c>
      <c r="N2553" s="6">
        <v>82.89</v>
      </c>
      <c r="O2553" s="7">
        <v>0.15</v>
      </c>
      <c r="P2553" s="6">
        <v>38.51</v>
      </c>
      <c r="Q2553" s="6">
        <f t="shared" si="156"/>
        <v>70.456500000000005</v>
      </c>
      <c r="R2553" s="6">
        <f t="shared" si="157"/>
        <v>38.51</v>
      </c>
      <c r="S2553" s="6">
        <f t="shared" si="158"/>
        <v>31.946500000000007</v>
      </c>
      <c r="T2553" s="8">
        <f t="shared" si="159"/>
        <v>0.45342161475520365</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3662</v>
      </c>
      <c r="B2554" s="3">
        <v>46364</v>
      </c>
      <c r="C2554" s="4">
        <f>YEAR(SalesDataTable[[#This Row],[Order Date]])</f>
        <v>2026</v>
      </c>
      <c r="D2554" s="11" t="str">
        <f>"Q"&amp;ROUNDUP(MONTH(SalesDataTable[[#This Row],[Order Date]])/3,0)</f>
        <v>Q4</v>
      </c>
      <c r="E2554" s="4">
        <f>MONTH(SalesDataTable[[#This Row],[Order Date]])</f>
        <v>12</v>
      </c>
      <c r="F2554" s="4" t="str">
        <f>TEXT(SalesDataTable[[#This Row],[Order Date]],"MMM")</f>
        <v>Dec</v>
      </c>
      <c r="G2554" s="4" t="s">
        <v>6</v>
      </c>
      <c r="H2554" s="4" t="s">
        <v>27</v>
      </c>
      <c r="I2554" s="4" t="s">
        <v>2</v>
      </c>
      <c r="J2554" s="4" t="s">
        <v>16</v>
      </c>
      <c r="K2554" s="4" t="s">
        <v>23</v>
      </c>
      <c r="L2554" s="4" t="s">
        <v>29</v>
      </c>
      <c r="M2554" s="9">
        <v>1</v>
      </c>
      <c r="N2554" s="6">
        <v>199.66</v>
      </c>
      <c r="O2554" s="7">
        <v>0</v>
      </c>
      <c r="P2554" s="6">
        <v>103.15</v>
      </c>
      <c r="Q2554" s="6">
        <f t="shared" si="156"/>
        <v>199.66</v>
      </c>
      <c r="R2554" s="6">
        <f t="shared" si="157"/>
        <v>103.15</v>
      </c>
      <c r="S2554" s="6">
        <f t="shared" si="158"/>
        <v>96.509999999999991</v>
      </c>
      <c r="T2554" s="8">
        <f t="shared" si="159"/>
        <v>0.48337173194430527</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3922</v>
      </c>
      <c r="B2555" s="3">
        <v>46364</v>
      </c>
      <c r="C2555" s="4">
        <f>YEAR(SalesDataTable[[#This Row],[Order Date]])</f>
        <v>2026</v>
      </c>
      <c r="D2555" s="11" t="str">
        <f>"Q"&amp;ROUNDUP(MONTH(SalesDataTable[[#This Row],[Order Date]])/3,0)</f>
        <v>Q4</v>
      </c>
      <c r="E2555" s="4">
        <f>MONTH(SalesDataTable[[#This Row],[Order Date]])</f>
        <v>12</v>
      </c>
      <c r="F2555" s="4" t="str">
        <f>TEXT(SalesDataTable[[#This Row],[Order Date]],"MMM")</f>
        <v>Dec</v>
      </c>
      <c r="G2555" s="4" t="s">
        <v>20</v>
      </c>
      <c r="H2555" s="4" t="s">
        <v>33</v>
      </c>
      <c r="I2555" s="4" t="s">
        <v>19</v>
      </c>
      <c r="J2555" s="4" t="s">
        <v>13</v>
      </c>
      <c r="K2555" s="4" t="s">
        <v>9</v>
      </c>
      <c r="L2555" s="4" t="s">
        <v>17</v>
      </c>
      <c r="M2555" s="9">
        <v>2</v>
      </c>
      <c r="N2555" s="6">
        <v>146.25</v>
      </c>
      <c r="O2555" s="7">
        <v>0.05</v>
      </c>
      <c r="P2555" s="6">
        <v>77.3</v>
      </c>
      <c r="Q2555" s="6">
        <f t="shared" si="156"/>
        <v>277.875</v>
      </c>
      <c r="R2555" s="6">
        <f t="shared" si="157"/>
        <v>154.6</v>
      </c>
      <c r="S2555" s="6">
        <f t="shared" si="158"/>
        <v>123.27500000000001</v>
      </c>
      <c r="T2555" s="8">
        <f t="shared" si="159"/>
        <v>0.44363472784525421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4022</v>
      </c>
      <c r="B2556" s="3">
        <v>46364</v>
      </c>
      <c r="C2556" s="4">
        <f>YEAR(SalesDataTable[[#This Row],[Order Date]])</f>
        <v>2026</v>
      </c>
      <c r="D2556" s="11" t="str">
        <f>"Q"&amp;ROUNDUP(MONTH(SalesDataTable[[#This Row],[Order Date]])/3,0)</f>
        <v>Q4</v>
      </c>
      <c r="E2556" s="4">
        <f>MONTH(SalesDataTable[[#This Row],[Order Date]])</f>
        <v>12</v>
      </c>
      <c r="F2556" s="4" t="str">
        <f>TEXT(SalesDataTable[[#This Row],[Order Date]],"MMM")</f>
        <v>Dec</v>
      </c>
      <c r="G2556" s="4" t="s">
        <v>0</v>
      </c>
      <c r="H2556" s="4" t="s">
        <v>36</v>
      </c>
      <c r="I2556" s="4" t="s">
        <v>28</v>
      </c>
      <c r="J2556" s="4" t="s">
        <v>3</v>
      </c>
      <c r="K2556" s="4" t="s">
        <v>23</v>
      </c>
      <c r="L2556" s="4" t="s">
        <v>24</v>
      </c>
      <c r="M2556" s="9">
        <v>1</v>
      </c>
      <c r="N2556" s="6">
        <v>333.51</v>
      </c>
      <c r="O2556" s="7">
        <v>0.2</v>
      </c>
      <c r="P2556" s="6">
        <v>199.91</v>
      </c>
      <c r="Q2556" s="6">
        <f t="shared" si="156"/>
        <v>266.80799999999999</v>
      </c>
      <c r="R2556" s="6">
        <f t="shared" si="157"/>
        <v>199.91</v>
      </c>
      <c r="S2556" s="6">
        <f t="shared" si="158"/>
        <v>66.897999999999996</v>
      </c>
      <c r="T2556" s="8">
        <f t="shared" si="159"/>
        <v>0.25073461065635211</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4366</v>
      </c>
      <c r="B2557" s="3">
        <v>46364</v>
      </c>
      <c r="C2557" s="4">
        <f>YEAR(SalesDataTable[[#This Row],[Order Date]])</f>
        <v>2026</v>
      </c>
      <c r="D2557" s="11" t="str">
        <f>"Q"&amp;ROUNDUP(MONTH(SalesDataTable[[#This Row],[Order Date]])/3,0)</f>
        <v>Q4</v>
      </c>
      <c r="E2557" s="4">
        <f>MONTH(SalesDataTable[[#This Row],[Order Date]])</f>
        <v>12</v>
      </c>
      <c r="F2557" s="4" t="str">
        <f>TEXT(SalesDataTable[[#This Row],[Order Date]],"MMM")</f>
        <v>Dec</v>
      </c>
      <c r="G2557" s="4" t="s">
        <v>6</v>
      </c>
      <c r="H2557" s="4" t="s">
        <v>43</v>
      </c>
      <c r="I2557" s="4" t="s">
        <v>19</v>
      </c>
      <c r="J2557" s="4" t="s">
        <v>13</v>
      </c>
      <c r="K2557" s="4" t="s">
        <v>9</v>
      </c>
      <c r="L2557" s="4" t="s">
        <v>37</v>
      </c>
      <c r="M2557" s="9">
        <v>1</v>
      </c>
      <c r="N2557" s="6">
        <v>151.97</v>
      </c>
      <c r="O2557" s="7">
        <v>0.05</v>
      </c>
      <c r="P2557" s="6">
        <v>80.239999999999995</v>
      </c>
      <c r="Q2557" s="6">
        <f t="shared" si="156"/>
        <v>144.3715</v>
      </c>
      <c r="R2557" s="6">
        <f t="shared" si="157"/>
        <v>80.239999999999995</v>
      </c>
      <c r="S2557" s="6">
        <f t="shared" si="158"/>
        <v>64.131500000000003</v>
      </c>
      <c r="T2557" s="8">
        <f t="shared" si="159"/>
        <v>0.44421163456776441</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4880</v>
      </c>
      <c r="B2558" s="3">
        <v>46364</v>
      </c>
      <c r="C2558" s="4">
        <f>YEAR(SalesDataTable[[#This Row],[Order Date]])</f>
        <v>2026</v>
      </c>
      <c r="D2558" s="11" t="str">
        <f>"Q"&amp;ROUNDUP(MONTH(SalesDataTable[[#This Row],[Order Date]])/3,0)</f>
        <v>Q4</v>
      </c>
      <c r="E2558" s="4">
        <f>MONTH(SalesDataTable[[#This Row],[Order Date]])</f>
        <v>12</v>
      </c>
      <c r="F2558" s="4" t="str">
        <f>TEXT(SalesDataTable[[#This Row],[Order Date]],"MMM")</f>
        <v>Dec</v>
      </c>
      <c r="G2558" s="4" t="s">
        <v>20</v>
      </c>
      <c r="H2558" s="4" t="s">
        <v>47</v>
      </c>
      <c r="I2558" s="4" t="s">
        <v>19</v>
      </c>
      <c r="J2558" s="4" t="s">
        <v>13</v>
      </c>
      <c r="K2558" s="4" t="s">
        <v>4</v>
      </c>
      <c r="L2558" s="4" t="s">
        <v>26</v>
      </c>
      <c r="M2558" s="9">
        <v>1</v>
      </c>
      <c r="N2558" s="6">
        <v>41.07</v>
      </c>
      <c r="O2558" s="7">
        <v>0</v>
      </c>
      <c r="P2558" s="6">
        <v>16.600000000000001</v>
      </c>
      <c r="Q2558" s="6">
        <f t="shared" si="156"/>
        <v>41.07</v>
      </c>
      <c r="R2558" s="6">
        <f t="shared" si="157"/>
        <v>16.600000000000001</v>
      </c>
      <c r="S2558" s="6">
        <f t="shared" si="158"/>
        <v>24.47</v>
      </c>
      <c r="T2558" s="8">
        <f t="shared" si="159"/>
        <v>0.59581202824446067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5127</v>
      </c>
      <c r="B2559" s="3">
        <v>46364</v>
      </c>
      <c r="C2559" s="4">
        <f>YEAR(SalesDataTable[[#This Row],[Order Date]])</f>
        <v>2026</v>
      </c>
      <c r="D2559" s="11" t="str">
        <f>"Q"&amp;ROUNDUP(MONTH(SalesDataTable[[#This Row],[Order Date]])/3,0)</f>
        <v>Q4</v>
      </c>
      <c r="E2559" s="4">
        <f>MONTH(SalesDataTable[[#This Row],[Order Date]])</f>
        <v>12</v>
      </c>
      <c r="F2559" s="4" t="str">
        <f>TEXT(SalesDataTable[[#This Row],[Order Date]],"MMM")</f>
        <v>Dec</v>
      </c>
      <c r="G2559" s="4" t="s">
        <v>6</v>
      </c>
      <c r="H2559" s="4" t="s">
        <v>41</v>
      </c>
      <c r="I2559" s="4" t="s">
        <v>28</v>
      </c>
      <c r="J2559" s="4" t="s">
        <v>3</v>
      </c>
      <c r="K2559" s="4" t="s">
        <v>23</v>
      </c>
      <c r="L2559" s="4" t="s">
        <v>51</v>
      </c>
      <c r="M2559" s="9">
        <v>1</v>
      </c>
      <c r="N2559" s="6">
        <v>122.65</v>
      </c>
      <c r="O2559" s="7">
        <v>0</v>
      </c>
      <c r="P2559" s="6">
        <v>58.9</v>
      </c>
      <c r="Q2559" s="6">
        <f t="shared" si="156"/>
        <v>122.65</v>
      </c>
      <c r="R2559" s="6">
        <f t="shared" si="157"/>
        <v>58.9</v>
      </c>
      <c r="S2559" s="6">
        <f t="shared" si="158"/>
        <v>63.750000000000007</v>
      </c>
      <c r="T2559" s="8">
        <f t="shared" si="159"/>
        <v>0.51977170811251527</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13</v>
      </c>
      <c r="B2560" s="3">
        <v>46365</v>
      </c>
      <c r="C2560" s="4">
        <f>YEAR(SalesDataTable[[#This Row],[Order Date]])</f>
        <v>2026</v>
      </c>
      <c r="D2560" s="11" t="str">
        <f>"Q"&amp;ROUNDUP(MONTH(SalesDataTable[[#This Row],[Order Date]])/3,0)</f>
        <v>Q4</v>
      </c>
      <c r="E2560" s="4">
        <f>MONTH(SalesDataTable[[#This Row],[Order Date]])</f>
        <v>12</v>
      </c>
      <c r="F2560" s="4" t="str">
        <f>TEXT(SalesDataTable[[#This Row],[Order Date]],"MMM")</f>
        <v>Dec</v>
      </c>
      <c r="G2560" s="4" t="s">
        <v>6</v>
      </c>
      <c r="H2560" s="4" t="s">
        <v>27</v>
      </c>
      <c r="I2560" s="4" t="s">
        <v>2</v>
      </c>
      <c r="J2560" s="4" t="s">
        <v>3</v>
      </c>
      <c r="K2560" s="4" t="s">
        <v>9</v>
      </c>
      <c r="L2560" s="4" t="s">
        <v>17</v>
      </c>
      <c r="M2560" s="9">
        <v>6</v>
      </c>
      <c r="N2560" s="6">
        <v>143.16</v>
      </c>
      <c r="O2560" s="7">
        <v>0.15</v>
      </c>
      <c r="P2560" s="6">
        <v>80.349999999999994</v>
      </c>
      <c r="Q2560" s="6">
        <f t="shared" si="156"/>
        <v>730.11599999999999</v>
      </c>
      <c r="R2560" s="6">
        <f t="shared" si="157"/>
        <v>482.09999999999997</v>
      </c>
      <c r="S2560" s="6">
        <f t="shared" si="158"/>
        <v>248.01600000000002</v>
      </c>
      <c r="T2560" s="8">
        <f t="shared" si="159"/>
        <v>0.33969396643820987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102</v>
      </c>
      <c r="B2561" s="3">
        <v>46365</v>
      </c>
      <c r="C2561" s="4">
        <f>YEAR(SalesDataTable[[#This Row],[Order Date]])</f>
        <v>2026</v>
      </c>
      <c r="D2561" s="11" t="str">
        <f>"Q"&amp;ROUNDUP(MONTH(SalesDataTable[[#This Row],[Order Date]])/3,0)</f>
        <v>Q4</v>
      </c>
      <c r="E2561" s="4">
        <f>MONTH(SalesDataTable[[#This Row],[Order Date]])</f>
        <v>12</v>
      </c>
      <c r="F2561" s="4" t="str">
        <f>TEXT(SalesDataTable[[#This Row],[Order Date]],"MMM")</f>
        <v>Dec</v>
      </c>
      <c r="G2561" s="4" t="s">
        <v>11</v>
      </c>
      <c r="H2561" s="4" t="s">
        <v>25</v>
      </c>
      <c r="I2561" s="4" t="s">
        <v>19</v>
      </c>
      <c r="J2561" s="4" t="s">
        <v>13</v>
      </c>
      <c r="K2561" s="4" t="s">
        <v>9</v>
      </c>
      <c r="L2561" s="4" t="s">
        <v>17</v>
      </c>
      <c r="M2561" s="9">
        <v>3</v>
      </c>
      <c r="N2561" s="6">
        <v>142.75</v>
      </c>
      <c r="O2561" s="7">
        <v>0.1</v>
      </c>
      <c r="P2561" s="6">
        <v>81.739999999999995</v>
      </c>
      <c r="Q2561" s="6">
        <f t="shared" si="156"/>
        <v>385.42500000000001</v>
      </c>
      <c r="R2561" s="6">
        <f t="shared" si="157"/>
        <v>245.21999999999997</v>
      </c>
      <c r="S2561" s="6">
        <f t="shared" si="158"/>
        <v>140.20500000000004</v>
      </c>
      <c r="T2561" s="8">
        <f t="shared" si="159"/>
        <v>0.3637672698968672</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519</v>
      </c>
      <c r="B2562" s="3">
        <v>46365</v>
      </c>
      <c r="C2562" s="4">
        <f>YEAR(SalesDataTable[[#This Row],[Order Date]])</f>
        <v>2026</v>
      </c>
      <c r="D2562" s="11" t="str">
        <f>"Q"&amp;ROUNDUP(MONTH(SalesDataTable[[#This Row],[Order Date]])/3,0)</f>
        <v>Q4</v>
      </c>
      <c r="E2562" s="4">
        <f>MONTH(SalesDataTable[[#This Row],[Order Date]])</f>
        <v>12</v>
      </c>
      <c r="F2562" s="4" t="str">
        <f>TEXT(SalesDataTable[[#This Row],[Order Date]],"MMM")</f>
        <v>Dec</v>
      </c>
      <c r="G2562" s="4" t="s">
        <v>6</v>
      </c>
      <c r="H2562" s="4" t="s">
        <v>43</v>
      </c>
      <c r="I2562" s="4" t="s">
        <v>19</v>
      </c>
      <c r="J2562" s="4" t="s">
        <v>3</v>
      </c>
      <c r="K2562" s="4" t="s">
        <v>34</v>
      </c>
      <c r="L2562" s="4" t="s">
        <v>42</v>
      </c>
      <c r="M2562" s="9">
        <v>2</v>
      </c>
      <c r="N2562" s="6">
        <v>36.03</v>
      </c>
      <c r="O2562" s="7">
        <v>0.1</v>
      </c>
      <c r="P2562" s="6">
        <v>13.54</v>
      </c>
      <c r="Q2562" s="6">
        <f t="shared" si="156"/>
        <v>64.853999999999999</v>
      </c>
      <c r="R2562" s="6">
        <f t="shared" si="157"/>
        <v>27.08</v>
      </c>
      <c r="S2562" s="6">
        <f t="shared" si="158"/>
        <v>37.774000000000001</v>
      </c>
      <c r="T2562" s="8">
        <f t="shared" si="159"/>
        <v>0.58244672649335427</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522</v>
      </c>
      <c r="B2563" s="3">
        <v>46365</v>
      </c>
      <c r="C2563" s="4">
        <f>YEAR(SalesDataTable[[#This Row],[Order Date]])</f>
        <v>2026</v>
      </c>
      <c r="D2563" s="11" t="str">
        <f>"Q"&amp;ROUNDUP(MONTH(SalesDataTable[[#This Row],[Order Date]])/3,0)</f>
        <v>Q4</v>
      </c>
      <c r="E2563" s="4">
        <f>MONTH(SalesDataTable[[#This Row],[Order Date]])</f>
        <v>12</v>
      </c>
      <c r="F2563" s="4" t="str">
        <f>TEXT(SalesDataTable[[#This Row],[Order Date]],"MMM")</f>
        <v>Dec</v>
      </c>
      <c r="G2563" s="4" t="s">
        <v>0</v>
      </c>
      <c r="H2563" s="4" t="s">
        <v>50</v>
      </c>
      <c r="I2563" s="4" t="s">
        <v>19</v>
      </c>
      <c r="J2563" s="4" t="s">
        <v>3</v>
      </c>
      <c r="K2563" s="4" t="s">
        <v>14</v>
      </c>
      <c r="L2563" s="4" t="s">
        <v>44</v>
      </c>
      <c r="M2563" s="9">
        <v>2</v>
      </c>
      <c r="N2563" s="6">
        <v>133.4</v>
      </c>
      <c r="O2563" s="7">
        <v>0</v>
      </c>
      <c r="P2563" s="6">
        <v>67.69</v>
      </c>
      <c r="Q2563" s="6">
        <f t="shared" si="156"/>
        <v>266.8</v>
      </c>
      <c r="R2563" s="6">
        <f t="shared" si="157"/>
        <v>135.38</v>
      </c>
      <c r="S2563" s="6">
        <f t="shared" si="158"/>
        <v>131.42000000000002</v>
      </c>
      <c r="T2563" s="8">
        <f t="shared" si="159"/>
        <v>0.49257871064467768</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798</v>
      </c>
      <c r="B2564" s="3">
        <v>46365</v>
      </c>
      <c r="C2564" s="4">
        <f>YEAR(SalesDataTable[[#This Row],[Order Date]])</f>
        <v>2026</v>
      </c>
      <c r="D2564" s="11" t="str">
        <f>"Q"&amp;ROUNDUP(MONTH(SalesDataTable[[#This Row],[Order Date]])/3,0)</f>
        <v>Q4</v>
      </c>
      <c r="E2564" s="4">
        <f>MONTH(SalesDataTable[[#This Row],[Order Date]])</f>
        <v>12</v>
      </c>
      <c r="F2564" s="4" t="str">
        <f>TEXT(SalesDataTable[[#This Row],[Order Date]],"MMM")</f>
        <v>Dec</v>
      </c>
      <c r="G2564" s="4" t="s">
        <v>11</v>
      </c>
      <c r="H2564" s="4" t="s">
        <v>12</v>
      </c>
      <c r="I2564" s="4" t="s">
        <v>19</v>
      </c>
      <c r="J2564" s="4" t="s">
        <v>3</v>
      </c>
      <c r="K2564" s="4" t="s">
        <v>23</v>
      </c>
      <c r="L2564" s="4" t="s">
        <v>29</v>
      </c>
      <c r="M2564" s="9">
        <v>3</v>
      </c>
      <c r="N2564" s="6">
        <v>199.31</v>
      </c>
      <c r="O2564" s="7">
        <v>0.05</v>
      </c>
      <c r="P2564" s="6">
        <v>101.19</v>
      </c>
      <c r="Q2564" s="6">
        <f t="shared" ref="Q2564:Q2627" si="160">M2564*N2564*(1-O2564)</f>
        <v>568.0335</v>
      </c>
      <c r="R2564" s="6">
        <f t="shared" ref="R2564:R2627" si="161">M2564*P2564</f>
        <v>303.57</v>
      </c>
      <c r="S2564" s="6">
        <f t="shared" ref="S2564:S2627" si="162">Q2564-R2564</f>
        <v>264.46350000000001</v>
      </c>
      <c r="T2564" s="8">
        <f t="shared" ref="T2564:T2627" si="163">IFERROR(S2564/Q2564,0)</f>
        <v>0.46557729429690325</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1746</v>
      </c>
      <c r="B2565" s="3">
        <v>46365</v>
      </c>
      <c r="C2565" s="4">
        <f>YEAR(SalesDataTable[[#This Row],[Order Date]])</f>
        <v>2026</v>
      </c>
      <c r="D2565" s="11" t="str">
        <f>"Q"&amp;ROUNDUP(MONTH(SalesDataTable[[#This Row],[Order Date]])/3,0)</f>
        <v>Q4</v>
      </c>
      <c r="E2565" s="4">
        <f>MONTH(SalesDataTable[[#This Row],[Order Date]])</f>
        <v>12</v>
      </c>
      <c r="F2565" s="4" t="str">
        <f>TEXT(SalesDataTable[[#This Row],[Order Date]],"MMM")</f>
        <v>Dec</v>
      </c>
      <c r="G2565" s="4" t="s">
        <v>6</v>
      </c>
      <c r="H2565" s="4" t="s">
        <v>41</v>
      </c>
      <c r="I2565" s="4" t="s">
        <v>2</v>
      </c>
      <c r="J2565" s="4" t="s">
        <v>16</v>
      </c>
      <c r="K2565" s="4" t="s">
        <v>14</v>
      </c>
      <c r="L2565" s="4" t="s">
        <v>32</v>
      </c>
      <c r="M2565" s="9">
        <v>1</v>
      </c>
      <c r="N2565" s="6">
        <v>47.44</v>
      </c>
      <c r="O2565" s="7">
        <v>0.15</v>
      </c>
      <c r="P2565" s="6">
        <v>17.899999999999999</v>
      </c>
      <c r="Q2565" s="6">
        <f t="shared" si="160"/>
        <v>40.323999999999998</v>
      </c>
      <c r="R2565" s="6">
        <f t="shared" si="161"/>
        <v>17.899999999999999</v>
      </c>
      <c r="S2565" s="6">
        <f t="shared" si="162"/>
        <v>22.423999999999999</v>
      </c>
      <c r="T2565" s="8">
        <f t="shared" si="163"/>
        <v>0.55609562543398472</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3412</v>
      </c>
      <c r="B2566" s="3">
        <v>46365</v>
      </c>
      <c r="C2566" s="4">
        <f>YEAR(SalesDataTable[[#This Row],[Order Date]])</f>
        <v>2026</v>
      </c>
      <c r="D2566" s="11" t="str">
        <f>"Q"&amp;ROUNDUP(MONTH(SalesDataTable[[#This Row],[Order Date]])/3,0)</f>
        <v>Q4</v>
      </c>
      <c r="E2566" s="4">
        <f>MONTH(SalesDataTable[[#This Row],[Order Date]])</f>
        <v>12</v>
      </c>
      <c r="F2566" s="4" t="str">
        <f>TEXT(SalesDataTable[[#This Row],[Order Date]],"MMM")</f>
        <v>Dec</v>
      </c>
      <c r="G2566" s="4" t="s">
        <v>0</v>
      </c>
      <c r="H2566" s="4" t="s">
        <v>1</v>
      </c>
      <c r="I2566" s="4" t="s">
        <v>8</v>
      </c>
      <c r="J2566" s="4" t="s">
        <v>16</v>
      </c>
      <c r="K2566" s="4" t="s">
        <v>9</v>
      </c>
      <c r="L2566" s="4" t="s">
        <v>17</v>
      </c>
      <c r="M2566" s="9">
        <v>10</v>
      </c>
      <c r="N2566" s="6">
        <v>145.30000000000001</v>
      </c>
      <c r="O2566" s="7">
        <v>0.1</v>
      </c>
      <c r="P2566" s="6">
        <v>79.7</v>
      </c>
      <c r="Q2566" s="6">
        <f t="shared" si="160"/>
        <v>1307.7</v>
      </c>
      <c r="R2566" s="6">
        <f t="shared" si="161"/>
        <v>797</v>
      </c>
      <c r="S2566" s="6">
        <f t="shared" si="162"/>
        <v>510.70000000000005</v>
      </c>
      <c r="T2566" s="8">
        <f t="shared" si="163"/>
        <v>0.39053299686472437</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175</v>
      </c>
      <c r="B2567" s="3">
        <v>46366</v>
      </c>
      <c r="C2567" s="4">
        <f>YEAR(SalesDataTable[[#This Row],[Order Date]])</f>
        <v>2026</v>
      </c>
      <c r="D2567" s="11" t="str">
        <f>"Q"&amp;ROUNDUP(MONTH(SalesDataTable[[#This Row],[Order Date]])/3,0)</f>
        <v>Q4</v>
      </c>
      <c r="E2567" s="4">
        <f>MONTH(SalesDataTable[[#This Row],[Order Date]])</f>
        <v>12</v>
      </c>
      <c r="F2567" s="4" t="str">
        <f>TEXT(SalesDataTable[[#This Row],[Order Date]],"MMM")</f>
        <v>Dec</v>
      </c>
      <c r="G2567" s="4" t="s">
        <v>0</v>
      </c>
      <c r="H2567" s="4" t="s">
        <v>1</v>
      </c>
      <c r="I2567" s="4" t="s">
        <v>28</v>
      </c>
      <c r="J2567" s="4" t="s">
        <v>13</v>
      </c>
      <c r="K2567" s="4" t="s">
        <v>4</v>
      </c>
      <c r="L2567" s="4" t="s">
        <v>5</v>
      </c>
      <c r="M2567" s="9">
        <v>1</v>
      </c>
      <c r="N2567" s="6">
        <v>81.010000000000005</v>
      </c>
      <c r="O2567" s="7">
        <v>0.2</v>
      </c>
      <c r="P2567" s="6">
        <v>41.51</v>
      </c>
      <c r="Q2567" s="6">
        <f t="shared" si="160"/>
        <v>64.808000000000007</v>
      </c>
      <c r="R2567" s="6">
        <f t="shared" si="161"/>
        <v>41.51</v>
      </c>
      <c r="S2567" s="6">
        <f t="shared" si="162"/>
        <v>23.298000000000009</v>
      </c>
      <c r="T2567" s="8">
        <f t="shared" si="163"/>
        <v>0.35949265522774976</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1014</v>
      </c>
      <c r="B2568" s="3">
        <v>46366</v>
      </c>
      <c r="C2568" s="4">
        <f>YEAR(SalesDataTable[[#This Row],[Order Date]])</f>
        <v>2026</v>
      </c>
      <c r="D2568" s="11" t="str">
        <f>"Q"&amp;ROUNDUP(MONTH(SalesDataTable[[#This Row],[Order Date]])/3,0)</f>
        <v>Q4</v>
      </c>
      <c r="E2568" s="4">
        <f>MONTH(SalesDataTable[[#This Row],[Order Date]])</f>
        <v>12</v>
      </c>
      <c r="F2568" s="4" t="str">
        <f>TEXT(SalesDataTable[[#This Row],[Order Date]],"MMM")</f>
        <v>Dec</v>
      </c>
      <c r="G2568" s="4" t="s">
        <v>20</v>
      </c>
      <c r="H2568" s="4" t="s">
        <v>31</v>
      </c>
      <c r="I2568" s="4" t="s">
        <v>28</v>
      </c>
      <c r="J2568" s="4" t="s">
        <v>13</v>
      </c>
      <c r="K2568" s="4" t="s">
        <v>14</v>
      </c>
      <c r="L2568" s="4" t="s">
        <v>15</v>
      </c>
      <c r="M2568" s="9">
        <v>2</v>
      </c>
      <c r="N2568" s="6">
        <v>35.619999999999997</v>
      </c>
      <c r="O2568" s="7">
        <v>0</v>
      </c>
      <c r="P2568" s="6">
        <v>13.62</v>
      </c>
      <c r="Q2568" s="6">
        <f t="shared" si="160"/>
        <v>71.239999999999995</v>
      </c>
      <c r="R2568" s="6">
        <f t="shared" si="161"/>
        <v>27.24</v>
      </c>
      <c r="S2568" s="6">
        <f t="shared" si="162"/>
        <v>44</v>
      </c>
      <c r="T2568" s="8">
        <f t="shared" si="163"/>
        <v>0.61763054463784395</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1763</v>
      </c>
      <c r="B2569" s="3">
        <v>46366</v>
      </c>
      <c r="C2569" s="4">
        <f>YEAR(SalesDataTable[[#This Row],[Order Date]])</f>
        <v>2026</v>
      </c>
      <c r="D2569" s="11" t="str">
        <f>"Q"&amp;ROUNDUP(MONTH(SalesDataTable[[#This Row],[Order Date]])/3,0)</f>
        <v>Q4</v>
      </c>
      <c r="E2569" s="4">
        <f>MONTH(SalesDataTable[[#This Row],[Order Date]])</f>
        <v>12</v>
      </c>
      <c r="F2569" s="4" t="str">
        <f>TEXT(SalesDataTable[[#This Row],[Order Date]],"MMM")</f>
        <v>Dec</v>
      </c>
      <c r="G2569" s="4" t="s">
        <v>0</v>
      </c>
      <c r="H2569" s="4" t="s">
        <v>1</v>
      </c>
      <c r="I2569" s="4" t="s">
        <v>2</v>
      </c>
      <c r="J2569" s="4" t="s">
        <v>13</v>
      </c>
      <c r="K2569" s="4" t="s">
        <v>4</v>
      </c>
      <c r="L2569" s="4" t="s">
        <v>22</v>
      </c>
      <c r="M2569" s="9">
        <v>2</v>
      </c>
      <c r="N2569" s="6">
        <v>49.88</v>
      </c>
      <c r="O2569" s="7">
        <v>0.05</v>
      </c>
      <c r="P2569" s="6">
        <v>22.31</v>
      </c>
      <c r="Q2569" s="6">
        <f t="shared" si="160"/>
        <v>94.772000000000006</v>
      </c>
      <c r="R2569" s="6">
        <f t="shared" si="161"/>
        <v>44.62</v>
      </c>
      <c r="S2569" s="6">
        <f t="shared" si="162"/>
        <v>50.152000000000008</v>
      </c>
      <c r="T2569" s="8">
        <f t="shared" si="163"/>
        <v>0.52918583547883347</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1863</v>
      </c>
      <c r="B2570" s="3">
        <v>46366</v>
      </c>
      <c r="C2570" s="4">
        <f>YEAR(SalesDataTable[[#This Row],[Order Date]])</f>
        <v>2026</v>
      </c>
      <c r="D2570" s="11" t="str">
        <f>"Q"&amp;ROUNDUP(MONTH(SalesDataTable[[#This Row],[Order Date]])/3,0)</f>
        <v>Q4</v>
      </c>
      <c r="E2570" s="4">
        <f>MONTH(SalesDataTable[[#This Row],[Order Date]])</f>
        <v>12</v>
      </c>
      <c r="F2570" s="4" t="str">
        <f>TEXT(SalesDataTable[[#This Row],[Order Date]],"MMM")</f>
        <v>Dec</v>
      </c>
      <c r="G2570" s="4" t="s">
        <v>20</v>
      </c>
      <c r="H2570" s="4" t="s">
        <v>31</v>
      </c>
      <c r="I2570" s="4" t="s">
        <v>28</v>
      </c>
      <c r="J2570" s="4" t="s">
        <v>3</v>
      </c>
      <c r="K2570" s="4" t="s">
        <v>4</v>
      </c>
      <c r="L2570" s="4" t="s">
        <v>30</v>
      </c>
      <c r="M2570" s="9">
        <v>1</v>
      </c>
      <c r="N2570" s="6">
        <v>101.18</v>
      </c>
      <c r="O2570" s="7">
        <v>0.05</v>
      </c>
      <c r="P2570" s="6">
        <v>49.12</v>
      </c>
      <c r="Q2570" s="6">
        <f t="shared" si="160"/>
        <v>96.120999999999995</v>
      </c>
      <c r="R2570" s="6">
        <f t="shared" si="161"/>
        <v>49.12</v>
      </c>
      <c r="S2570" s="6">
        <f t="shared" si="162"/>
        <v>47.000999999999998</v>
      </c>
      <c r="T2570" s="8">
        <f t="shared" si="163"/>
        <v>0.48897743469169069</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3466</v>
      </c>
      <c r="B2571" s="3">
        <v>46366</v>
      </c>
      <c r="C2571" s="4">
        <f>YEAR(SalesDataTable[[#This Row],[Order Date]])</f>
        <v>2026</v>
      </c>
      <c r="D2571" s="11" t="str">
        <f>"Q"&amp;ROUNDUP(MONTH(SalesDataTable[[#This Row],[Order Date]])/3,0)</f>
        <v>Q4</v>
      </c>
      <c r="E2571" s="4">
        <f>MONTH(SalesDataTable[[#This Row],[Order Date]])</f>
        <v>12</v>
      </c>
      <c r="F2571" s="4" t="str">
        <f>TEXT(SalesDataTable[[#This Row],[Order Date]],"MMM")</f>
        <v>Dec</v>
      </c>
      <c r="G2571" s="4" t="s">
        <v>6</v>
      </c>
      <c r="H2571" s="4" t="s">
        <v>43</v>
      </c>
      <c r="I2571" s="4" t="s">
        <v>19</v>
      </c>
      <c r="J2571" s="4" t="s">
        <v>16</v>
      </c>
      <c r="K2571" s="4" t="s">
        <v>34</v>
      </c>
      <c r="L2571" s="4" t="s">
        <v>42</v>
      </c>
      <c r="M2571" s="9">
        <v>2</v>
      </c>
      <c r="N2571" s="6">
        <v>36.64</v>
      </c>
      <c r="O2571" s="7">
        <v>0</v>
      </c>
      <c r="P2571" s="6">
        <v>13.7</v>
      </c>
      <c r="Q2571" s="6">
        <f t="shared" si="160"/>
        <v>73.28</v>
      </c>
      <c r="R2571" s="6">
        <f t="shared" si="161"/>
        <v>27.4</v>
      </c>
      <c r="S2571" s="6">
        <f t="shared" si="162"/>
        <v>45.88</v>
      </c>
      <c r="T2571" s="8">
        <f t="shared" si="163"/>
        <v>0.62609170305676853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3630</v>
      </c>
      <c r="B2572" s="3">
        <v>46366</v>
      </c>
      <c r="C2572" s="4">
        <f>YEAR(SalesDataTable[[#This Row],[Order Date]])</f>
        <v>2026</v>
      </c>
      <c r="D2572" s="11" t="str">
        <f>"Q"&amp;ROUNDUP(MONTH(SalesDataTable[[#This Row],[Order Date]])/3,0)</f>
        <v>Q4</v>
      </c>
      <c r="E2572" s="4">
        <f>MONTH(SalesDataTable[[#This Row],[Order Date]])</f>
        <v>12</v>
      </c>
      <c r="F2572" s="4" t="str">
        <f>TEXT(SalesDataTable[[#This Row],[Order Date]],"MMM")</f>
        <v>Dec</v>
      </c>
      <c r="G2572" s="4" t="s">
        <v>6</v>
      </c>
      <c r="H2572" s="4" t="s">
        <v>43</v>
      </c>
      <c r="I2572" s="4" t="s">
        <v>19</v>
      </c>
      <c r="J2572" s="4" t="s">
        <v>3</v>
      </c>
      <c r="K2572" s="4" t="s">
        <v>4</v>
      </c>
      <c r="L2572" s="4" t="s">
        <v>26</v>
      </c>
      <c r="M2572" s="9">
        <v>3</v>
      </c>
      <c r="N2572" s="6">
        <v>39.979999999999997</v>
      </c>
      <c r="O2572" s="7">
        <v>0.1</v>
      </c>
      <c r="P2572" s="6">
        <v>16.989999999999998</v>
      </c>
      <c r="Q2572" s="6">
        <f t="shared" si="160"/>
        <v>107.946</v>
      </c>
      <c r="R2572" s="6">
        <f t="shared" si="161"/>
        <v>50.97</v>
      </c>
      <c r="S2572" s="6">
        <f t="shared" si="162"/>
        <v>56.975999999999999</v>
      </c>
      <c r="T2572" s="8">
        <f t="shared" si="163"/>
        <v>0.52781946528819967</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3633</v>
      </c>
      <c r="B2573" s="3">
        <v>46366</v>
      </c>
      <c r="C2573" s="4">
        <f>YEAR(SalesDataTable[[#This Row],[Order Date]])</f>
        <v>2026</v>
      </c>
      <c r="D2573" s="11" t="str">
        <f>"Q"&amp;ROUNDUP(MONTH(SalesDataTable[[#This Row],[Order Date]])/3,0)</f>
        <v>Q4</v>
      </c>
      <c r="E2573" s="4">
        <f>MONTH(SalesDataTable[[#This Row],[Order Date]])</f>
        <v>12</v>
      </c>
      <c r="F2573" s="4" t="str">
        <f>TEXT(SalesDataTable[[#This Row],[Order Date]],"MMM")</f>
        <v>Dec</v>
      </c>
      <c r="G2573" s="4" t="s">
        <v>20</v>
      </c>
      <c r="H2573" s="4" t="s">
        <v>21</v>
      </c>
      <c r="I2573" s="4" t="s">
        <v>28</v>
      </c>
      <c r="J2573" s="4" t="s">
        <v>16</v>
      </c>
      <c r="K2573" s="4" t="s">
        <v>9</v>
      </c>
      <c r="L2573" s="4" t="s">
        <v>17</v>
      </c>
      <c r="M2573" s="9">
        <v>3</v>
      </c>
      <c r="N2573" s="6">
        <v>144.16</v>
      </c>
      <c r="O2573" s="7">
        <v>0</v>
      </c>
      <c r="P2573" s="6">
        <v>77.36</v>
      </c>
      <c r="Q2573" s="6">
        <f t="shared" si="160"/>
        <v>432.48</v>
      </c>
      <c r="R2573" s="6">
        <f t="shared" si="161"/>
        <v>232.07999999999998</v>
      </c>
      <c r="S2573" s="6">
        <f t="shared" si="162"/>
        <v>200.40000000000003</v>
      </c>
      <c r="T2573" s="8">
        <f t="shared" si="163"/>
        <v>0.46337402885682583</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4</v>
      </c>
      <c r="B2574" s="3">
        <v>46367</v>
      </c>
      <c r="C2574" s="4">
        <f>YEAR(SalesDataTable[[#This Row],[Order Date]])</f>
        <v>2026</v>
      </c>
      <c r="D2574" s="11" t="str">
        <f>"Q"&amp;ROUNDUP(MONTH(SalesDataTable[[#This Row],[Order Date]])/3,0)</f>
        <v>Q4</v>
      </c>
      <c r="E2574" s="4">
        <f>MONTH(SalesDataTable[[#This Row],[Order Date]])</f>
        <v>12</v>
      </c>
      <c r="F2574" s="4" t="str">
        <f>TEXT(SalesDataTable[[#This Row],[Order Date]],"MMM")</f>
        <v>Dec</v>
      </c>
      <c r="G2574" s="4" t="s">
        <v>20</v>
      </c>
      <c r="H2574" s="4" t="s">
        <v>21</v>
      </c>
      <c r="I2574" s="4" t="s">
        <v>2</v>
      </c>
      <c r="J2574" s="4" t="s">
        <v>13</v>
      </c>
      <c r="K2574" s="4" t="s">
        <v>4</v>
      </c>
      <c r="L2574" s="4" t="s">
        <v>30</v>
      </c>
      <c r="M2574" s="9">
        <v>1</v>
      </c>
      <c r="N2574" s="6">
        <v>102.98</v>
      </c>
      <c r="O2574" s="7">
        <v>0.1</v>
      </c>
      <c r="P2574" s="6">
        <v>51.45</v>
      </c>
      <c r="Q2574" s="6">
        <f t="shared" si="160"/>
        <v>92.682000000000002</v>
      </c>
      <c r="R2574" s="6">
        <f t="shared" si="161"/>
        <v>51.45</v>
      </c>
      <c r="S2574" s="6">
        <f t="shared" si="162"/>
        <v>41.231999999999999</v>
      </c>
      <c r="T2574" s="8">
        <f t="shared" si="163"/>
        <v>0.4448760277076455</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70</v>
      </c>
      <c r="B2575" s="3">
        <v>46367</v>
      </c>
      <c r="C2575" s="4">
        <f>YEAR(SalesDataTable[[#This Row],[Order Date]])</f>
        <v>2026</v>
      </c>
      <c r="D2575" s="11" t="str">
        <f>"Q"&amp;ROUNDUP(MONTH(SalesDataTable[[#This Row],[Order Date]])/3,0)</f>
        <v>Q4</v>
      </c>
      <c r="E2575" s="4">
        <f>MONTH(SalesDataTable[[#This Row],[Order Date]])</f>
        <v>12</v>
      </c>
      <c r="F2575" s="4" t="str">
        <f>TEXT(SalesDataTable[[#This Row],[Order Date]],"MMM")</f>
        <v>Dec</v>
      </c>
      <c r="G2575" s="4" t="s">
        <v>20</v>
      </c>
      <c r="H2575" s="4" t="s">
        <v>47</v>
      </c>
      <c r="I2575" s="4" t="s">
        <v>2</v>
      </c>
      <c r="J2575" s="4" t="s">
        <v>13</v>
      </c>
      <c r="K2575" s="4" t="s">
        <v>34</v>
      </c>
      <c r="L2575" s="4" t="s">
        <v>38</v>
      </c>
      <c r="M2575" s="9">
        <v>2</v>
      </c>
      <c r="N2575" s="6">
        <v>122.49</v>
      </c>
      <c r="O2575" s="7">
        <v>0.15</v>
      </c>
      <c r="P2575" s="6">
        <v>70.930000000000007</v>
      </c>
      <c r="Q2575" s="6">
        <f t="shared" si="160"/>
        <v>208.23299999999998</v>
      </c>
      <c r="R2575" s="6">
        <f t="shared" si="161"/>
        <v>141.86000000000001</v>
      </c>
      <c r="S2575" s="6">
        <f t="shared" si="162"/>
        <v>66.372999999999962</v>
      </c>
      <c r="T2575" s="8">
        <f t="shared" si="163"/>
        <v>0.31874390706564265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948</v>
      </c>
      <c r="B2576" s="3">
        <v>46367</v>
      </c>
      <c r="C2576" s="4">
        <f>YEAR(SalesDataTable[[#This Row],[Order Date]])</f>
        <v>2026</v>
      </c>
      <c r="D2576" s="11" t="str">
        <f>"Q"&amp;ROUNDUP(MONTH(SalesDataTable[[#This Row],[Order Date]])/3,0)</f>
        <v>Q4</v>
      </c>
      <c r="E2576" s="4">
        <f>MONTH(SalesDataTable[[#This Row],[Order Date]])</f>
        <v>12</v>
      </c>
      <c r="F2576" s="4" t="str">
        <f>TEXT(SalesDataTable[[#This Row],[Order Date]],"MMM")</f>
        <v>Dec</v>
      </c>
      <c r="G2576" s="4" t="s">
        <v>6</v>
      </c>
      <c r="H2576" s="4" t="s">
        <v>41</v>
      </c>
      <c r="I2576" s="4" t="s">
        <v>28</v>
      </c>
      <c r="J2576" s="4" t="s">
        <v>13</v>
      </c>
      <c r="K2576" s="4" t="s">
        <v>9</v>
      </c>
      <c r="L2576" s="4" t="s">
        <v>17</v>
      </c>
      <c r="M2576" s="9">
        <v>1</v>
      </c>
      <c r="N2576" s="6">
        <v>141.74</v>
      </c>
      <c r="O2576" s="7">
        <v>0.15</v>
      </c>
      <c r="P2576" s="6">
        <v>78.97</v>
      </c>
      <c r="Q2576" s="6">
        <f t="shared" si="160"/>
        <v>120.479</v>
      </c>
      <c r="R2576" s="6">
        <f t="shared" si="161"/>
        <v>78.97</v>
      </c>
      <c r="S2576" s="6">
        <f t="shared" si="162"/>
        <v>41.509</v>
      </c>
      <c r="T2576" s="8">
        <f t="shared" si="163"/>
        <v>0.34453307215365336</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1957</v>
      </c>
      <c r="B2577" s="3">
        <v>46367</v>
      </c>
      <c r="C2577" s="4">
        <f>YEAR(SalesDataTable[[#This Row],[Order Date]])</f>
        <v>2026</v>
      </c>
      <c r="D2577" s="11" t="str">
        <f>"Q"&amp;ROUNDUP(MONTH(SalesDataTable[[#This Row],[Order Date]])/3,0)</f>
        <v>Q4</v>
      </c>
      <c r="E2577" s="4">
        <f>MONTH(SalesDataTable[[#This Row],[Order Date]])</f>
        <v>12</v>
      </c>
      <c r="F2577" s="4" t="str">
        <f>TEXT(SalesDataTable[[#This Row],[Order Date]],"MMM")</f>
        <v>Dec</v>
      </c>
      <c r="G2577" s="4" t="s">
        <v>20</v>
      </c>
      <c r="H2577" s="4" t="s">
        <v>31</v>
      </c>
      <c r="I2577" s="4" t="s">
        <v>2</v>
      </c>
      <c r="J2577" s="4" t="s">
        <v>3</v>
      </c>
      <c r="K2577" s="4" t="s">
        <v>4</v>
      </c>
      <c r="L2577" s="4" t="s">
        <v>26</v>
      </c>
      <c r="M2577" s="9">
        <v>6</v>
      </c>
      <c r="N2577" s="6">
        <v>39.44</v>
      </c>
      <c r="O2577" s="7">
        <v>0.1</v>
      </c>
      <c r="P2577" s="6">
        <v>16.89</v>
      </c>
      <c r="Q2577" s="6">
        <f t="shared" si="160"/>
        <v>212.976</v>
      </c>
      <c r="R2577" s="6">
        <f t="shared" si="161"/>
        <v>101.34</v>
      </c>
      <c r="S2577" s="6">
        <f t="shared" si="162"/>
        <v>111.636</v>
      </c>
      <c r="T2577" s="8">
        <f t="shared" si="163"/>
        <v>0.52417173766058145</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3097</v>
      </c>
      <c r="B2578" s="3">
        <v>46367</v>
      </c>
      <c r="C2578" s="4">
        <f>YEAR(SalesDataTable[[#This Row],[Order Date]])</f>
        <v>2026</v>
      </c>
      <c r="D2578" s="11" t="str">
        <f>"Q"&amp;ROUNDUP(MONTH(SalesDataTable[[#This Row],[Order Date]])/3,0)</f>
        <v>Q4</v>
      </c>
      <c r="E2578" s="4">
        <f>MONTH(SalesDataTable[[#This Row],[Order Date]])</f>
        <v>12</v>
      </c>
      <c r="F2578" s="4" t="str">
        <f>TEXT(SalesDataTable[[#This Row],[Order Date]],"MMM")</f>
        <v>Dec</v>
      </c>
      <c r="G2578" s="4" t="s">
        <v>11</v>
      </c>
      <c r="H2578" s="4" t="s">
        <v>18</v>
      </c>
      <c r="I2578" s="4" t="s">
        <v>19</v>
      </c>
      <c r="J2578" s="4" t="s">
        <v>3</v>
      </c>
      <c r="K2578" s="4" t="s">
        <v>4</v>
      </c>
      <c r="L2578" s="4" t="s">
        <v>22</v>
      </c>
      <c r="M2578" s="9">
        <v>1</v>
      </c>
      <c r="N2578" s="6">
        <v>49.64</v>
      </c>
      <c r="O2578" s="7">
        <v>0.1</v>
      </c>
      <c r="P2578" s="6">
        <v>22</v>
      </c>
      <c r="Q2578" s="6">
        <f t="shared" si="160"/>
        <v>44.676000000000002</v>
      </c>
      <c r="R2578" s="6">
        <f t="shared" si="161"/>
        <v>22</v>
      </c>
      <c r="S2578" s="6">
        <f t="shared" si="162"/>
        <v>22.676000000000002</v>
      </c>
      <c r="T2578" s="8">
        <f t="shared" si="163"/>
        <v>0.50756558331094992</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3649</v>
      </c>
      <c r="B2579" s="3">
        <v>46367</v>
      </c>
      <c r="C2579" s="4">
        <f>YEAR(SalesDataTable[[#This Row],[Order Date]])</f>
        <v>2026</v>
      </c>
      <c r="D2579" s="11" t="str">
        <f>"Q"&amp;ROUNDUP(MONTH(SalesDataTable[[#This Row],[Order Date]])/3,0)</f>
        <v>Q4</v>
      </c>
      <c r="E2579" s="4">
        <f>MONTH(SalesDataTable[[#This Row],[Order Date]])</f>
        <v>12</v>
      </c>
      <c r="F2579" s="4" t="str">
        <f>TEXT(SalesDataTable[[#This Row],[Order Date]],"MMM")</f>
        <v>Dec</v>
      </c>
      <c r="G2579" s="4" t="s">
        <v>11</v>
      </c>
      <c r="H2579" s="4" t="s">
        <v>12</v>
      </c>
      <c r="I2579" s="4" t="s">
        <v>2</v>
      </c>
      <c r="J2579" s="4" t="s">
        <v>13</v>
      </c>
      <c r="K2579" s="4" t="s">
        <v>14</v>
      </c>
      <c r="L2579" s="4" t="s">
        <v>48</v>
      </c>
      <c r="M2579" s="9">
        <v>1</v>
      </c>
      <c r="N2579" s="6">
        <v>164.29</v>
      </c>
      <c r="O2579" s="7">
        <v>0.05</v>
      </c>
      <c r="P2579" s="6">
        <v>88.66</v>
      </c>
      <c r="Q2579" s="6">
        <f t="shared" si="160"/>
        <v>156.07549999999998</v>
      </c>
      <c r="R2579" s="6">
        <f t="shared" si="161"/>
        <v>88.66</v>
      </c>
      <c r="S2579" s="6">
        <f t="shared" si="162"/>
        <v>67.41549999999998</v>
      </c>
      <c r="T2579" s="8">
        <f t="shared" si="163"/>
        <v>0.43194159237035917</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3963</v>
      </c>
      <c r="B2580" s="3">
        <v>46367</v>
      </c>
      <c r="C2580" s="4">
        <f>YEAR(SalesDataTable[[#This Row],[Order Date]])</f>
        <v>2026</v>
      </c>
      <c r="D2580" s="11" t="str">
        <f>"Q"&amp;ROUNDUP(MONTH(SalesDataTable[[#This Row],[Order Date]])/3,0)</f>
        <v>Q4</v>
      </c>
      <c r="E2580" s="4">
        <f>MONTH(SalesDataTable[[#This Row],[Order Date]])</f>
        <v>12</v>
      </c>
      <c r="F2580" s="4" t="str">
        <f>TEXT(SalesDataTable[[#This Row],[Order Date]],"MMM")</f>
        <v>Dec</v>
      </c>
      <c r="G2580" s="4" t="s">
        <v>20</v>
      </c>
      <c r="H2580" s="4" t="s">
        <v>33</v>
      </c>
      <c r="I2580" s="4" t="s">
        <v>2</v>
      </c>
      <c r="J2580" s="4" t="s">
        <v>3</v>
      </c>
      <c r="K2580" s="4" t="s">
        <v>14</v>
      </c>
      <c r="L2580" s="4" t="s">
        <v>15</v>
      </c>
      <c r="M2580" s="9">
        <v>1</v>
      </c>
      <c r="N2580" s="6">
        <v>35.81</v>
      </c>
      <c r="O2580" s="7">
        <v>0</v>
      </c>
      <c r="P2580" s="6">
        <v>13.28</v>
      </c>
      <c r="Q2580" s="6">
        <f t="shared" si="160"/>
        <v>35.81</v>
      </c>
      <c r="R2580" s="6">
        <f t="shared" si="161"/>
        <v>13.28</v>
      </c>
      <c r="S2580" s="6">
        <f t="shared" si="162"/>
        <v>22.53</v>
      </c>
      <c r="T2580" s="8">
        <f t="shared" si="163"/>
        <v>0.62915386763473891</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4305</v>
      </c>
      <c r="B2581" s="3">
        <v>46367</v>
      </c>
      <c r="C2581" s="4">
        <f>YEAR(SalesDataTable[[#This Row],[Order Date]])</f>
        <v>2026</v>
      </c>
      <c r="D2581" s="11" t="str">
        <f>"Q"&amp;ROUNDUP(MONTH(SalesDataTable[[#This Row],[Order Date]])/3,0)</f>
        <v>Q4</v>
      </c>
      <c r="E2581" s="4">
        <f>MONTH(SalesDataTable[[#This Row],[Order Date]])</f>
        <v>12</v>
      </c>
      <c r="F2581" s="4" t="str">
        <f>TEXT(SalesDataTable[[#This Row],[Order Date]],"MMM")</f>
        <v>Dec</v>
      </c>
      <c r="G2581" s="4" t="s">
        <v>0</v>
      </c>
      <c r="H2581" s="4" t="s">
        <v>36</v>
      </c>
      <c r="I2581" s="4" t="s">
        <v>19</v>
      </c>
      <c r="J2581" s="4" t="s">
        <v>13</v>
      </c>
      <c r="K2581" s="4" t="s">
        <v>34</v>
      </c>
      <c r="L2581" s="4" t="s">
        <v>35</v>
      </c>
      <c r="M2581" s="9">
        <v>1</v>
      </c>
      <c r="N2581" s="6">
        <v>41.31</v>
      </c>
      <c r="O2581" s="7">
        <v>0.05</v>
      </c>
      <c r="P2581" s="6">
        <v>14.56</v>
      </c>
      <c r="Q2581" s="6">
        <f t="shared" si="160"/>
        <v>39.244500000000002</v>
      </c>
      <c r="R2581" s="6">
        <f t="shared" si="161"/>
        <v>14.56</v>
      </c>
      <c r="S2581" s="6">
        <f t="shared" si="162"/>
        <v>24.6845</v>
      </c>
      <c r="T2581" s="8">
        <f t="shared" si="163"/>
        <v>0.62899259768884808</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4942</v>
      </c>
      <c r="B2582" s="3">
        <v>46367</v>
      </c>
      <c r="C2582" s="4">
        <f>YEAR(SalesDataTable[[#This Row],[Order Date]])</f>
        <v>2026</v>
      </c>
      <c r="D2582" s="11" t="str">
        <f>"Q"&amp;ROUNDUP(MONTH(SalesDataTable[[#This Row],[Order Date]])/3,0)</f>
        <v>Q4</v>
      </c>
      <c r="E2582" s="4">
        <f>MONTH(SalesDataTable[[#This Row],[Order Date]])</f>
        <v>12</v>
      </c>
      <c r="F2582" s="4" t="str">
        <f>TEXT(SalesDataTable[[#This Row],[Order Date]],"MMM")</f>
        <v>Dec</v>
      </c>
      <c r="G2582" s="4" t="s">
        <v>20</v>
      </c>
      <c r="H2582" s="4" t="s">
        <v>47</v>
      </c>
      <c r="I2582" s="4" t="s">
        <v>28</v>
      </c>
      <c r="J2582" s="4" t="s">
        <v>13</v>
      </c>
      <c r="K2582" s="4" t="s">
        <v>14</v>
      </c>
      <c r="L2582" s="4" t="s">
        <v>15</v>
      </c>
      <c r="M2582" s="9">
        <v>3</v>
      </c>
      <c r="N2582" s="6">
        <v>36.6</v>
      </c>
      <c r="O2582" s="7">
        <v>0.15</v>
      </c>
      <c r="P2582" s="6">
        <v>13.95</v>
      </c>
      <c r="Q2582" s="6">
        <f t="shared" si="160"/>
        <v>93.330000000000013</v>
      </c>
      <c r="R2582" s="6">
        <f t="shared" si="161"/>
        <v>41.849999999999994</v>
      </c>
      <c r="S2582" s="6">
        <f t="shared" si="162"/>
        <v>51.480000000000018</v>
      </c>
      <c r="T2582" s="8">
        <f t="shared" si="163"/>
        <v>0.55159112825458068</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19</v>
      </c>
      <c r="B2583" s="3">
        <v>46368</v>
      </c>
      <c r="C2583" s="4">
        <f>YEAR(SalesDataTable[[#This Row],[Order Date]])</f>
        <v>2026</v>
      </c>
      <c r="D2583" s="11" t="str">
        <f>"Q"&amp;ROUNDUP(MONTH(SalesDataTable[[#This Row],[Order Date]])/3,0)</f>
        <v>Q4</v>
      </c>
      <c r="E2583" s="4">
        <f>MONTH(SalesDataTable[[#This Row],[Order Date]])</f>
        <v>12</v>
      </c>
      <c r="F2583" s="4" t="str">
        <f>TEXT(SalesDataTable[[#This Row],[Order Date]],"MMM")</f>
        <v>Dec</v>
      </c>
      <c r="G2583" s="4" t="s">
        <v>6</v>
      </c>
      <c r="H2583" s="4" t="s">
        <v>7</v>
      </c>
      <c r="I2583" s="4" t="s">
        <v>2</v>
      </c>
      <c r="J2583" s="4" t="s">
        <v>13</v>
      </c>
      <c r="K2583" s="4" t="s">
        <v>4</v>
      </c>
      <c r="L2583" s="4" t="s">
        <v>22</v>
      </c>
      <c r="M2583" s="9">
        <v>5</v>
      </c>
      <c r="N2583" s="6">
        <v>49.59</v>
      </c>
      <c r="O2583" s="7">
        <v>0</v>
      </c>
      <c r="P2583" s="6">
        <v>22.63</v>
      </c>
      <c r="Q2583" s="6">
        <f t="shared" si="160"/>
        <v>247.95000000000002</v>
      </c>
      <c r="R2583" s="6">
        <f t="shared" si="161"/>
        <v>113.14999999999999</v>
      </c>
      <c r="S2583" s="6">
        <f t="shared" si="162"/>
        <v>134.80000000000001</v>
      </c>
      <c r="T2583" s="8">
        <f t="shared" si="163"/>
        <v>0.54365799556362171</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4963</v>
      </c>
      <c r="B2584" s="3">
        <v>46368</v>
      </c>
      <c r="C2584" s="4">
        <f>YEAR(SalesDataTable[[#This Row],[Order Date]])</f>
        <v>2026</v>
      </c>
      <c r="D2584" s="11" t="str">
        <f>"Q"&amp;ROUNDUP(MONTH(SalesDataTable[[#This Row],[Order Date]])/3,0)</f>
        <v>Q4</v>
      </c>
      <c r="E2584" s="4">
        <f>MONTH(SalesDataTable[[#This Row],[Order Date]])</f>
        <v>12</v>
      </c>
      <c r="F2584" s="4" t="str">
        <f>TEXT(SalesDataTable[[#This Row],[Order Date]],"MMM")</f>
        <v>Dec</v>
      </c>
      <c r="G2584" s="4" t="s">
        <v>0</v>
      </c>
      <c r="H2584" s="4" t="s">
        <v>1</v>
      </c>
      <c r="I2584" s="4" t="s">
        <v>2</v>
      </c>
      <c r="J2584" s="4" t="s">
        <v>13</v>
      </c>
      <c r="K2584" s="4" t="s">
        <v>9</v>
      </c>
      <c r="L2584" s="4" t="s">
        <v>46</v>
      </c>
      <c r="M2584" s="9">
        <v>5</v>
      </c>
      <c r="N2584" s="6">
        <v>72.3</v>
      </c>
      <c r="O2584" s="7">
        <v>0.05</v>
      </c>
      <c r="P2584" s="6">
        <v>31.73</v>
      </c>
      <c r="Q2584" s="6">
        <f t="shared" si="160"/>
        <v>343.42500000000001</v>
      </c>
      <c r="R2584" s="6">
        <f t="shared" si="161"/>
        <v>158.65</v>
      </c>
      <c r="S2584" s="6">
        <f t="shared" si="162"/>
        <v>184.77500000000001</v>
      </c>
      <c r="T2584" s="8">
        <f t="shared" si="163"/>
        <v>0.53803596127247577</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5110</v>
      </c>
      <c r="B2585" s="3">
        <v>46368</v>
      </c>
      <c r="C2585" s="4">
        <f>YEAR(SalesDataTable[[#This Row],[Order Date]])</f>
        <v>2026</v>
      </c>
      <c r="D2585" s="11" t="str">
        <f>"Q"&amp;ROUNDUP(MONTH(SalesDataTable[[#This Row],[Order Date]])/3,0)</f>
        <v>Q4</v>
      </c>
      <c r="E2585" s="4">
        <f>MONTH(SalesDataTable[[#This Row],[Order Date]])</f>
        <v>12</v>
      </c>
      <c r="F2585" s="4" t="str">
        <f>TEXT(SalesDataTable[[#This Row],[Order Date]],"MMM")</f>
        <v>Dec</v>
      </c>
      <c r="G2585" s="4" t="s">
        <v>20</v>
      </c>
      <c r="H2585" s="4" t="s">
        <v>21</v>
      </c>
      <c r="I2585" s="4" t="s">
        <v>2</v>
      </c>
      <c r="J2585" s="4" t="s">
        <v>13</v>
      </c>
      <c r="K2585" s="4" t="s">
        <v>4</v>
      </c>
      <c r="L2585" s="4" t="s">
        <v>22</v>
      </c>
      <c r="M2585" s="9">
        <v>1</v>
      </c>
      <c r="N2585" s="6">
        <v>51.57</v>
      </c>
      <c r="O2585" s="7">
        <v>0.1</v>
      </c>
      <c r="P2585" s="6">
        <v>23.11</v>
      </c>
      <c r="Q2585" s="6">
        <f t="shared" si="160"/>
        <v>46.413000000000004</v>
      </c>
      <c r="R2585" s="6">
        <f t="shared" si="161"/>
        <v>23.11</v>
      </c>
      <c r="S2585" s="6">
        <f t="shared" si="162"/>
        <v>23.303000000000004</v>
      </c>
      <c r="T2585" s="8">
        <f t="shared" si="163"/>
        <v>0.5020791588563549</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10</v>
      </c>
      <c r="B2586" s="3">
        <v>46369</v>
      </c>
      <c r="C2586" s="4">
        <f>YEAR(SalesDataTable[[#This Row],[Order Date]])</f>
        <v>2026</v>
      </c>
      <c r="D2586" s="11" t="str">
        <f>"Q"&amp;ROUNDUP(MONTH(SalesDataTable[[#This Row],[Order Date]])/3,0)</f>
        <v>Q4</v>
      </c>
      <c r="E2586" s="4">
        <f>MONTH(SalesDataTable[[#This Row],[Order Date]])</f>
        <v>12</v>
      </c>
      <c r="F2586" s="4" t="str">
        <f>TEXT(SalesDataTable[[#This Row],[Order Date]],"MMM")</f>
        <v>Dec</v>
      </c>
      <c r="G2586" s="4" t="s">
        <v>0</v>
      </c>
      <c r="H2586" s="4" t="s">
        <v>1</v>
      </c>
      <c r="I2586" s="4" t="s">
        <v>2</v>
      </c>
      <c r="J2586" s="4" t="s">
        <v>3</v>
      </c>
      <c r="K2586" s="4" t="s">
        <v>14</v>
      </c>
      <c r="L2586" s="4" t="s">
        <v>15</v>
      </c>
      <c r="M2586" s="9">
        <v>3</v>
      </c>
      <c r="N2586" s="6">
        <v>35.380000000000003</v>
      </c>
      <c r="O2586" s="7">
        <v>0</v>
      </c>
      <c r="P2586" s="6">
        <v>13.51</v>
      </c>
      <c r="Q2586" s="6">
        <f t="shared" si="160"/>
        <v>106.14000000000001</v>
      </c>
      <c r="R2586" s="6">
        <f t="shared" si="161"/>
        <v>40.53</v>
      </c>
      <c r="S2586" s="6">
        <f t="shared" si="162"/>
        <v>65.610000000000014</v>
      </c>
      <c r="T2586" s="8">
        <f t="shared" si="163"/>
        <v>0.61814584511023185</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216</v>
      </c>
      <c r="B2587" s="3">
        <v>46369</v>
      </c>
      <c r="C2587" s="4">
        <f>YEAR(SalesDataTable[[#This Row],[Order Date]])</f>
        <v>2026</v>
      </c>
      <c r="D2587" s="11" t="str">
        <f>"Q"&amp;ROUNDUP(MONTH(SalesDataTable[[#This Row],[Order Date]])/3,0)</f>
        <v>Q4</v>
      </c>
      <c r="E2587" s="4">
        <f>MONTH(SalesDataTable[[#This Row],[Order Date]])</f>
        <v>12</v>
      </c>
      <c r="F2587" s="4" t="str">
        <f>TEXT(SalesDataTable[[#This Row],[Order Date]],"MMM")</f>
        <v>Dec</v>
      </c>
      <c r="G2587" s="4" t="s">
        <v>11</v>
      </c>
      <c r="H2587" s="4" t="s">
        <v>12</v>
      </c>
      <c r="I2587" s="4" t="s">
        <v>2</v>
      </c>
      <c r="J2587" s="4" t="s">
        <v>16</v>
      </c>
      <c r="K2587" s="4" t="s">
        <v>4</v>
      </c>
      <c r="L2587" s="4" t="s">
        <v>5</v>
      </c>
      <c r="M2587" s="9">
        <v>1</v>
      </c>
      <c r="N2587" s="6">
        <v>83.08</v>
      </c>
      <c r="O2587" s="7">
        <v>0.15</v>
      </c>
      <c r="P2587" s="6">
        <v>42.91</v>
      </c>
      <c r="Q2587" s="6">
        <f t="shared" si="160"/>
        <v>70.617999999999995</v>
      </c>
      <c r="R2587" s="6">
        <f t="shared" si="161"/>
        <v>42.91</v>
      </c>
      <c r="S2587" s="6">
        <f t="shared" si="162"/>
        <v>27.707999999999998</v>
      </c>
      <c r="T2587" s="8">
        <f t="shared" si="163"/>
        <v>0.39236455294684075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1937</v>
      </c>
      <c r="B2588" s="3">
        <v>46369</v>
      </c>
      <c r="C2588" s="4">
        <f>YEAR(SalesDataTable[[#This Row],[Order Date]])</f>
        <v>2026</v>
      </c>
      <c r="D2588" s="11" t="str">
        <f>"Q"&amp;ROUNDUP(MONTH(SalesDataTable[[#This Row],[Order Date]])/3,0)</f>
        <v>Q4</v>
      </c>
      <c r="E2588" s="4">
        <f>MONTH(SalesDataTable[[#This Row],[Order Date]])</f>
        <v>12</v>
      </c>
      <c r="F2588" s="4" t="str">
        <f>TEXT(SalesDataTable[[#This Row],[Order Date]],"MMM")</f>
        <v>Dec</v>
      </c>
      <c r="G2588" s="4" t="s">
        <v>6</v>
      </c>
      <c r="H2588" s="4" t="s">
        <v>43</v>
      </c>
      <c r="I2588" s="4" t="s">
        <v>8</v>
      </c>
      <c r="J2588" s="4" t="s">
        <v>16</v>
      </c>
      <c r="K2588" s="4" t="s">
        <v>23</v>
      </c>
      <c r="L2588" s="4" t="s">
        <v>51</v>
      </c>
      <c r="M2588" s="9">
        <v>3</v>
      </c>
      <c r="N2588" s="6">
        <v>120.5</v>
      </c>
      <c r="O2588" s="7">
        <v>0.15</v>
      </c>
      <c r="P2588" s="6">
        <v>61.44</v>
      </c>
      <c r="Q2588" s="6">
        <f t="shared" si="160"/>
        <v>307.27499999999998</v>
      </c>
      <c r="R2588" s="6">
        <f t="shared" si="161"/>
        <v>184.32</v>
      </c>
      <c r="S2588" s="6">
        <f t="shared" si="162"/>
        <v>122.95499999999998</v>
      </c>
      <c r="T2588" s="8">
        <f t="shared" si="163"/>
        <v>0.40014644862094212</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4720</v>
      </c>
      <c r="B2589" s="3">
        <v>46369</v>
      </c>
      <c r="C2589" s="4">
        <f>YEAR(SalesDataTable[[#This Row],[Order Date]])</f>
        <v>2026</v>
      </c>
      <c r="D2589" s="11" t="str">
        <f>"Q"&amp;ROUNDUP(MONTH(SalesDataTable[[#This Row],[Order Date]])/3,0)</f>
        <v>Q4</v>
      </c>
      <c r="E2589" s="4">
        <f>MONTH(SalesDataTable[[#This Row],[Order Date]])</f>
        <v>12</v>
      </c>
      <c r="F2589" s="4" t="str">
        <f>TEXT(SalesDataTable[[#This Row],[Order Date]],"MMM")</f>
        <v>Dec</v>
      </c>
      <c r="G2589" s="4" t="s">
        <v>0</v>
      </c>
      <c r="H2589" s="4" t="s">
        <v>1</v>
      </c>
      <c r="I2589" s="4" t="s">
        <v>2</v>
      </c>
      <c r="J2589" s="4" t="s">
        <v>13</v>
      </c>
      <c r="K2589" s="4" t="s">
        <v>9</v>
      </c>
      <c r="L2589" s="4" t="s">
        <v>46</v>
      </c>
      <c r="M2589" s="9">
        <v>3</v>
      </c>
      <c r="N2589" s="6">
        <v>73.040000000000006</v>
      </c>
      <c r="O2589" s="7">
        <v>0.1</v>
      </c>
      <c r="P2589" s="6">
        <v>31.78</v>
      </c>
      <c r="Q2589" s="6">
        <f t="shared" si="160"/>
        <v>197.208</v>
      </c>
      <c r="R2589" s="6">
        <f t="shared" si="161"/>
        <v>95.34</v>
      </c>
      <c r="S2589" s="6">
        <f t="shared" si="162"/>
        <v>101.86799999999999</v>
      </c>
      <c r="T2589" s="8">
        <f t="shared" si="163"/>
        <v>0.51655105269563095</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91</v>
      </c>
      <c r="B2590" s="3">
        <v>46370</v>
      </c>
      <c r="C2590" s="4">
        <f>YEAR(SalesDataTable[[#This Row],[Order Date]])</f>
        <v>2026</v>
      </c>
      <c r="D2590" s="11" t="str">
        <f>"Q"&amp;ROUNDUP(MONTH(SalesDataTable[[#This Row],[Order Date]])/3,0)</f>
        <v>Q4</v>
      </c>
      <c r="E2590" s="4">
        <f>MONTH(SalesDataTable[[#This Row],[Order Date]])</f>
        <v>12</v>
      </c>
      <c r="F2590" s="4" t="str">
        <f>TEXT(SalesDataTable[[#This Row],[Order Date]],"MMM")</f>
        <v>Dec</v>
      </c>
      <c r="G2590" s="4" t="s">
        <v>6</v>
      </c>
      <c r="H2590" s="4" t="s">
        <v>7</v>
      </c>
      <c r="I2590" s="4" t="s">
        <v>2</v>
      </c>
      <c r="J2590" s="4" t="s">
        <v>3</v>
      </c>
      <c r="K2590" s="4" t="s">
        <v>23</v>
      </c>
      <c r="L2590" s="4" t="s">
        <v>24</v>
      </c>
      <c r="M2590" s="9">
        <v>2</v>
      </c>
      <c r="N2590" s="6">
        <v>339.95</v>
      </c>
      <c r="O2590" s="7">
        <v>0</v>
      </c>
      <c r="P2590" s="6">
        <v>195.78</v>
      </c>
      <c r="Q2590" s="6">
        <f t="shared" si="160"/>
        <v>679.9</v>
      </c>
      <c r="R2590" s="6">
        <f t="shared" si="161"/>
        <v>391.56</v>
      </c>
      <c r="S2590" s="6">
        <f t="shared" si="162"/>
        <v>288.33999999999997</v>
      </c>
      <c r="T2590" s="8">
        <f t="shared" si="163"/>
        <v>0.42409177820267685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505</v>
      </c>
      <c r="B2591" s="3">
        <v>46370</v>
      </c>
      <c r="C2591" s="4">
        <f>YEAR(SalesDataTable[[#This Row],[Order Date]])</f>
        <v>2026</v>
      </c>
      <c r="D2591" s="11" t="str">
        <f>"Q"&amp;ROUNDUP(MONTH(SalesDataTable[[#This Row],[Order Date]])/3,0)</f>
        <v>Q4</v>
      </c>
      <c r="E2591" s="4">
        <f>MONTH(SalesDataTable[[#This Row],[Order Date]])</f>
        <v>12</v>
      </c>
      <c r="F2591" s="4" t="str">
        <f>TEXT(SalesDataTable[[#This Row],[Order Date]],"MMM")</f>
        <v>Dec</v>
      </c>
      <c r="G2591" s="4" t="s">
        <v>0</v>
      </c>
      <c r="H2591" s="4" t="s">
        <v>50</v>
      </c>
      <c r="I2591" s="4" t="s">
        <v>28</v>
      </c>
      <c r="J2591" s="4" t="s">
        <v>3</v>
      </c>
      <c r="K2591" s="4" t="s">
        <v>23</v>
      </c>
      <c r="L2591" s="4" t="s">
        <v>29</v>
      </c>
      <c r="M2591" s="9">
        <v>2</v>
      </c>
      <c r="N2591" s="6">
        <v>199.43</v>
      </c>
      <c r="O2591" s="7">
        <v>0.05</v>
      </c>
      <c r="P2591" s="6">
        <v>106.58</v>
      </c>
      <c r="Q2591" s="6">
        <f t="shared" si="160"/>
        <v>378.91699999999997</v>
      </c>
      <c r="R2591" s="6">
        <f t="shared" si="161"/>
        <v>213.16</v>
      </c>
      <c r="S2591" s="6">
        <f t="shared" si="162"/>
        <v>165.75699999999998</v>
      </c>
      <c r="T2591" s="8">
        <f t="shared" si="163"/>
        <v>0.4374493622613923</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640</v>
      </c>
      <c r="B2592" s="3">
        <v>46370</v>
      </c>
      <c r="C2592" s="4">
        <f>YEAR(SalesDataTable[[#This Row],[Order Date]])</f>
        <v>2026</v>
      </c>
      <c r="D2592" s="11" t="str">
        <f>"Q"&amp;ROUNDUP(MONTH(SalesDataTable[[#This Row],[Order Date]])/3,0)</f>
        <v>Q4</v>
      </c>
      <c r="E2592" s="4">
        <f>MONTH(SalesDataTable[[#This Row],[Order Date]])</f>
        <v>12</v>
      </c>
      <c r="F2592" s="4" t="str">
        <f>TEXT(SalesDataTable[[#This Row],[Order Date]],"MMM")</f>
        <v>Dec</v>
      </c>
      <c r="G2592" s="4" t="s">
        <v>0</v>
      </c>
      <c r="H2592" s="4" t="s">
        <v>50</v>
      </c>
      <c r="I2592" s="4" t="s">
        <v>2</v>
      </c>
      <c r="J2592" s="4" t="s">
        <v>3</v>
      </c>
      <c r="K2592" s="4" t="s">
        <v>34</v>
      </c>
      <c r="L2592" s="4" t="s">
        <v>45</v>
      </c>
      <c r="M2592" s="9">
        <v>2</v>
      </c>
      <c r="N2592" s="6">
        <v>51.77</v>
      </c>
      <c r="O2592" s="7">
        <v>0.05</v>
      </c>
      <c r="P2592" s="6">
        <v>21.76</v>
      </c>
      <c r="Q2592" s="6">
        <f t="shared" si="160"/>
        <v>98.363</v>
      </c>
      <c r="R2592" s="6">
        <f t="shared" si="161"/>
        <v>43.52</v>
      </c>
      <c r="S2592" s="6">
        <f t="shared" si="162"/>
        <v>54.842999999999996</v>
      </c>
      <c r="T2592" s="8">
        <f t="shared" si="163"/>
        <v>0.55755721155312465</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1408</v>
      </c>
      <c r="B2593" s="3">
        <v>46370</v>
      </c>
      <c r="C2593" s="4">
        <f>YEAR(SalesDataTable[[#This Row],[Order Date]])</f>
        <v>2026</v>
      </c>
      <c r="D2593" s="11" t="str">
        <f>"Q"&amp;ROUNDUP(MONTH(SalesDataTable[[#This Row],[Order Date]])/3,0)</f>
        <v>Q4</v>
      </c>
      <c r="E2593" s="4">
        <f>MONTH(SalesDataTable[[#This Row],[Order Date]])</f>
        <v>12</v>
      </c>
      <c r="F2593" s="4" t="str">
        <f>TEXT(SalesDataTable[[#This Row],[Order Date]],"MMM")</f>
        <v>Dec</v>
      </c>
      <c r="G2593" s="4" t="s">
        <v>6</v>
      </c>
      <c r="H2593" s="4" t="s">
        <v>7</v>
      </c>
      <c r="I2593" s="4" t="s">
        <v>2</v>
      </c>
      <c r="J2593" s="4" t="s">
        <v>13</v>
      </c>
      <c r="K2593" s="4" t="s">
        <v>14</v>
      </c>
      <c r="L2593" s="4" t="s">
        <v>48</v>
      </c>
      <c r="M2593" s="9">
        <v>1</v>
      </c>
      <c r="N2593" s="6">
        <v>161.53</v>
      </c>
      <c r="O2593" s="7">
        <v>0</v>
      </c>
      <c r="P2593" s="6">
        <v>87.43</v>
      </c>
      <c r="Q2593" s="6">
        <f t="shared" si="160"/>
        <v>161.53</v>
      </c>
      <c r="R2593" s="6">
        <f t="shared" si="161"/>
        <v>87.43</v>
      </c>
      <c r="S2593" s="6">
        <f t="shared" si="162"/>
        <v>74.099999999999994</v>
      </c>
      <c r="T2593" s="8">
        <f t="shared" si="163"/>
        <v>0.45873831486411187</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2074</v>
      </c>
      <c r="B2594" s="3">
        <v>46370</v>
      </c>
      <c r="C2594" s="4">
        <f>YEAR(SalesDataTable[[#This Row],[Order Date]])</f>
        <v>2026</v>
      </c>
      <c r="D2594" s="11" t="str">
        <f>"Q"&amp;ROUNDUP(MONTH(SalesDataTable[[#This Row],[Order Date]])/3,0)</f>
        <v>Q4</v>
      </c>
      <c r="E2594" s="4">
        <f>MONTH(SalesDataTable[[#This Row],[Order Date]])</f>
        <v>12</v>
      </c>
      <c r="F2594" s="4" t="str">
        <f>TEXT(SalesDataTable[[#This Row],[Order Date]],"MMM")</f>
        <v>Dec</v>
      </c>
      <c r="G2594" s="4" t="s">
        <v>6</v>
      </c>
      <c r="H2594" s="4" t="s">
        <v>43</v>
      </c>
      <c r="I2594" s="4" t="s">
        <v>8</v>
      </c>
      <c r="J2594" s="4" t="s">
        <v>16</v>
      </c>
      <c r="K2594" s="4" t="s">
        <v>9</v>
      </c>
      <c r="L2594" s="4" t="s">
        <v>17</v>
      </c>
      <c r="M2594" s="9">
        <v>4</v>
      </c>
      <c r="N2594" s="6">
        <v>145.85</v>
      </c>
      <c r="O2594" s="7">
        <v>0.1</v>
      </c>
      <c r="P2594" s="6">
        <v>79.47</v>
      </c>
      <c r="Q2594" s="6">
        <f t="shared" si="160"/>
        <v>525.05999999999995</v>
      </c>
      <c r="R2594" s="6">
        <f t="shared" si="161"/>
        <v>317.88</v>
      </c>
      <c r="S2594" s="6">
        <f t="shared" si="162"/>
        <v>207.17999999999995</v>
      </c>
      <c r="T2594" s="8">
        <f t="shared" si="163"/>
        <v>0.39458347617415146</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2639</v>
      </c>
      <c r="B2595" s="3">
        <v>46370</v>
      </c>
      <c r="C2595" s="4">
        <f>YEAR(SalesDataTable[[#This Row],[Order Date]])</f>
        <v>2026</v>
      </c>
      <c r="D2595" s="11" t="str">
        <f>"Q"&amp;ROUNDUP(MONTH(SalesDataTable[[#This Row],[Order Date]])/3,0)</f>
        <v>Q4</v>
      </c>
      <c r="E2595" s="4">
        <f>MONTH(SalesDataTable[[#This Row],[Order Date]])</f>
        <v>12</v>
      </c>
      <c r="F2595" s="4" t="str">
        <f>TEXT(SalesDataTable[[#This Row],[Order Date]],"MMM")</f>
        <v>Dec</v>
      </c>
      <c r="G2595" s="4" t="s">
        <v>20</v>
      </c>
      <c r="H2595" s="4" t="s">
        <v>47</v>
      </c>
      <c r="I2595" s="4" t="s">
        <v>2</v>
      </c>
      <c r="J2595" s="4" t="s">
        <v>3</v>
      </c>
      <c r="K2595" s="4" t="s">
        <v>23</v>
      </c>
      <c r="L2595" s="4" t="s">
        <v>29</v>
      </c>
      <c r="M2595" s="9">
        <v>1</v>
      </c>
      <c r="N2595" s="6">
        <v>197.18</v>
      </c>
      <c r="O2595" s="7">
        <v>0</v>
      </c>
      <c r="P2595" s="6">
        <v>105.28</v>
      </c>
      <c r="Q2595" s="6">
        <f t="shared" si="160"/>
        <v>197.18</v>
      </c>
      <c r="R2595" s="6">
        <f t="shared" si="161"/>
        <v>105.28</v>
      </c>
      <c r="S2595" s="6">
        <f t="shared" si="162"/>
        <v>91.9</v>
      </c>
      <c r="T2595" s="8">
        <f t="shared" si="163"/>
        <v>0.46607160969672384</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2694</v>
      </c>
      <c r="B2596" s="3">
        <v>46370</v>
      </c>
      <c r="C2596" s="4">
        <f>YEAR(SalesDataTable[[#This Row],[Order Date]])</f>
        <v>2026</v>
      </c>
      <c r="D2596" s="11" t="str">
        <f>"Q"&amp;ROUNDUP(MONTH(SalesDataTable[[#This Row],[Order Date]])/3,0)</f>
        <v>Q4</v>
      </c>
      <c r="E2596" s="4">
        <f>MONTH(SalesDataTable[[#This Row],[Order Date]])</f>
        <v>12</v>
      </c>
      <c r="F2596" s="4" t="str">
        <f>TEXT(SalesDataTable[[#This Row],[Order Date]],"MMM")</f>
        <v>Dec</v>
      </c>
      <c r="G2596" s="4" t="s">
        <v>20</v>
      </c>
      <c r="H2596" s="4" t="s">
        <v>31</v>
      </c>
      <c r="I2596" s="4" t="s">
        <v>2</v>
      </c>
      <c r="J2596" s="4" t="s">
        <v>13</v>
      </c>
      <c r="K2596" s="4" t="s">
        <v>23</v>
      </c>
      <c r="L2596" s="4" t="s">
        <v>51</v>
      </c>
      <c r="M2596" s="9">
        <v>1</v>
      </c>
      <c r="N2596" s="6">
        <v>124.9</v>
      </c>
      <c r="O2596" s="7">
        <v>0</v>
      </c>
      <c r="P2596" s="6">
        <v>62.16</v>
      </c>
      <c r="Q2596" s="6">
        <f t="shared" si="160"/>
        <v>124.9</v>
      </c>
      <c r="R2596" s="6">
        <f t="shared" si="161"/>
        <v>62.16</v>
      </c>
      <c r="S2596" s="6">
        <f t="shared" si="162"/>
        <v>62.740000000000009</v>
      </c>
      <c r="T2596" s="8">
        <f t="shared" si="163"/>
        <v>0.50232185748598879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2797</v>
      </c>
      <c r="B2597" s="3">
        <v>46370</v>
      </c>
      <c r="C2597" s="4">
        <f>YEAR(SalesDataTable[[#This Row],[Order Date]])</f>
        <v>2026</v>
      </c>
      <c r="D2597" s="11" t="str">
        <f>"Q"&amp;ROUNDUP(MONTH(SalesDataTable[[#This Row],[Order Date]])/3,0)</f>
        <v>Q4</v>
      </c>
      <c r="E2597" s="4">
        <f>MONTH(SalesDataTable[[#This Row],[Order Date]])</f>
        <v>12</v>
      </c>
      <c r="F2597" s="4" t="str">
        <f>TEXT(SalesDataTable[[#This Row],[Order Date]],"MMM")</f>
        <v>Dec</v>
      </c>
      <c r="G2597" s="4" t="s">
        <v>11</v>
      </c>
      <c r="H2597" s="4" t="s">
        <v>52</v>
      </c>
      <c r="I2597" s="4" t="s">
        <v>19</v>
      </c>
      <c r="J2597" s="4" t="s">
        <v>13</v>
      </c>
      <c r="K2597" s="4" t="s">
        <v>9</v>
      </c>
      <c r="L2597" s="4" t="s">
        <v>46</v>
      </c>
      <c r="M2597" s="9">
        <v>2</v>
      </c>
      <c r="N2597" s="6">
        <v>70.239999999999995</v>
      </c>
      <c r="O2597" s="7">
        <v>0.1</v>
      </c>
      <c r="P2597" s="6">
        <v>32.130000000000003</v>
      </c>
      <c r="Q2597" s="6">
        <f t="shared" si="160"/>
        <v>126.43199999999999</v>
      </c>
      <c r="R2597" s="6">
        <f t="shared" si="161"/>
        <v>64.260000000000005</v>
      </c>
      <c r="S2597" s="6">
        <f t="shared" si="162"/>
        <v>62.171999999999983</v>
      </c>
      <c r="T2597" s="8">
        <f t="shared" si="163"/>
        <v>0.49174259681093385</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2811</v>
      </c>
      <c r="B2598" s="3">
        <v>46370</v>
      </c>
      <c r="C2598" s="4">
        <f>YEAR(SalesDataTable[[#This Row],[Order Date]])</f>
        <v>2026</v>
      </c>
      <c r="D2598" s="11" t="str">
        <f>"Q"&amp;ROUNDUP(MONTH(SalesDataTable[[#This Row],[Order Date]])/3,0)</f>
        <v>Q4</v>
      </c>
      <c r="E2598" s="4">
        <f>MONTH(SalesDataTable[[#This Row],[Order Date]])</f>
        <v>12</v>
      </c>
      <c r="F2598" s="4" t="str">
        <f>TEXT(SalesDataTable[[#This Row],[Order Date]],"MMM")</f>
        <v>Dec</v>
      </c>
      <c r="G2598" s="4" t="s">
        <v>6</v>
      </c>
      <c r="H2598" s="4" t="s">
        <v>41</v>
      </c>
      <c r="I2598" s="4" t="s">
        <v>19</v>
      </c>
      <c r="J2598" s="4" t="s">
        <v>16</v>
      </c>
      <c r="K2598" s="4" t="s">
        <v>9</v>
      </c>
      <c r="L2598" s="4" t="s">
        <v>17</v>
      </c>
      <c r="M2598" s="9">
        <v>5</v>
      </c>
      <c r="N2598" s="6">
        <v>145.6</v>
      </c>
      <c r="O2598" s="7">
        <v>0.15</v>
      </c>
      <c r="P2598" s="6">
        <v>81.180000000000007</v>
      </c>
      <c r="Q2598" s="6">
        <f t="shared" si="160"/>
        <v>618.79999999999995</v>
      </c>
      <c r="R2598" s="6">
        <f t="shared" si="161"/>
        <v>405.90000000000003</v>
      </c>
      <c r="S2598" s="6">
        <f t="shared" si="162"/>
        <v>212.89999999999992</v>
      </c>
      <c r="T2598" s="8">
        <f t="shared" si="163"/>
        <v>0.34405300581771159</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4037</v>
      </c>
      <c r="B2599" s="3">
        <v>46370</v>
      </c>
      <c r="C2599" s="4">
        <f>YEAR(SalesDataTable[[#This Row],[Order Date]])</f>
        <v>2026</v>
      </c>
      <c r="D2599" s="11" t="str">
        <f>"Q"&amp;ROUNDUP(MONTH(SalesDataTable[[#This Row],[Order Date]])/3,0)</f>
        <v>Q4</v>
      </c>
      <c r="E2599" s="4">
        <f>MONTH(SalesDataTable[[#This Row],[Order Date]])</f>
        <v>12</v>
      </c>
      <c r="F2599" s="4" t="str">
        <f>TEXT(SalesDataTable[[#This Row],[Order Date]],"MMM")</f>
        <v>Dec</v>
      </c>
      <c r="G2599" s="4" t="s">
        <v>20</v>
      </c>
      <c r="H2599" s="4" t="s">
        <v>33</v>
      </c>
      <c r="I2599" s="4" t="s">
        <v>19</v>
      </c>
      <c r="J2599" s="4" t="s">
        <v>3</v>
      </c>
      <c r="K2599" s="4" t="s">
        <v>9</v>
      </c>
      <c r="L2599" s="4" t="s">
        <v>37</v>
      </c>
      <c r="M2599" s="9">
        <v>1</v>
      </c>
      <c r="N2599" s="6">
        <v>152.4</v>
      </c>
      <c r="O2599" s="7">
        <v>0.05</v>
      </c>
      <c r="P2599" s="6">
        <v>77.98</v>
      </c>
      <c r="Q2599" s="6">
        <f t="shared" si="160"/>
        <v>144.78</v>
      </c>
      <c r="R2599" s="6">
        <f t="shared" si="161"/>
        <v>77.98</v>
      </c>
      <c r="S2599" s="6">
        <f t="shared" si="162"/>
        <v>66.8</v>
      </c>
      <c r="T2599" s="8">
        <f t="shared" si="163"/>
        <v>0.46138969470921398</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4629</v>
      </c>
      <c r="B2600" s="3">
        <v>46370</v>
      </c>
      <c r="C2600" s="4">
        <f>YEAR(SalesDataTable[[#This Row],[Order Date]])</f>
        <v>2026</v>
      </c>
      <c r="D2600" s="11" t="str">
        <f>"Q"&amp;ROUNDUP(MONTH(SalesDataTable[[#This Row],[Order Date]])/3,0)</f>
        <v>Q4</v>
      </c>
      <c r="E2600" s="4">
        <f>MONTH(SalesDataTable[[#This Row],[Order Date]])</f>
        <v>12</v>
      </c>
      <c r="F2600" s="4" t="str">
        <f>TEXT(SalesDataTable[[#This Row],[Order Date]],"MMM")</f>
        <v>Dec</v>
      </c>
      <c r="G2600" s="4" t="s">
        <v>11</v>
      </c>
      <c r="H2600" s="4" t="s">
        <v>12</v>
      </c>
      <c r="I2600" s="4" t="s">
        <v>2</v>
      </c>
      <c r="J2600" s="4" t="s">
        <v>13</v>
      </c>
      <c r="K2600" s="4" t="s">
        <v>14</v>
      </c>
      <c r="L2600" s="4" t="s">
        <v>15</v>
      </c>
      <c r="M2600" s="9">
        <v>1</v>
      </c>
      <c r="N2600" s="6">
        <v>36.17</v>
      </c>
      <c r="O2600" s="7">
        <v>0.05</v>
      </c>
      <c r="P2600" s="6">
        <v>13.87</v>
      </c>
      <c r="Q2600" s="6">
        <f t="shared" si="160"/>
        <v>34.361499999999999</v>
      </c>
      <c r="R2600" s="6">
        <f t="shared" si="161"/>
        <v>13.87</v>
      </c>
      <c r="S2600" s="6">
        <f t="shared" si="162"/>
        <v>20.491500000000002</v>
      </c>
      <c r="T2600" s="8">
        <f t="shared" si="163"/>
        <v>0.59635056676803988</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2455</v>
      </c>
      <c r="B2601" s="3">
        <v>46371</v>
      </c>
      <c r="C2601" s="4">
        <f>YEAR(SalesDataTable[[#This Row],[Order Date]])</f>
        <v>2026</v>
      </c>
      <c r="D2601" s="11" t="str">
        <f>"Q"&amp;ROUNDUP(MONTH(SalesDataTable[[#This Row],[Order Date]])/3,0)</f>
        <v>Q4</v>
      </c>
      <c r="E2601" s="4">
        <f>MONTH(SalesDataTable[[#This Row],[Order Date]])</f>
        <v>12</v>
      </c>
      <c r="F2601" s="4" t="str">
        <f>TEXT(SalesDataTable[[#This Row],[Order Date]],"MMM")</f>
        <v>Dec</v>
      </c>
      <c r="G2601" s="4" t="s">
        <v>6</v>
      </c>
      <c r="H2601" s="4" t="s">
        <v>43</v>
      </c>
      <c r="I2601" s="4" t="s">
        <v>2</v>
      </c>
      <c r="J2601" s="4" t="s">
        <v>3</v>
      </c>
      <c r="K2601" s="4" t="s">
        <v>23</v>
      </c>
      <c r="L2601" s="4" t="s">
        <v>51</v>
      </c>
      <c r="M2601" s="9">
        <v>3</v>
      </c>
      <c r="N2601" s="6">
        <v>126.21</v>
      </c>
      <c r="O2601" s="7">
        <v>0.1</v>
      </c>
      <c r="P2601" s="6">
        <v>60.65</v>
      </c>
      <c r="Q2601" s="6">
        <f t="shared" si="160"/>
        <v>340.767</v>
      </c>
      <c r="R2601" s="6">
        <f t="shared" si="161"/>
        <v>181.95</v>
      </c>
      <c r="S2601" s="6">
        <f t="shared" si="162"/>
        <v>158.81700000000001</v>
      </c>
      <c r="T2601" s="8">
        <f t="shared" si="163"/>
        <v>0.46605745274630467</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3184</v>
      </c>
      <c r="B2602" s="3">
        <v>46371</v>
      </c>
      <c r="C2602" s="4">
        <f>YEAR(SalesDataTable[[#This Row],[Order Date]])</f>
        <v>2026</v>
      </c>
      <c r="D2602" s="11" t="str">
        <f>"Q"&amp;ROUNDUP(MONTH(SalesDataTable[[#This Row],[Order Date]])/3,0)</f>
        <v>Q4</v>
      </c>
      <c r="E2602" s="4">
        <f>MONTH(SalesDataTable[[#This Row],[Order Date]])</f>
        <v>12</v>
      </c>
      <c r="F2602" s="4" t="str">
        <f>TEXT(SalesDataTable[[#This Row],[Order Date]],"MMM")</f>
        <v>Dec</v>
      </c>
      <c r="G2602" s="4" t="s">
        <v>20</v>
      </c>
      <c r="H2602" s="4" t="s">
        <v>47</v>
      </c>
      <c r="I2602" s="4" t="s">
        <v>8</v>
      </c>
      <c r="J2602" s="4" t="s">
        <v>3</v>
      </c>
      <c r="K2602" s="4" t="s">
        <v>9</v>
      </c>
      <c r="L2602" s="4" t="s">
        <v>17</v>
      </c>
      <c r="M2602" s="9">
        <v>6</v>
      </c>
      <c r="N2602" s="6">
        <v>143.72999999999999</v>
      </c>
      <c r="O2602" s="7">
        <v>0.15</v>
      </c>
      <c r="P2602" s="6">
        <v>77.27</v>
      </c>
      <c r="Q2602" s="6">
        <f t="shared" si="160"/>
        <v>733.02299999999991</v>
      </c>
      <c r="R2602" s="6">
        <f t="shared" si="161"/>
        <v>463.62</v>
      </c>
      <c r="S2602" s="6">
        <f t="shared" si="162"/>
        <v>269.40299999999991</v>
      </c>
      <c r="T2602" s="8">
        <f t="shared" si="163"/>
        <v>0.36752325643260847</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3363</v>
      </c>
      <c r="B2603" s="3">
        <v>46371</v>
      </c>
      <c r="C2603" s="4">
        <f>YEAR(SalesDataTable[[#This Row],[Order Date]])</f>
        <v>2026</v>
      </c>
      <c r="D2603" s="11" t="str">
        <f>"Q"&amp;ROUNDUP(MONTH(SalesDataTable[[#This Row],[Order Date]])/3,0)</f>
        <v>Q4</v>
      </c>
      <c r="E2603" s="4">
        <f>MONTH(SalesDataTable[[#This Row],[Order Date]])</f>
        <v>12</v>
      </c>
      <c r="F2603" s="4" t="str">
        <f>TEXT(SalesDataTable[[#This Row],[Order Date]],"MMM")</f>
        <v>Dec</v>
      </c>
      <c r="G2603" s="4" t="s">
        <v>6</v>
      </c>
      <c r="H2603" s="4" t="s">
        <v>43</v>
      </c>
      <c r="I2603" s="4" t="s">
        <v>28</v>
      </c>
      <c r="J2603" s="4" t="s">
        <v>13</v>
      </c>
      <c r="K2603" s="4" t="s">
        <v>9</v>
      </c>
      <c r="L2603" s="4" t="s">
        <v>17</v>
      </c>
      <c r="M2603" s="9">
        <v>4</v>
      </c>
      <c r="N2603" s="6">
        <v>146.38999999999999</v>
      </c>
      <c r="O2603" s="7">
        <v>0</v>
      </c>
      <c r="P2603" s="6">
        <v>78.95</v>
      </c>
      <c r="Q2603" s="6">
        <f t="shared" si="160"/>
        <v>585.55999999999995</v>
      </c>
      <c r="R2603" s="6">
        <f t="shared" si="161"/>
        <v>315.8</v>
      </c>
      <c r="S2603" s="6">
        <f t="shared" si="162"/>
        <v>269.75999999999993</v>
      </c>
      <c r="T2603" s="8">
        <f t="shared" si="163"/>
        <v>0.46068720541020552</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3373</v>
      </c>
      <c r="B2604" s="3">
        <v>46371</v>
      </c>
      <c r="C2604" s="4">
        <f>YEAR(SalesDataTable[[#This Row],[Order Date]])</f>
        <v>2026</v>
      </c>
      <c r="D2604" s="11" t="str">
        <f>"Q"&amp;ROUNDUP(MONTH(SalesDataTable[[#This Row],[Order Date]])/3,0)</f>
        <v>Q4</v>
      </c>
      <c r="E2604" s="4">
        <f>MONTH(SalesDataTable[[#This Row],[Order Date]])</f>
        <v>12</v>
      </c>
      <c r="F2604" s="4" t="str">
        <f>TEXT(SalesDataTable[[#This Row],[Order Date]],"MMM")</f>
        <v>Dec</v>
      </c>
      <c r="G2604" s="4" t="s">
        <v>6</v>
      </c>
      <c r="H2604" s="4" t="s">
        <v>43</v>
      </c>
      <c r="I2604" s="4" t="s">
        <v>28</v>
      </c>
      <c r="J2604" s="4" t="s">
        <v>3</v>
      </c>
      <c r="K2604" s="4" t="s">
        <v>9</v>
      </c>
      <c r="L2604" s="4" t="s">
        <v>10</v>
      </c>
      <c r="M2604" s="9">
        <v>2</v>
      </c>
      <c r="N2604" s="6">
        <v>89.84</v>
      </c>
      <c r="O2604" s="7">
        <v>0.05</v>
      </c>
      <c r="P2604" s="6">
        <v>45.17</v>
      </c>
      <c r="Q2604" s="6">
        <f t="shared" si="160"/>
        <v>170.696</v>
      </c>
      <c r="R2604" s="6">
        <f t="shared" si="161"/>
        <v>90.34</v>
      </c>
      <c r="S2604" s="6">
        <f t="shared" si="162"/>
        <v>80.355999999999995</v>
      </c>
      <c r="T2604" s="8">
        <f t="shared" si="163"/>
        <v>0.47075502647982376</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3799</v>
      </c>
      <c r="B2605" s="3">
        <v>46371</v>
      </c>
      <c r="C2605" s="4">
        <f>YEAR(SalesDataTable[[#This Row],[Order Date]])</f>
        <v>2026</v>
      </c>
      <c r="D2605" s="11" t="str">
        <f>"Q"&amp;ROUNDUP(MONTH(SalesDataTable[[#This Row],[Order Date]])/3,0)</f>
        <v>Q4</v>
      </c>
      <c r="E2605" s="4">
        <f>MONTH(SalesDataTable[[#This Row],[Order Date]])</f>
        <v>12</v>
      </c>
      <c r="F2605" s="4" t="str">
        <f>TEXT(SalesDataTable[[#This Row],[Order Date]],"MMM")</f>
        <v>Dec</v>
      </c>
      <c r="G2605" s="4" t="s">
        <v>11</v>
      </c>
      <c r="H2605" s="4" t="s">
        <v>39</v>
      </c>
      <c r="I2605" s="4" t="s">
        <v>19</v>
      </c>
      <c r="J2605" s="4" t="s">
        <v>13</v>
      </c>
      <c r="K2605" s="4" t="s">
        <v>34</v>
      </c>
      <c r="L2605" s="4" t="s">
        <v>45</v>
      </c>
      <c r="M2605" s="9">
        <v>3</v>
      </c>
      <c r="N2605" s="6">
        <v>49.67</v>
      </c>
      <c r="O2605" s="7">
        <v>0.05</v>
      </c>
      <c r="P2605" s="6">
        <v>21.5</v>
      </c>
      <c r="Q2605" s="6">
        <f t="shared" si="160"/>
        <v>141.55949999999999</v>
      </c>
      <c r="R2605" s="6">
        <f t="shared" si="161"/>
        <v>64.5</v>
      </c>
      <c r="S2605" s="6">
        <f t="shared" si="162"/>
        <v>77.059499999999986</v>
      </c>
      <c r="T2605" s="8">
        <f t="shared" si="163"/>
        <v>0.54436120500566898</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5002</v>
      </c>
      <c r="B2606" s="3">
        <v>46371</v>
      </c>
      <c r="C2606" s="4">
        <f>YEAR(SalesDataTable[[#This Row],[Order Date]])</f>
        <v>2026</v>
      </c>
      <c r="D2606" s="11" t="str">
        <f>"Q"&amp;ROUNDUP(MONTH(SalesDataTable[[#This Row],[Order Date]])/3,0)</f>
        <v>Q4</v>
      </c>
      <c r="E2606" s="4">
        <f>MONTH(SalesDataTable[[#This Row],[Order Date]])</f>
        <v>12</v>
      </c>
      <c r="F2606" s="4" t="str">
        <f>TEXT(SalesDataTable[[#This Row],[Order Date]],"MMM")</f>
        <v>Dec</v>
      </c>
      <c r="G2606" s="4" t="s">
        <v>6</v>
      </c>
      <c r="H2606" s="4" t="s">
        <v>49</v>
      </c>
      <c r="I2606" s="4" t="s">
        <v>8</v>
      </c>
      <c r="J2606" s="4" t="s">
        <v>16</v>
      </c>
      <c r="K2606" s="4" t="s">
        <v>9</v>
      </c>
      <c r="L2606" s="4" t="s">
        <v>10</v>
      </c>
      <c r="M2606" s="9">
        <v>4</v>
      </c>
      <c r="N2606" s="6">
        <v>94.3</v>
      </c>
      <c r="O2606" s="7">
        <v>0.1</v>
      </c>
      <c r="P2606" s="6">
        <v>44.36</v>
      </c>
      <c r="Q2606" s="6">
        <f t="shared" si="160"/>
        <v>339.48</v>
      </c>
      <c r="R2606" s="6">
        <f t="shared" si="161"/>
        <v>177.44</v>
      </c>
      <c r="S2606" s="6">
        <f t="shared" si="162"/>
        <v>162.04000000000002</v>
      </c>
      <c r="T2606" s="8">
        <f t="shared" si="163"/>
        <v>0.47731825144338402</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2896</v>
      </c>
      <c r="B2607" s="3">
        <v>46372</v>
      </c>
      <c r="C2607" s="4">
        <f>YEAR(SalesDataTable[[#This Row],[Order Date]])</f>
        <v>2026</v>
      </c>
      <c r="D2607" s="11" t="str">
        <f>"Q"&amp;ROUNDUP(MONTH(SalesDataTable[[#This Row],[Order Date]])/3,0)</f>
        <v>Q4</v>
      </c>
      <c r="E2607" s="4">
        <f>MONTH(SalesDataTable[[#This Row],[Order Date]])</f>
        <v>12</v>
      </c>
      <c r="F2607" s="4" t="str">
        <f>TEXT(SalesDataTable[[#This Row],[Order Date]],"MMM")</f>
        <v>Dec</v>
      </c>
      <c r="G2607" s="4" t="s">
        <v>6</v>
      </c>
      <c r="H2607" s="4" t="s">
        <v>43</v>
      </c>
      <c r="I2607" s="4" t="s">
        <v>19</v>
      </c>
      <c r="J2607" s="4" t="s">
        <v>16</v>
      </c>
      <c r="K2607" s="4" t="s">
        <v>34</v>
      </c>
      <c r="L2607" s="4" t="s">
        <v>42</v>
      </c>
      <c r="M2607" s="9">
        <v>2</v>
      </c>
      <c r="N2607" s="6">
        <v>36.020000000000003</v>
      </c>
      <c r="O2607" s="7">
        <v>0.1</v>
      </c>
      <c r="P2607" s="6">
        <v>13.59</v>
      </c>
      <c r="Q2607" s="6">
        <f t="shared" si="160"/>
        <v>64.836000000000013</v>
      </c>
      <c r="R2607" s="6">
        <f t="shared" si="161"/>
        <v>27.18</v>
      </c>
      <c r="S2607" s="6">
        <f t="shared" si="162"/>
        <v>37.656000000000013</v>
      </c>
      <c r="T2607" s="8">
        <f t="shared" si="163"/>
        <v>0.58078845086063302</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3334</v>
      </c>
      <c r="B2608" s="3">
        <v>46372</v>
      </c>
      <c r="C2608" s="4">
        <f>YEAR(SalesDataTable[[#This Row],[Order Date]])</f>
        <v>2026</v>
      </c>
      <c r="D2608" s="11" t="str">
        <f>"Q"&amp;ROUNDUP(MONTH(SalesDataTable[[#This Row],[Order Date]])/3,0)</f>
        <v>Q4</v>
      </c>
      <c r="E2608" s="4">
        <f>MONTH(SalesDataTable[[#This Row],[Order Date]])</f>
        <v>12</v>
      </c>
      <c r="F2608" s="4" t="str">
        <f>TEXT(SalesDataTable[[#This Row],[Order Date]],"MMM")</f>
        <v>Dec</v>
      </c>
      <c r="G2608" s="4" t="s">
        <v>6</v>
      </c>
      <c r="H2608" s="4" t="s">
        <v>49</v>
      </c>
      <c r="I2608" s="4" t="s">
        <v>2</v>
      </c>
      <c r="J2608" s="4" t="s">
        <v>3</v>
      </c>
      <c r="K2608" s="4" t="s">
        <v>9</v>
      </c>
      <c r="L2608" s="4" t="s">
        <v>37</v>
      </c>
      <c r="M2608" s="9">
        <v>1</v>
      </c>
      <c r="N2608" s="6">
        <v>154.12</v>
      </c>
      <c r="O2608" s="7">
        <v>0</v>
      </c>
      <c r="P2608" s="6">
        <v>77.45</v>
      </c>
      <c r="Q2608" s="6">
        <f t="shared" si="160"/>
        <v>154.12</v>
      </c>
      <c r="R2608" s="6">
        <f t="shared" si="161"/>
        <v>77.45</v>
      </c>
      <c r="S2608" s="6">
        <f t="shared" si="162"/>
        <v>76.67</v>
      </c>
      <c r="T2608" s="8">
        <f t="shared" si="163"/>
        <v>0.49746950428237735</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3469</v>
      </c>
      <c r="B2609" s="3">
        <v>46372</v>
      </c>
      <c r="C2609" s="4">
        <f>YEAR(SalesDataTable[[#This Row],[Order Date]])</f>
        <v>2026</v>
      </c>
      <c r="D2609" s="11" t="str">
        <f>"Q"&amp;ROUNDUP(MONTH(SalesDataTable[[#This Row],[Order Date]])/3,0)</f>
        <v>Q4</v>
      </c>
      <c r="E2609" s="4">
        <f>MONTH(SalesDataTable[[#This Row],[Order Date]])</f>
        <v>12</v>
      </c>
      <c r="F2609" s="4" t="str">
        <f>TEXT(SalesDataTable[[#This Row],[Order Date]],"MMM")</f>
        <v>Dec</v>
      </c>
      <c r="G2609" s="4" t="s">
        <v>0</v>
      </c>
      <c r="H2609" s="4" t="s">
        <v>36</v>
      </c>
      <c r="I2609" s="4" t="s">
        <v>2</v>
      </c>
      <c r="J2609" s="4" t="s">
        <v>3</v>
      </c>
      <c r="K2609" s="4" t="s">
        <v>9</v>
      </c>
      <c r="L2609" s="4" t="s">
        <v>37</v>
      </c>
      <c r="M2609" s="9">
        <v>1</v>
      </c>
      <c r="N2609" s="6">
        <v>150.88</v>
      </c>
      <c r="O2609" s="7">
        <v>0.05</v>
      </c>
      <c r="P2609" s="6">
        <v>81.02</v>
      </c>
      <c r="Q2609" s="6">
        <f t="shared" si="160"/>
        <v>143.33599999999998</v>
      </c>
      <c r="R2609" s="6">
        <f t="shared" si="161"/>
        <v>81.02</v>
      </c>
      <c r="S2609" s="6">
        <f t="shared" si="162"/>
        <v>62.315999999999988</v>
      </c>
      <c r="T2609" s="8">
        <f t="shared" si="163"/>
        <v>0.43475470223809787</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569</v>
      </c>
      <c r="B2610" s="3">
        <v>46373</v>
      </c>
      <c r="C2610" s="4">
        <f>YEAR(SalesDataTable[[#This Row],[Order Date]])</f>
        <v>2026</v>
      </c>
      <c r="D2610" s="11" t="str">
        <f>"Q"&amp;ROUNDUP(MONTH(SalesDataTable[[#This Row],[Order Date]])/3,0)</f>
        <v>Q4</v>
      </c>
      <c r="E2610" s="4">
        <f>MONTH(SalesDataTable[[#This Row],[Order Date]])</f>
        <v>12</v>
      </c>
      <c r="F2610" s="4" t="str">
        <f>TEXT(SalesDataTable[[#This Row],[Order Date]],"MMM")</f>
        <v>Dec</v>
      </c>
      <c r="G2610" s="4" t="s">
        <v>11</v>
      </c>
      <c r="H2610" s="4" t="s">
        <v>12</v>
      </c>
      <c r="I2610" s="4" t="s">
        <v>28</v>
      </c>
      <c r="J2610" s="4" t="s">
        <v>13</v>
      </c>
      <c r="K2610" s="4" t="s">
        <v>4</v>
      </c>
      <c r="L2610" s="4" t="s">
        <v>26</v>
      </c>
      <c r="M2610" s="9">
        <v>2</v>
      </c>
      <c r="N2610" s="6">
        <v>40.479999999999997</v>
      </c>
      <c r="O2610" s="7">
        <v>0</v>
      </c>
      <c r="P2610" s="6">
        <v>16.23</v>
      </c>
      <c r="Q2610" s="6">
        <f t="shared" si="160"/>
        <v>80.959999999999994</v>
      </c>
      <c r="R2610" s="6">
        <f t="shared" si="161"/>
        <v>32.46</v>
      </c>
      <c r="S2610" s="6">
        <f t="shared" si="162"/>
        <v>48.499999999999993</v>
      </c>
      <c r="T2610" s="8">
        <f t="shared" si="163"/>
        <v>0.5990612648221344</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2404</v>
      </c>
      <c r="B2611" s="3">
        <v>46373</v>
      </c>
      <c r="C2611" s="4">
        <f>YEAR(SalesDataTable[[#This Row],[Order Date]])</f>
        <v>2026</v>
      </c>
      <c r="D2611" s="11" t="str">
        <f>"Q"&amp;ROUNDUP(MONTH(SalesDataTable[[#This Row],[Order Date]])/3,0)</f>
        <v>Q4</v>
      </c>
      <c r="E2611" s="4">
        <f>MONTH(SalesDataTable[[#This Row],[Order Date]])</f>
        <v>12</v>
      </c>
      <c r="F2611" s="4" t="str">
        <f>TEXT(SalesDataTable[[#This Row],[Order Date]],"MMM")</f>
        <v>Dec</v>
      </c>
      <c r="G2611" s="4" t="s">
        <v>11</v>
      </c>
      <c r="H2611" s="4" t="s">
        <v>39</v>
      </c>
      <c r="I2611" s="4" t="s">
        <v>28</v>
      </c>
      <c r="J2611" s="4" t="s">
        <v>16</v>
      </c>
      <c r="K2611" s="4" t="s">
        <v>14</v>
      </c>
      <c r="L2611" s="4" t="s">
        <v>48</v>
      </c>
      <c r="M2611" s="9">
        <v>3</v>
      </c>
      <c r="N2611" s="6">
        <v>163.34</v>
      </c>
      <c r="O2611" s="7">
        <v>0.1</v>
      </c>
      <c r="P2611" s="6">
        <v>88.53</v>
      </c>
      <c r="Q2611" s="6">
        <f t="shared" si="160"/>
        <v>441.01799999999997</v>
      </c>
      <c r="R2611" s="6">
        <f t="shared" si="161"/>
        <v>265.59000000000003</v>
      </c>
      <c r="S2611" s="6">
        <f t="shared" si="162"/>
        <v>175.42799999999994</v>
      </c>
      <c r="T2611" s="8">
        <f t="shared" si="163"/>
        <v>0.39777968246194023</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4682</v>
      </c>
      <c r="B2612" s="3">
        <v>46373</v>
      </c>
      <c r="C2612" s="4">
        <f>YEAR(SalesDataTable[[#This Row],[Order Date]])</f>
        <v>2026</v>
      </c>
      <c r="D2612" s="11" t="str">
        <f>"Q"&amp;ROUNDUP(MONTH(SalesDataTable[[#This Row],[Order Date]])/3,0)</f>
        <v>Q4</v>
      </c>
      <c r="E2612" s="4">
        <f>MONTH(SalesDataTable[[#This Row],[Order Date]])</f>
        <v>12</v>
      </c>
      <c r="F2612" s="4" t="str">
        <f>TEXT(SalesDataTable[[#This Row],[Order Date]],"MMM")</f>
        <v>Dec</v>
      </c>
      <c r="G2612" s="4" t="s">
        <v>20</v>
      </c>
      <c r="H2612" s="4" t="s">
        <v>21</v>
      </c>
      <c r="I2612" s="4" t="s">
        <v>19</v>
      </c>
      <c r="J2612" s="4" t="s">
        <v>13</v>
      </c>
      <c r="K2612" s="4" t="s">
        <v>34</v>
      </c>
      <c r="L2612" s="4" t="s">
        <v>35</v>
      </c>
      <c r="M2612" s="9">
        <v>2</v>
      </c>
      <c r="N2612" s="6">
        <v>40.89</v>
      </c>
      <c r="O2612" s="7">
        <v>0</v>
      </c>
      <c r="P2612" s="6">
        <v>14.95</v>
      </c>
      <c r="Q2612" s="6">
        <f t="shared" si="160"/>
        <v>81.78</v>
      </c>
      <c r="R2612" s="6">
        <f t="shared" si="161"/>
        <v>29.9</v>
      </c>
      <c r="S2612" s="6">
        <f t="shared" si="162"/>
        <v>51.88</v>
      </c>
      <c r="T2612" s="8">
        <f t="shared" si="163"/>
        <v>0.63438493519197847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4888</v>
      </c>
      <c r="B2613" s="3">
        <v>46373</v>
      </c>
      <c r="C2613" s="4">
        <f>YEAR(SalesDataTable[[#This Row],[Order Date]])</f>
        <v>2026</v>
      </c>
      <c r="D2613" s="11" t="str">
        <f>"Q"&amp;ROUNDUP(MONTH(SalesDataTable[[#This Row],[Order Date]])/3,0)</f>
        <v>Q4</v>
      </c>
      <c r="E2613" s="4">
        <f>MONTH(SalesDataTable[[#This Row],[Order Date]])</f>
        <v>12</v>
      </c>
      <c r="F2613" s="4" t="str">
        <f>TEXT(SalesDataTable[[#This Row],[Order Date]],"MMM")</f>
        <v>Dec</v>
      </c>
      <c r="G2613" s="4" t="s">
        <v>11</v>
      </c>
      <c r="H2613" s="4" t="s">
        <v>12</v>
      </c>
      <c r="I2613" s="4" t="s">
        <v>28</v>
      </c>
      <c r="J2613" s="4" t="s">
        <v>13</v>
      </c>
      <c r="K2613" s="4" t="s">
        <v>34</v>
      </c>
      <c r="L2613" s="4" t="s">
        <v>35</v>
      </c>
      <c r="M2613" s="9">
        <v>1</v>
      </c>
      <c r="N2613" s="6">
        <v>40.159999999999997</v>
      </c>
      <c r="O2613" s="7">
        <v>0.15</v>
      </c>
      <c r="P2613" s="6">
        <v>14.46</v>
      </c>
      <c r="Q2613" s="6">
        <f t="shared" si="160"/>
        <v>34.135999999999996</v>
      </c>
      <c r="R2613" s="6">
        <f t="shared" si="161"/>
        <v>14.46</v>
      </c>
      <c r="S2613" s="6">
        <f t="shared" si="162"/>
        <v>19.675999999999995</v>
      </c>
      <c r="T2613" s="8">
        <f t="shared" si="163"/>
        <v>0.576400281228029</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4923</v>
      </c>
      <c r="B2614" s="3">
        <v>46373</v>
      </c>
      <c r="C2614" s="4">
        <f>YEAR(SalesDataTable[[#This Row],[Order Date]])</f>
        <v>2026</v>
      </c>
      <c r="D2614" s="11" t="str">
        <f>"Q"&amp;ROUNDUP(MONTH(SalesDataTable[[#This Row],[Order Date]])/3,0)</f>
        <v>Q4</v>
      </c>
      <c r="E2614" s="4">
        <f>MONTH(SalesDataTable[[#This Row],[Order Date]])</f>
        <v>12</v>
      </c>
      <c r="F2614" s="4" t="str">
        <f>TEXT(SalesDataTable[[#This Row],[Order Date]],"MMM")</f>
        <v>Dec</v>
      </c>
      <c r="G2614" s="4" t="s">
        <v>20</v>
      </c>
      <c r="H2614" s="4" t="s">
        <v>47</v>
      </c>
      <c r="I2614" s="4" t="s">
        <v>2</v>
      </c>
      <c r="J2614" s="4" t="s">
        <v>13</v>
      </c>
      <c r="K2614" s="4" t="s">
        <v>23</v>
      </c>
      <c r="L2614" s="4" t="s">
        <v>40</v>
      </c>
      <c r="M2614" s="9">
        <v>2</v>
      </c>
      <c r="N2614" s="6">
        <v>79.86</v>
      </c>
      <c r="O2614" s="7">
        <v>0</v>
      </c>
      <c r="P2614" s="6">
        <v>39.049999999999997</v>
      </c>
      <c r="Q2614" s="6">
        <f t="shared" si="160"/>
        <v>159.72</v>
      </c>
      <c r="R2614" s="6">
        <f t="shared" si="161"/>
        <v>78.099999999999994</v>
      </c>
      <c r="S2614" s="6">
        <f t="shared" si="162"/>
        <v>81.62</v>
      </c>
      <c r="T2614" s="8">
        <f t="shared" si="163"/>
        <v>0.51101928374655647</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131</v>
      </c>
      <c r="B2615" s="3">
        <v>46374</v>
      </c>
      <c r="C2615" s="4">
        <f>YEAR(SalesDataTable[[#This Row],[Order Date]])</f>
        <v>2026</v>
      </c>
      <c r="D2615" s="11" t="str">
        <f>"Q"&amp;ROUNDUP(MONTH(SalesDataTable[[#This Row],[Order Date]])/3,0)</f>
        <v>Q4</v>
      </c>
      <c r="E2615" s="4">
        <f>MONTH(SalesDataTable[[#This Row],[Order Date]])</f>
        <v>12</v>
      </c>
      <c r="F2615" s="4" t="str">
        <f>TEXT(SalesDataTable[[#This Row],[Order Date]],"MMM")</f>
        <v>Dec</v>
      </c>
      <c r="G2615" s="4" t="s">
        <v>6</v>
      </c>
      <c r="H2615" s="4" t="s">
        <v>41</v>
      </c>
      <c r="I2615" s="4" t="s">
        <v>28</v>
      </c>
      <c r="J2615" s="4" t="s">
        <v>3</v>
      </c>
      <c r="K2615" s="4" t="s">
        <v>23</v>
      </c>
      <c r="L2615" s="4" t="s">
        <v>51</v>
      </c>
      <c r="M2615" s="9">
        <v>2</v>
      </c>
      <c r="N2615" s="6">
        <v>123.42</v>
      </c>
      <c r="O2615" s="7">
        <v>0.1</v>
      </c>
      <c r="P2615" s="6">
        <v>60.03</v>
      </c>
      <c r="Q2615" s="6">
        <f t="shared" si="160"/>
        <v>222.15600000000001</v>
      </c>
      <c r="R2615" s="6">
        <f t="shared" si="161"/>
        <v>120.06</v>
      </c>
      <c r="S2615" s="6">
        <f t="shared" si="162"/>
        <v>102.096</v>
      </c>
      <c r="T2615" s="8">
        <f t="shared" si="163"/>
        <v>0.45956895154756117</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349</v>
      </c>
      <c r="B2616" s="3">
        <v>46374</v>
      </c>
      <c r="C2616" s="4">
        <f>YEAR(SalesDataTable[[#This Row],[Order Date]])</f>
        <v>2026</v>
      </c>
      <c r="D2616" s="11" t="str">
        <f>"Q"&amp;ROUNDUP(MONTH(SalesDataTable[[#This Row],[Order Date]])/3,0)</f>
        <v>Q4</v>
      </c>
      <c r="E2616" s="4">
        <f>MONTH(SalesDataTable[[#This Row],[Order Date]])</f>
        <v>12</v>
      </c>
      <c r="F2616" s="4" t="str">
        <f>TEXT(SalesDataTable[[#This Row],[Order Date]],"MMM")</f>
        <v>Dec</v>
      </c>
      <c r="G2616" s="4" t="s">
        <v>11</v>
      </c>
      <c r="H2616" s="4" t="s">
        <v>12</v>
      </c>
      <c r="I2616" s="4" t="s">
        <v>2</v>
      </c>
      <c r="J2616" s="4" t="s">
        <v>3</v>
      </c>
      <c r="K2616" s="4" t="s">
        <v>14</v>
      </c>
      <c r="L2616" s="4" t="s">
        <v>32</v>
      </c>
      <c r="M2616" s="9">
        <v>1</v>
      </c>
      <c r="N2616" s="6">
        <v>47.61</v>
      </c>
      <c r="O2616" s="7">
        <v>0.05</v>
      </c>
      <c r="P2616" s="6">
        <v>18.18</v>
      </c>
      <c r="Q2616" s="6">
        <f t="shared" si="160"/>
        <v>45.229499999999994</v>
      </c>
      <c r="R2616" s="6">
        <f t="shared" si="161"/>
        <v>18.18</v>
      </c>
      <c r="S2616" s="6">
        <f t="shared" si="162"/>
        <v>27.049499999999995</v>
      </c>
      <c r="T2616" s="8">
        <f t="shared" si="163"/>
        <v>0.59804994527907662</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1131</v>
      </c>
      <c r="B2617" s="3">
        <v>46374</v>
      </c>
      <c r="C2617" s="4">
        <f>YEAR(SalesDataTable[[#This Row],[Order Date]])</f>
        <v>2026</v>
      </c>
      <c r="D2617" s="11" t="str">
        <f>"Q"&amp;ROUNDUP(MONTH(SalesDataTable[[#This Row],[Order Date]])/3,0)</f>
        <v>Q4</v>
      </c>
      <c r="E2617" s="4">
        <f>MONTH(SalesDataTable[[#This Row],[Order Date]])</f>
        <v>12</v>
      </c>
      <c r="F2617" s="4" t="str">
        <f>TEXT(SalesDataTable[[#This Row],[Order Date]],"MMM")</f>
        <v>Dec</v>
      </c>
      <c r="G2617" s="4" t="s">
        <v>20</v>
      </c>
      <c r="H2617" s="4" t="s">
        <v>33</v>
      </c>
      <c r="I2617" s="4" t="s">
        <v>2</v>
      </c>
      <c r="J2617" s="4" t="s">
        <v>3</v>
      </c>
      <c r="K2617" s="4" t="s">
        <v>9</v>
      </c>
      <c r="L2617" s="4" t="s">
        <v>10</v>
      </c>
      <c r="M2617" s="9">
        <v>2</v>
      </c>
      <c r="N2617" s="6">
        <v>93.88</v>
      </c>
      <c r="O2617" s="7">
        <v>0.1</v>
      </c>
      <c r="P2617" s="6">
        <v>45.89</v>
      </c>
      <c r="Q2617" s="6">
        <f t="shared" si="160"/>
        <v>168.98400000000001</v>
      </c>
      <c r="R2617" s="6">
        <f t="shared" si="161"/>
        <v>91.78</v>
      </c>
      <c r="S2617" s="6">
        <f t="shared" si="162"/>
        <v>77.204000000000008</v>
      </c>
      <c r="T2617" s="8">
        <f t="shared" si="163"/>
        <v>0.45687165648818823</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2738</v>
      </c>
      <c r="B2618" s="3">
        <v>46374</v>
      </c>
      <c r="C2618" s="4">
        <f>YEAR(SalesDataTable[[#This Row],[Order Date]])</f>
        <v>2026</v>
      </c>
      <c r="D2618" s="11" t="str">
        <f>"Q"&amp;ROUNDUP(MONTH(SalesDataTable[[#This Row],[Order Date]])/3,0)</f>
        <v>Q4</v>
      </c>
      <c r="E2618" s="4">
        <f>MONTH(SalesDataTable[[#This Row],[Order Date]])</f>
        <v>12</v>
      </c>
      <c r="F2618" s="4" t="str">
        <f>TEXT(SalesDataTable[[#This Row],[Order Date]],"MMM")</f>
        <v>Dec</v>
      </c>
      <c r="G2618" s="4" t="s">
        <v>6</v>
      </c>
      <c r="H2618" s="4" t="s">
        <v>41</v>
      </c>
      <c r="I2618" s="4" t="s">
        <v>2</v>
      </c>
      <c r="J2618" s="4" t="s">
        <v>13</v>
      </c>
      <c r="K2618" s="4" t="s">
        <v>9</v>
      </c>
      <c r="L2618" s="4" t="s">
        <v>17</v>
      </c>
      <c r="M2618" s="9">
        <v>3</v>
      </c>
      <c r="N2618" s="6">
        <v>145.43</v>
      </c>
      <c r="O2618" s="7">
        <v>0.05</v>
      </c>
      <c r="P2618" s="6">
        <v>81.72</v>
      </c>
      <c r="Q2618" s="6">
        <f t="shared" si="160"/>
        <v>414.47550000000001</v>
      </c>
      <c r="R2618" s="6">
        <f t="shared" si="161"/>
        <v>245.16</v>
      </c>
      <c r="S2618" s="6">
        <f t="shared" si="162"/>
        <v>169.31550000000001</v>
      </c>
      <c r="T2618" s="8">
        <f t="shared" si="163"/>
        <v>0.40850544845232106</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4400</v>
      </c>
      <c r="B2619" s="3">
        <v>46374</v>
      </c>
      <c r="C2619" s="4">
        <f>YEAR(SalesDataTable[[#This Row],[Order Date]])</f>
        <v>2026</v>
      </c>
      <c r="D2619" s="11" t="str">
        <f>"Q"&amp;ROUNDUP(MONTH(SalesDataTable[[#This Row],[Order Date]])/3,0)</f>
        <v>Q4</v>
      </c>
      <c r="E2619" s="4">
        <f>MONTH(SalesDataTable[[#This Row],[Order Date]])</f>
        <v>12</v>
      </c>
      <c r="F2619" s="4" t="str">
        <f>TEXT(SalesDataTable[[#This Row],[Order Date]],"MMM")</f>
        <v>Dec</v>
      </c>
      <c r="G2619" s="4" t="s">
        <v>20</v>
      </c>
      <c r="H2619" s="4" t="s">
        <v>21</v>
      </c>
      <c r="I2619" s="4" t="s">
        <v>2</v>
      </c>
      <c r="J2619" s="4" t="s">
        <v>3</v>
      </c>
      <c r="K2619" s="4" t="s">
        <v>14</v>
      </c>
      <c r="L2619" s="4" t="s">
        <v>15</v>
      </c>
      <c r="M2619" s="9">
        <v>2</v>
      </c>
      <c r="N2619" s="6">
        <v>36.89</v>
      </c>
      <c r="O2619" s="7">
        <v>0.1</v>
      </c>
      <c r="P2619" s="6">
        <v>13.74</v>
      </c>
      <c r="Q2619" s="6">
        <f t="shared" si="160"/>
        <v>66.402000000000001</v>
      </c>
      <c r="R2619" s="6">
        <f t="shared" si="161"/>
        <v>27.48</v>
      </c>
      <c r="S2619" s="6">
        <f t="shared" si="162"/>
        <v>38.921999999999997</v>
      </c>
      <c r="T2619" s="8">
        <f t="shared" si="163"/>
        <v>0.58615704346254627</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3122</v>
      </c>
      <c r="B2620" s="3">
        <v>46375</v>
      </c>
      <c r="C2620" s="4">
        <f>YEAR(SalesDataTable[[#This Row],[Order Date]])</f>
        <v>2026</v>
      </c>
      <c r="D2620" s="11" t="str">
        <f>"Q"&amp;ROUNDUP(MONTH(SalesDataTable[[#This Row],[Order Date]])/3,0)</f>
        <v>Q4</v>
      </c>
      <c r="E2620" s="4">
        <f>MONTH(SalesDataTable[[#This Row],[Order Date]])</f>
        <v>12</v>
      </c>
      <c r="F2620" s="4" t="str">
        <f>TEXT(SalesDataTable[[#This Row],[Order Date]],"MMM")</f>
        <v>Dec</v>
      </c>
      <c r="G2620" s="4" t="s">
        <v>0</v>
      </c>
      <c r="H2620" s="4" t="s">
        <v>1</v>
      </c>
      <c r="I2620" s="4" t="s">
        <v>28</v>
      </c>
      <c r="J2620" s="4" t="s">
        <v>3</v>
      </c>
      <c r="K2620" s="4" t="s">
        <v>9</v>
      </c>
      <c r="L2620" s="4" t="s">
        <v>17</v>
      </c>
      <c r="M2620" s="9">
        <v>1</v>
      </c>
      <c r="N2620" s="6">
        <v>145.44</v>
      </c>
      <c r="O2620" s="7">
        <v>0.1</v>
      </c>
      <c r="P2620" s="6">
        <v>80.42</v>
      </c>
      <c r="Q2620" s="6">
        <f t="shared" si="160"/>
        <v>130.89600000000002</v>
      </c>
      <c r="R2620" s="6">
        <f t="shared" si="161"/>
        <v>80.42</v>
      </c>
      <c r="S2620" s="6">
        <f t="shared" si="162"/>
        <v>50.476000000000013</v>
      </c>
      <c r="T2620" s="8">
        <f t="shared" si="163"/>
        <v>0.38561911746730232</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4572</v>
      </c>
      <c r="B2621" s="3">
        <v>46375</v>
      </c>
      <c r="C2621" s="4">
        <f>YEAR(SalesDataTable[[#This Row],[Order Date]])</f>
        <v>2026</v>
      </c>
      <c r="D2621" s="11" t="str">
        <f>"Q"&amp;ROUNDUP(MONTH(SalesDataTable[[#This Row],[Order Date]])/3,0)</f>
        <v>Q4</v>
      </c>
      <c r="E2621" s="4">
        <f>MONTH(SalesDataTable[[#This Row],[Order Date]])</f>
        <v>12</v>
      </c>
      <c r="F2621" s="4" t="str">
        <f>TEXT(SalesDataTable[[#This Row],[Order Date]],"MMM")</f>
        <v>Dec</v>
      </c>
      <c r="G2621" s="4" t="s">
        <v>0</v>
      </c>
      <c r="H2621" s="4" t="s">
        <v>50</v>
      </c>
      <c r="I2621" s="4" t="s">
        <v>2</v>
      </c>
      <c r="J2621" s="4" t="s">
        <v>13</v>
      </c>
      <c r="K2621" s="4" t="s">
        <v>34</v>
      </c>
      <c r="L2621" s="4" t="s">
        <v>45</v>
      </c>
      <c r="M2621" s="9">
        <v>2</v>
      </c>
      <c r="N2621" s="6">
        <v>51.56</v>
      </c>
      <c r="O2621" s="7">
        <v>0</v>
      </c>
      <c r="P2621" s="6">
        <v>21.9</v>
      </c>
      <c r="Q2621" s="6">
        <f t="shared" si="160"/>
        <v>103.12</v>
      </c>
      <c r="R2621" s="6">
        <f t="shared" si="161"/>
        <v>43.8</v>
      </c>
      <c r="S2621" s="6">
        <f t="shared" si="162"/>
        <v>59.320000000000007</v>
      </c>
      <c r="T2621" s="8">
        <f t="shared" si="163"/>
        <v>0.57525213343677273</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4783</v>
      </c>
      <c r="B2622" s="3">
        <v>46375</v>
      </c>
      <c r="C2622" s="4">
        <f>YEAR(SalesDataTable[[#This Row],[Order Date]])</f>
        <v>2026</v>
      </c>
      <c r="D2622" s="11" t="str">
        <f>"Q"&amp;ROUNDUP(MONTH(SalesDataTable[[#This Row],[Order Date]])/3,0)</f>
        <v>Q4</v>
      </c>
      <c r="E2622" s="4">
        <f>MONTH(SalesDataTable[[#This Row],[Order Date]])</f>
        <v>12</v>
      </c>
      <c r="F2622" s="4" t="str">
        <f>TEXT(SalesDataTable[[#This Row],[Order Date]],"MMM")</f>
        <v>Dec</v>
      </c>
      <c r="G2622" s="4" t="s">
        <v>20</v>
      </c>
      <c r="H2622" s="4" t="s">
        <v>31</v>
      </c>
      <c r="I2622" s="4" t="s">
        <v>2</v>
      </c>
      <c r="J2622" s="4" t="s">
        <v>13</v>
      </c>
      <c r="K2622" s="4" t="s">
        <v>23</v>
      </c>
      <c r="L2622" s="4" t="s">
        <v>51</v>
      </c>
      <c r="M2622" s="9">
        <v>2</v>
      </c>
      <c r="N2622" s="6">
        <v>122</v>
      </c>
      <c r="O2622" s="7">
        <v>0.15</v>
      </c>
      <c r="P2622" s="6">
        <v>60.01</v>
      </c>
      <c r="Q2622" s="6">
        <f t="shared" si="160"/>
        <v>207.4</v>
      </c>
      <c r="R2622" s="6">
        <f t="shared" si="161"/>
        <v>120.02</v>
      </c>
      <c r="S2622" s="6">
        <f t="shared" si="162"/>
        <v>87.38000000000001</v>
      </c>
      <c r="T2622" s="8">
        <f t="shared" si="163"/>
        <v>0.4213114754098361</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5055</v>
      </c>
      <c r="B2623" s="3">
        <v>46375</v>
      </c>
      <c r="C2623" s="4">
        <f>YEAR(SalesDataTable[[#This Row],[Order Date]])</f>
        <v>2026</v>
      </c>
      <c r="D2623" s="11" t="str">
        <f>"Q"&amp;ROUNDUP(MONTH(SalesDataTable[[#This Row],[Order Date]])/3,0)</f>
        <v>Q4</v>
      </c>
      <c r="E2623" s="4">
        <f>MONTH(SalesDataTable[[#This Row],[Order Date]])</f>
        <v>12</v>
      </c>
      <c r="F2623" s="4" t="str">
        <f>TEXT(SalesDataTable[[#This Row],[Order Date]],"MMM")</f>
        <v>Dec</v>
      </c>
      <c r="G2623" s="4" t="s">
        <v>11</v>
      </c>
      <c r="H2623" s="4" t="s">
        <v>18</v>
      </c>
      <c r="I2623" s="4" t="s">
        <v>28</v>
      </c>
      <c r="J2623" s="4" t="s">
        <v>13</v>
      </c>
      <c r="K2623" s="4" t="s">
        <v>9</v>
      </c>
      <c r="L2623" s="4" t="s">
        <v>46</v>
      </c>
      <c r="M2623" s="9">
        <v>1</v>
      </c>
      <c r="N2623" s="6">
        <v>71.89</v>
      </c>
      <c r="O2623" s="7">
        <v>0.15</v>
      </c>
      <c r="P2623" s="6">
        <v>32.409999999999997</v>
      </c>
      <c r="Q2623" s="6">
        <f t="shared" si="160"/>
        <v>61.106499999999997</v>
      </c>
      <c r="R2623" s="6">
        <f t="shared" si="161"/>
        <v>32.409999999999997</v>
      </c>
      <c r="S2623" s="6">
        <f t="shared" si="162"/>
        <v>28.6965</v>
      </c>
      <c r="T2623" s="8">
        <f t="shared" si="163"/>
        <v>0.46961452545964832</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5100</v>
      </c>
      <c r="B2624" s="3">
        <v>46375</v>
      </c>
      <c r="C2624" s="4">
        <f>YEAR(SalesDataTable[[#This Row],[Order Date]])</f>
        <v>2026</v>
      </c>
      <c r="D2624" s="11" t="str">
        <f>"Q"&amp;ROUNDUP(MONTH(SalesDataTable[[#This Row],[Order Date]])/3,0)</f>
        <v>Q4</v>
      </c>
      <c r="E2624" s="4">
        <f>MONTH(SalesDataTable[[#This Row],[Order Date]])</f>
        <v>12</v>
      </c>
      <c r="F2624" s="4" t="str">
        <f>TEXT(SalesDataTable[[#This Row],[Order Date]],"MMM")</f>
        <v>Dec</v>
      </c>
      <c r="G2624" s="4" t="s">
        <v>11</v>
      </c>
      <c r="H2624" s="4" t="s">
        <v>25</v>
      </c>
      <c r="I2624" s="4" t="s">
        <v>2</v>
      </c>
      <c r="J2624" s="4" t="s">
        <v>3</v>
      </c>
      <c r="K2624" s="4" t="s">
        <v>9</v>
      </c>
      <c r="L2624" s="4" t="s">
        <v>46</v>
      </c>
      <c r="M2624" s="9">
        <v>2</v>
      </c>
      <c r="N2624" s="6">
        <v>70.59</v>
      </c>
      <c r="O2624" s="7">
        <v>0.15</v>
      </c>
      <c r="P2624" s="6">
        <v>31.56</v>
      </c>
      <c r="Q2624" s="6">
        <f t="shared" si="160"/>
        <v>120.003</v>
      </c>
      <c r="R2624" s="6">
        <f t="shared" si="161"/>
        <v>63.12</v>
      </c>
      <c r="S2624" s="6">
        <f t="shared" si="162"/>
        <v>56.883000000000003</v>
      </c>
      <c r="T2624" s="8">
        <f t="shared" si="163"/>
        <v>0.47401314967125824</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488</v>
      </c>
      <c r="B2625" s="3">
        <v>46376</v>
      </c>
      <c r="C2625" s="4">
        <f>YEAR(SalesDataTable[[#This Row],[Order Date]])</f>
        <v>2026</v>
      </c>
      <c r="D2625" s="11" t="str">
        <f>"Q"&amp;ROUNDUP(MONTH(SalesDataTable[[#This Row],[Order Date]])/3,0)</f>
        <v>Q4</v>
      </c>
      <c r="E2625" s="4">
        <f>MONTH(SalesDataTable[[#This Row],[Order Date]])</f>
        <v>12</v>
      </c>
      <c r="F2625" s="4" t="str">
        <f>TEXT(SalesDataTable[[#This Row],[Order Date]],"MMM")</f>
        <v>Dec</v>
      </c>
      <c r="G2625" s="4" t="s">
        <v>20</v>
      </c>
      <c r="H2625" s="4" t="s">
        <v>31</v>
      </c>
      <c r="I2625" s="4" t="s">
        <v>2</v>
      </c>
      <c r="J2625" s="4" t="s">
        <v>3</v>
      </c>
      <c r="K2625" s="4" t="s">
        <v>9</v>
      </c>
      <c r="L2625" s="4" t="s">
        <v>17</v>
      </c>
      <c r="M2625" s="9">
        <v>4</v>
      </c>
      <c r="N2625" s="6">
        <v>141.91</v>
      </c>
      <c r="O2625" s="7">
        <v>0.05</v>
      </c>
      <c r="P2625" s="6">
        <v>80.260000000000005</v>
      </c>
      <c r="Q2625" s="6">
        <f t="shared" si="160"/>
        <v>539.25799999999992</v>
      </c>
      <c r="R2625" s="6">
        <f t="shared" si="161"/>
        <v>321.04000000000002</v>
      </c>
      <c r="S2625" s="6">
        <f t="shared" si="162"/>
        <v>218.2179999999999</v>
      </c>
      <c r="T2625" s="8">
        <f t="shared" si="163"/>
        <v>0.40466344495584661</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710</v>
      </c>
      <c r="B2626" s="3">
        <v>46376</v>
      </c>
      <c r="C2626" s="4">
        <f>YEAR(SalesDataTable[[#This Row],[Order Date]])</f>
        <v>2026</v>
      </c>
      <c r="D2626" s="11" t="str">
        <f>"Q"&amp;ROUNDUP(MONTH(SalesDataTable[[#This Row],[Order Date]])/3,0)</f>
        <v>Q4</v>
      </c>
      <c r="E2626" s="4">
        <f>MONTH(SalesDataTable[[#This Row],[Order Date]])</f>
        <v>12</v>
      </c>
      <c r="F2626" s="4" t="str">
        <f>TEXT(SalesDataTable[[#This Row],[Order Date]],"MMM")</f>
        <v>Dec</v>
      </c>
      <c r="G2626" s="4" t="s">
        <v>6</v>
      </c>
      <c r="H2626" s="4" t="s">
        <v>27</v>
      </c>
      <c r="I2626" s="4" t="s">
        <v>8</v>
      </c>
      <c r="J2626" s="4" t="s">
        <v>16</v>
      </c>
      <c r="K2626" s="4" t="s">
        <v>9</v>
      </c>
      <c r="L2626" s="4" t="s">
        <v>17</v>
      </c>
      <c r="M2626" s="9">
        <v>3</v>
      </c>
      <c r="N2626" s="6">
        <v>140.4</v>
      </c>
      <c r="O2626" s="7">
        <v>0.2</v>
      </c>
      <c r="P2626" s="6">
        <v>81.760000000000005</v>
      </c>
      <c r="Q2626" s="6">
        <f t="shared" si="160"/>
        <v>336.96000000000004</v>
      </c>
      <c r="R2626" s="6">
        <f t="shared" si="161"/>
        <v>245.28000000000003</v>
      </c>
      <c r="S2626" s="6">
        <f t="shared" si="162"/>
        <v>91.68</v>
      </c>
      <c r="T2626" s="8">
        <f t="shared" si="163"/>
        <v>0.27207977207977208</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1009</v>
      </c>
      <c r="B2627" s="3">
        <v>46376</v>
      </c>
      <c r="C2627" s="4">
        <f>YEAR(SalesDataTable[[#This Row],[Order Date]])</f>
        <v>2026</v>
      </c>
      <c r="D2627" s="11" t="str">
        <f>"Q"&amp;ROUNDUP(MONTH(SalesDataTable[[#This Row],[Order Date]])/3,0)</f>
        <v>Q4</v>
      </c>
      <c r="E2627" s="4">
        <f>MONTH(SalesDataTable[[#This Row],[Order Date]])</f>
        <v>12</v>
      </c>
      <c r="F2627" s="4" t="str">
        <f>TEXT(SalesDataTable[[#This Row],[Order Date]],"MMM")</f>
        <v>Dec</v>
      </c>
      <c r="G2627" s="4" t="s">
        <v>20</v>
      </c>
      <c r="H2627" s="4" t="s">
        <v>47</v>
      </c>
      <c r="I2627" s="4" t="s">
        <v>28</v>
      </c>
      <c r="J2627" s="4" t="s">
        <v>3</v>
      </c>
      <c r="K2627" s="4" t="s">
        <v>9</v>
      </c>
      <c r="L2627" s="4" t="s">
        <v>46</v>
      </c>
      <c r="M2627" s="9">
        <v>2</v>
      </c>
      <c r="N2627" s="6">
        <v>72.349999999999994</v>
      </c>
      <c r="O2627" s="7">
        <v>0.15</v>
      </c>
      <c r="P2627" s="6">
        <v>32.44</v>
      </c>
      <c r="Q2627" s="6">
        <f t="shared" si="160"/>
        <v>122.99499999999999</v>
      </c>
      <c r="R2627" s="6">
        <f t="shared" si="161"/>
        <v>64.88</v>
      </c>
      <c r="S2627" s="6">
        <f t="shared" si="162"/>
        <v>58.114999999999995</v>
      </c>
      <c r="T2627" s="8">
        <f t="shared" si="163"/>
        <v>0.47249888206837676</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1231</v>
      </c>
      <c r="B2628" s="3">
        <v>46376</v>
      </c>
      <c r="C2628" s="4">
        <f>YEAR(SalesDataTable[[#This Row],[Order Date]])</f>
        <v>2026</v>
      </c>
      <c r="D2628" s="11" t="str">
        <f>"Q"&amp;ROUNDUP(MONTH(SalesDataTable[[#This Row],[Order Date]])/3,0)</f>
        <v>Q4</v>
      </c>
      <c r="E2628" s="4">
        <f>MONTH(SalesDataTable[[#This Row],[Order Date]])</f>
        <v>12</v>
      </c>
      <c r="F2628" s="4" t="str">
        <f>TEXT(SalesDataTable[[#This Row],[Order Date]],"MMM")</f>
        <v>Dec</v>
      </c>
      <c r="G2628" s="4" t="s">
        <v>20</v>
      </c>
      <c r="H2628" s="4" t="s">
        <v>33</v>
      </c>
      <c r="I2628" s="4" t="s">
        <v>2</v>
      </c>
      <c r="J2628" s="4" t="s">
        <v>13</v>
      </c>
      <c r="K2628" s="4" t="s">
        <v>23</v>
      </c>
      <c r="L2628" s="4" t="s">
        <v>51</v>
      </c>
      <c r="M2628" s="9">
        <v>4</v>
      </c>
      <c r="N2628" s="6">
        <v>120.8</v>
      </c>
      <c r="O2628" s="7">
        <v>0.1</v>
      </c>
      <c r="P2628" s="6">
        <v>59.93</v>
      </c>
      <c r="Q2628" s="6">
        <f t="shared" ref="Q2628:Q2691" si="164">M2628*N2628*(1-O2628)</f>
        <v>434.88</v>
      </c>
      <c r="R2628" s="6">
        <f t="shared" ref="R2628:R2691" si="165">M2628*P2628</f>
        <v>239.72</v>
      </c>
      <c r="S2628" s="6">
        <f t="shared" ref="S2628:S2691" si="166">Q2628-R2628</f>
        <v>195.16</v>
      </c>
      <c r="T2628" s="8">
        <f t="shared" ref="T2628:T2691" si="167">IFERROR(S2628/Q2628,0)</f>
        <v>0.44876747608535689</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1445</v>
      </c>
      <c r="B2629" s="3">
        <v>46376</v>
      </c>
      <c r="C2629" s="4">
        <f>YEAR(SalesDataTable[[#This Row],[Order Date]])</f>
        <v>2026</v>
      </c>
      <c r="D2629" s="11" t="str">
        <f>"Q"&amp;ROUNDUP(MONTH(SalesDataTable[[#This Row],[Order Date]])/3,0)</f>
        <v>Q4</v>
      </c>
      <c r="E2629" s="4">
        <f>MONTH(SalesDataTable[[#This Row],[Order Date]])</f>
        <v>12</v>
      </c>
      <c r="F2629" s="4" t="str">
        <f>TEXT(SalesDataTable[[#This Row],[Order Date]],"MMM")</f>
        <v>Dec</v>
      </c>
      <c r="G2629" s="4" t="s">
        <v>20</v>
      </c>
      <c r="H2629" s="4" t="s">
        <v>31</v>
      </c>
      <c r="I2629" s="4" t="s">
        <v>2</v>
      </c>
      <c r="J2629" s="4" t="s">
        <v>13</v>
      </c>
      <c r="K2629" s="4" t="s">
        <v>9</v>
      </c>
      <c r="L2629" s="4" t="s">
        <v>46</v>
      </c>
      <c r="M2629" s="9">
        <v>1</v>
      </c>
      <c r="N2629" s="6">
        <v>71.23</v>
      </c>
      <c r="O2629" s="7">
        <v>0</v>
      </c>
      <c r="P2629" s="6">
        <v>31.63</v>
      </c>
      <c r="Q2629" s="6">
        <f t="shared" si="164"/>
        <v>71.23</v>
      </c>
      <c r="R2629" s="6">
        <f t="shared" si="165"/>
        <v>31.63</v>
      </c>
      <c r="S2629" s="6">
        <f t="shared" si="166"/>
        <v>39.600000000000009</v>
      </c>
      <c r="T2629" s="8">
        <f t="shared" si="167"/>
        <v>0.55594552856942303</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2842</v>
      </c>
      <c r="B2630" s="3">
        <v>46376</v>
      </c>
      <c r="C2630" s="4">
        <f>YEAR(SalesDataTable[[#This Row],[Order Date]])</f>
        <v>2026</v>
      </c>
      <c r="D2630" s="11" t="str">
        <f>"Q"&amp;ROUNDUP(MONTH(SalesDataTable[[#This Row],[Order Date]])/3,0)</f>
        <v>Q4</v>
      </c>
      <c r="E2630" s="4">
        <f>MONTH(SalesDataTable[[#This Row],[Order Date]])</f>
        <v>12</v>
      </c>
      <c r="F2630" s="4" t="str">
        <f>TEXT(SalesDataTable[[#This Row],[Order Date]],"MMM")</f>
        <v>Dec</v>
      </c>
      <c r="G2630" s="4" t="s">
        <v>11</v>
      </c>
      <c r="H2630" s="4" t="s">
        <v>39</v>
      </c>
      <c r="I2630" s="4" t="s">
        <v>8</v>
      </c>
      <c r="J2630" s="4" t="s">
        <v>16</v>
      </c>
      <c r="K2630" s="4" t="s">
        <v>4</v>
      </c>
      <c r="L2630" s="4" t="s">
        <v>22</v>
      </c>
      <c r="M2630" s="9">
        <v>5</v>
      </c>
      <c r="N2630" s="6">
        <v>51.02</v>
      </c>
      <c r="O2630" s="7">
        <v>0.05</v>
      </c>
      <c r="P2630" s="6">
        <v>22.56</v>
      </c>
      <c r="Q2630" s="6">
        <f t="shared" si="164"/>
        <v>242.345</v>
      </c>
      <c r="R2630" s="6">
        <f t="shared" si="165"/>
        <v>112.8</v>
      </c>
      <c r="S2630" s="6">
        <f t="shared" si="166"/>
        <v>129.54500000000002</v>
      </c>
      <c r="T2630" s="8">
        <f t="shared" si="167"/>
        <v>0.5345478553302111</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3783</v>
      </c>
      <c r="B2631" s="3">
        <v>46376</v>
      </c>
      <c r="C2631" s="4">
        <f>YEAR(SalesDataTable[[#This Row],[Order Date]])</f>
        <v>2026</v>
      </c>
      <c r="D2631" s="11" t="str">
        <f>"Q"&amp;ROUNDUP(MONTH(SalesDataTable[[#This Row],[Order Date]])/3,0)</f>
        <v>Q4</v>
      </c>
      <c r="E2631" s="4">
        <f>MONTH(SalesDataTable[[#This Row],[Order Date]])</f>
        <v>12</v>
      </c>
      <c r="F2631" s="4" t="str">
        <f>TEXT(SalesDataTable[[#This Row],[Order Date]],"MMM")</f>
        <v>Dec</v>
      </c>
      <c r="G2631" s="4" t="s">
        <v>11</v>
      </c>
      <c r="H2631" s="4" t="s">
        <v>12</v>
      </c>
      <c r="I2631" s="4" t="s">
        <v>28</v>
      </c>
      <c r="J2631" s="4" t="s">
        <v>13</v>
      </c>
      <c r="K2631" s="4" t="s">
        <v>14</v>
      </c>
      <c r="L2631" s="4" t="s">
        <v>44</v>
      </c>
      <c r="M2631" s="9">
        <v>1</v>
      </c>
      <c r="N2631" s="6">
        <v>130.52000000000001</v>
      </c>
      <c r="O2631" s="7">
        <v>0.1</v>
      </c>
      <c r="P2631" s="6">
        <v>66.09</v>
      </c>
      <c r="Q2631" s="6">
        <f t="shared" si="164"/>
        <v>117.46800000000002</v>
      </c>
      <c r="R2631" s="6">
        <f t="shared" si="165"/>
        <v>66.09</v>
      </c>
      <c r="S2631" s="6">
        <f t="shared" si="166"/>
        <v>51.378000000000014</v>
      </c>
      <c r="T2631" s="8">
        <f t="shared" si="167"/>
        <v>0.43737869036673821</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4484</v>
      </c>
      <c r="B2632" s="3">
        <v>46376</v>
      </c>
      <c r="C2632" s="4">
        <f>YEAR(SalesDataTable[[#This Row],[Order Date]])</f>
        <v>2026</v>
      </c>
      <c r="D2632" s="11" t="str">
        <f>"Q"&amp;ROUNDUP(MONTH(SalesDataTable[[#This Row],[Order Date]])/3,0)</f>
        <v>Q4</v>
      </c>
      <c r="E2632" s="4">
        <f>MONTH(SalesDataTable[[#This Row],[Order Date]])</f>
        <v>12</v>
      </c>
      <c r="F2632" s="4" t="str">
        <f>TEXT(SalesDataTable[[#This Row],[Order Date]],"MMM")</f>
        <v>Dec</v>
      </c>
      <c r="G2632" s="4" t="s">
        <v>6</v>
      </c>
      <c r="H2632" s="4" t="s">
        <v>49</v>
      </c>
      <c r="I2632" s="4" t="s">
        <v>2</v>
      </c>
      <c r="J2632" s="4" t="s">
        <v>3</v>
      </c>
      <c r="K2632" s="4" t="s">
        <v>4</v>
      </c>
      <c r="L2632" s="4" t="s">
        <v>5</v>
      </c>
      <c r="M2632" s="9">
        <v>2</v>
      </c>
      <c r="N2632" s="6">
        <v>79.87</v>
      </c>
      <c r="O2632" s="7">
        <v>0.15</v>
      </c>
      <c r="P2632" s="6">
        <v>41.9</v>
      </c>
      <c r="Q2632" s="6">
        <f t="shared" si="164"/>
        <v>135.779</v>
      </c>
      <c r="R2632" s="6">
        <f t="shared" si="165"/>
        <v>83.8</v>
      </c>
      <c r="S2632" s="6">
        <f t="shared" si="166"/>
        <v>51.978999999999999</v>
      </c>
      <c r="T2632" s="8">
        <f t="shared" si="167"/>
        <v>0.38282061290773978</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4597</v>
      </c>
      <c r="B2633" s="3">
        <v>46376</v>
      </c>
      <c r="C2633" s="4">
        <f>YEAR(SalesDataTable[[#This Row],[Order Date]])</f>
        <v>2026</v>
      </c>
      <c r="D2633" s="11" t="str">
        <f>"Q"&amp;ROUNDUP(MONTH(SalesDataTable[[#This Row],[Order Date]])/3,0)</f>
        <v>Q4</v>
      </c>
      <c r="E2633" s="4">
        <f>MONTH(SalesDataTable[[#This Row],[Order Date]])</f>
        <v>12</v>
      </c>
      <c r="F2633" s="4" t="str">
        <f>TEXT(SalesDataTable[[#This Row],[Order Date]],"MMM")</f>
        <v>Dec</v>
      </c>
      <c r="G2633" s="4" t="s">
        <v>20</v>
      </c>
      <c r="H2633" s="4" t="s">
        <v>47</v>
      </c>
      <c r="I2633" s="4" t="s">
        <v>2</v>
      </c>
      <c r="J2633" s="4" t="s">
        <v>3</v>
      </c>
      <c r="K2633" s="4" t="s">
        <v>9</v>
      </c>
      <c r="L2633" s="4" t="s">
        <v>46</v>
      </c>
      <c r="M2633" s="9">
        <v>3</v>
      </c>
      <c r="N2633" s="6">
        <v>71.3</v>
      </c>
      <c r="O2633" s="7">
        <v>0.1</v>
      </c>
      <c r="P2633" s="6">
        <v>32.93</v>
      </c>
      <c r="Q2633" s="6">
        <f t="shared" si="164"/>
        <v>192.51</v>
      </c>
      <c r="R2633" s="6">
        <f t="shared" si="165"/>
        <v>98.789999999999992</v>
      </c>
      <c r="S2633" s="6">
        <f t="shared" si="166"/>
        <v>93.72</v>
      </c>
      <c r="T2633" s="8">
        <f t="shared" si="167"/>
        <v>0.48683185289075892</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4917</v>
      </c>
      <c r="B2634" s="3">
        <v>46376</v>
      </c>
      <c r="C2634" s="4">
        <f>YEAR(SalesDataTable[[#This Row],[Order Date]])</f>
        <v>2026</v>
      </c>
      <c r="D2634" s="11" t="str">
        <f>"Q"&amp;ROUNDUP(MONTH(SalesDataTable[[#This Row],[Order Date]])/3,0)</f>
        <v>Q4</v>
      </c>
      <c r="E2634" s="4">
        <f>MONTH(SalesDataTable[[#This Row],[Order Date]])</f>
        <v>12</v>
      </c>
      <c r="F2634" s="4" t="str">
        <f>TEXT(SalesDataTable[[#This Row],[Order Date]],"MMM")</f>
        <v>Dec</v>
      </c>
      <c r="G2634" s="4" t="s">
        <v>0</v>
      </c>
      <c r="H2634" s="4" t="s">
        <v>36</v>
      </c>
      <c r="I2634" s="4" t="s">
        <v>2</v>
      </c>
      <c r="J2634" s="4" t="s">
        <v>3</v>
      </c>
      <c r="K2634" s="4" t="s">
        <v>23</v>
      </c>
      <c r="L2634" s="4" t="s">
        <v>51</v>
      </c>
      <c r="M2634" s="9">
        <v>2</v>
      </c>
      <c r="N2634" s="6">
        <v>122.95</v>
      </c>
      <c r="O2634" s="7">
        <v>0.1</v>
      </c>
      <c r="P2634" s="6">
        <v>59.79</v>
      </c>
      <c r="Q2634" s="6">
        <f t="shared" si="164"/>
        <v>221.31</v>
      </c>
      <c r="R2634" s="6">
        <f t="shared" si="165"/>
        <v>119.58</v>
      </c>
      <c r="S2634" s="6">
        <f t="shared" si="166"/>
        <v>101.73</v>
      </c>
      <c r="T2634" s="8">
        <f t="shared" si="167"/>
        <v>0.45967195336857802</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629</v>
      </c>
      <c r="B2635" s="3">
        <v>46377</v>
      </c>
      <c r="C2635" s="4">
        <f>YEAR(SalesDataTable[[#This Row],[Order Date]])</f>
        <v>2026</v>
      </c>
      <c r="D2635" s="11" t="str">
        <f>"Q"&amp;ROUNDUP(MONTH(SalesDataTable[[#This Row],[Order Date]])/3,0)</f>
        <v>Q4</v>
      </c>
      <c r="E2635" s="4">
        <f>MONTH(SalesDataTable[[#This Row],[Order Date]])</f>
        <v>12</v>
      </c>
      <c r="F2635" s="4" t="str">
        <f>TEXT(SalesDataTable[[#This Row],[Order Date]],"MMM")</f>
        <v>Dec</v>
      </c>
      <c r="G2635" s="4" t="s">
        <v>20</v>
      </c>
      <c r="H2635" s="4" t="s">
        <v>47</v>
      </c>
      <c r="I2635" s="4" t="s">
        <v>2</v>
      </c>
      <c r="J2635" s="4" t="s">
        <v>16</v>
      </c>
      <c r="K2635" s="4" t="s">
        <v>34</v>
      </c>
      <c r="L2635" s="4" t="s">
        <v>45</v>
      </c>
      <c r="M2635" s="9">
        <v>2</v>
      </c>
      <c r="N2635" s="6">
        <v>50.04</v>
      </c>
      <c r="O2635" s="7">
        <v>0.05</v>
      </c>
      <c r="P2635" s="6">
        <v>22.43</v>
      </c>
      <c r="Q2635" s="6">
        <f t="shared" si="164"/>
        <v>95.075999999999993</v>
      </c>
      <c r="R2635" s="6">
        <f t="shared" si="165"/>
        <v>44.86</v>
      </c>
      <c r="S2635" s="6">
        <f t="shared" si="166"/>
        <v>50.215999999999994</v>
      </c>
      <c r="T2635" s="8">
        <f t="shared" si="167"/>
        <v>0.52816694013210486</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1373</v>
      </c>
      <c r="B2636" s="3">
        <v>46377</v>
      </c>
      <c r="C2636" s="4">
        <f>YEAR(SalesDataTable[[#This Row],[Order Date]])</f>
        <v>2026</v>
      </c>
      <c r="D2636" s="11" t="str">
        <f>"Q"&amp;ROUNDUP(MONTH(SalesDataTable[[#This Row],[Order Date]])/3,0)</f>
        <v>Q4</v>
      </c>
      <c r="E2636" s="4">
        <f>MONTH(SalesDataTable[[#This Row],[Order Date]])</f>
        <v>12</v>
      </c>
      <c r="F2636" s="4" t="str">
        <f>TEXT(SalesDataTable[[#This Row],[Order Date]],"MMM")</f>
        <v>Dec</v>
      </c>
      <c r="G2636" s="4" t="s">
        <v>6</v>
      </c>
      <c r="H2636" s="4" t="s">
        <v>7</v>
      </c>
      <c r="I2636" s="4" t="s">
        <v>28</v>
      </c>
      <c r="J2636" s="4" t="s">
        <v>3</v>
      </c>
      <c r="K2636" s="4" t="s">
        <v>23</v>
      </c>
      <c r="L2636" s="4" t="s">
        <v>40</v>
      </c>
      <c r="M2636" s="9">
        <v>1</v>
      </c>
      <c r="N2636" s="6">
        <v>80.92</v>
      </c>
      <c r="O2636" s="7">
        <v>0.05</v>
      </c>
      <c r="P2636" s="6">
        <v>40.14</v>
      </c>
      <c r="Q2636" s="6">
        <f t="shared" si="164"/>
        <v>76.873999999999995</v>
      </c>
      <c r="R2636" s="6">
        <f t="shared" si="165"/>
        <v>40.14</v>
      </c>
      <c r="S2636" s="6">
        <f t="shared" si="166"/>
        <v>36.733999999999995</v>
      </c>
      <c r="T2636" s="8">
        <f t="shared" si="167"/>
        <v>0.47784686630069978</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1668</v>
      </c>
      <c r="B2637" s="3">
        <v>46377</v>
      </c>
      <c r="C2637" s="4">
        <f>YEAR(SalesDataTable[[#This Row],[Order Date]])</f>
        <v>2026</v>
      </c>
      <c r="D2637" s="11" t="str">
        <f>"Q"&amp;ROUNDUP(MONTH(SalesDataTable[[#This Row],[Order Date]])/3,0)</f>
        <v>Q4</v>
      </c>
      <c r="E2637" s="4">
        <f>MONTH(SalesDataTable[[#This Row],[Order Date]])</f>
        <v>12</v>
      </c>
      <c r="F2637" s="4" t="str">
        <f>TEXT(SalesDataTable[[#This Row],[Order Date]],"MMM")</f>
        <v>Dec</v>
      </c>
      <c r="G2637" s="4" t="s">
        <v>11</v>
      </c>
      <c r="H2637" s="4" t="s">
        <v>25</v>
      </c>
      <c r="I2637" s="4" t="s">
        <v>2</v>
      </c>
      <c r="J2637" s="4" t="s">
        <v>16</v>
      </c>
      <c r="K2637" s="4" t="s">
        <v>4</v>
      </c>
      <c r="L2637" s="4" t="s">
        <v>22</v>
      </c>
      <c r="M2637" s="9">
        <v>6</v>
      </c>
      <c r="N2637" s="6">
        <v>50.35</v>
      </c>
      <c r="O2637" s="7">
        <v>0.15</v>
      </c>
      <c r="P2637" s="6">
        <v>22.91</v>
      </c>
      <c r="Q2637" s="6">
        <f t="shared" si="164"/>
        <v>256.78500000000003</v>
      </c>
      <c r="R2637" s="6">
        <f t="shared" si="165"/>
        <v>137.46</v>
      </c>
      <c r="S2637" s="6">
        <f t="shared" si="166"/>
        <v>119.32500000000002</v>
      </c>
      <c r="T2637" s="8">
        <f t="shared" si="167"/>
        <v>0.46468835796483443</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2646</v>
      </c>
      <c r="B2638" s="3">
        <v>46377</v>
      </c>
      <c r="C2638" s="4">
        <f>YEAR(SalesDataTable[[#This Row],[Order Date]])</f>
        <v>2026</v>
      </c>
      <c r="D2638" s="11" t="str">
        <f>"Q"&amp;ROUNDUP(MONTH(SalesDataTable[[#This Row],[Order Date]])/3,0)</f>
        <v>Q4</v>
      </c>
      <c r="E2638" s="4">
        <f>MONTH(SalesDataTable[[#This Row],[Order Date]])</f>
        <v>12</v>
      </c>
      <c r="F2638" s="4" t="str">
        <f>TEXT(SalesDataTable[[#This Row],[Order Date]],"MMM")</f>
        <v>Dec</v>
      </c>
      <c r="G2638" s="4" t="s">
        <v>6</v>
      </c>
      <c r="H2638" s="4" t="s">
        <v>7</v>
      </c>
      <c r="I2638" s="4" t="s">
        <v>2</v>
      </c>
      <c r="J2638" s="4" t="s">
        <v>3</v>
      </c>
      <c r="K2638" s="4" t="s">
        <v>34</v>
      </c>
      <c r="L2638" s="4" t="s">
        <v>42</v>
      </c>
      <c r="M2638" s="9">
        <v>1</v>
      </c>
      <c r="N2638" s="6">
        <v>35.799999999999997</v>
      </c>
      <c r="O2638" s="7">
        <v>0.05</v>
      </c>
      <c r="P2638" s="6">
        <v>14.12</v>
      </c>
      <c r="Q2638" s="6">
        <f t="shared" si="164"/>
        <v>34.01</v>
      </c>
      <c r="R2638" s="6">
        <f t="shared" si="165"/>
        <v>14.12</v>
      </c>
      <c r="S2638" s="6">
        <f t="shared" si="166"/>
        <v>19.89</v>
      </c>
      <c r="T2638" s="8">
        <f t="shared" si="167"/>
        <v>0.58482799176712741</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3044</v>
      </c>
      <c r="B2639" s="3">
        <v>46377</v>
      </c>
      <c r="C2639" s="4">
        <f>YEAR(SalesDataTable[[#This Row],[Order Date]])</f>
        <v>2026</v>
      </c>
      <c r="D2639" s="11" t="str">
        <f>"Q"&amp;ROUNDUP(MONTH(SalesDataTable[[#This Row],[Order Date]])/3,0)</f>
        <v>Q4</v>
      </c>
      <c r="E2639" s="4">
        <f>MONTH(SalesDataTable[[#This Row],[Order Date]])</f>
        <v>12</v>
      </c>
      <c r="F2639" s="4" t="str">
        <f>TEXT(SalesDataTable[[#This Row],[Order Date]],"MMM")</f>
        <v>Dec</v>
      </c>
      <c r="G2639" s="4" t="s">
        <v>6</v>
      </c>
      <c r="H2639" s="4" t="s">
        <v>27</v>
      </c>
      <c r="I2639" s="4" t="s">
        <v>8</v>
      </c>
      <c r="J2639" s="4" t="s">
        <v>16</v>
      </c>
      <c r="K2639" s="4" t="s">
        <v>4</v>
      </c>
      <c r="L2639" s="4" t="s">
        <v>26</v>
      </c>
      <c r="M2639" s="9">
        <v>4</v>
      </c>
      <c r="N2639" s="6">
        <v>40.64</v>
      </c>
      <c r="O2639" s="7">
        <v>0.1</v>
      </c>
      <c r="P2639" s="6">
        <v>16.260000000000002</v>
      </c>
      <c r="Q2639" s="6">
        <f t="shared" si="164"/>
        <v>146.304</v>
      </c>
      <c r="R2639" s="6">
        <f t="shared" si="165"/>
        <v>65.040000000000006</v>
      </c>
      <c r="S2639" s="6">
        <f t="shared" si="166"/>
        <v>81.263999999999996</v>
      </c>
      <c r="T2639" s="8">
        <f t="shared" si="167"/>
        <v>0.55544619422572172</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3065</v>
      </c>
      <c r="B2640" s="3">
        <v>46377</v>
      </c>
      <c r="C2640" s="4">
        <f>YEAR(SalesDataTable[[#This Row],[Order Date]])</f>
        <v>2026</v>
      </c>
      <c r="D2640" s="11" t="str">
        <f>"Q"&amp;ROUNDUP(MONTH(SalesDataTable[[#This Row],[Order Date]])/3,0)</f>
        <v>Q4</v>
      </c>
      <c r="E2640" s="4">
        <f>MONTH(SalesDataTable[[#This Row],[Order Date]])</f>
        <v>12</v>
      </c>
      <c r="F2640" s="4" t="str">
        <f>TEXT(SalesDataTable[[#This Row],[Order Date]],"MMM")</f>
        <v>Dec</v>
      </c>
      <c r="G2640" s="4" t="s">
        <v>11</v>
      </c>
      <c r="H2640" s="4" t="s">
        <v>39</v>
      </c>
      <c r="I2640" s="4" t="s">
        <v>2</v>
      </c>
      <c r="J2640" s="4" t="s">
        <v>13</v>
      </c>
      <c r="K2640" s="4" t="s">
        <v>23</v>
      </c>
      <c r="L2640" s="4" t="s">
        <v>40</v>
      </c>
      <c r="M2640" s="9">
        <v>3</v>
      </c>
      <c r="N2640" s="6">
        <v>81.510000000000005</v>
      </c>
      <c r="O2640" s="7">
        <v>0.05</v>
      </c>
      <c r="P2640" s="6">
        <v>39.9</v>
      </c>
      <c r="Q2640" s="6">
        <f t="shared" si="164"/>
        <v>232.30350000000001</v>
      </c>
      <c r="R2640" s="6">
        <f t="shared" si="165"/>
        <v>119.69999999999999</v>
      </c>
      <c r="S2640" s="6">
        <f t="shared" si="166"/>
        <v>112.60350000000003</v>
      </c>
      <c r="T2640" s="8">
        <f t="shared" si="167"/>
        <v>0.48472580051527425</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3365</v>
      </c>
      <c r="B2641" s="3">
        <v>46377</v>
      </c>
      <c r="C2641" s="4">
        <f>YEAR(SalesDataTable[[#This Row],[Order Date]])</f>
        <v>2026</v>
      </c>
      <c r="D2641" s="11" t="str">
        <f>"Q"&amp;ROUNDUP(MONTH(SalesDataTable[[#This Row],[Order Date]])/3,0)</f>
        <v>Q4</v>
      </c>
      <c r="E2641" s="4">
        <f>MONTH(SalesDataTable[[#This Row],[Order Date]])</f>
        <v>12</v>
      </c>
      <c r="F2641" s="4" t="str">
        <f>TEXT(SalesDataTable[[#This Row],[Order Date]],"MMM")</f>
        <v>Dec</v>
      </c>
      <c r="G2641" s="4" t="s">
        <v>20</v>
      </c>
      <c r="H2641" s="4" t="s">
        <v>31</v>
      </c>
      <c r="I2641" s="4" t="s">
        <v>19</v>
      </c>
      <c r="J2641" s="4" t="s">
        <v>13</v>
      </c>
      <c r="K2641" s="4" t="s">
        <v>34</v>
      </c>
      <c r="L2641" s="4" t="s">
        <v>38</v>
      </c>
      <c r="M2641" s="9">
        <v>2</v>
      </c>
      <c r="N2641" s="6">
        <v>122.4</v>
      </c>
      <c r="O2641" s="7">
        <v>0.1</v>
      </c>
      <c r="P2641" s="6">
        <v>71.09</v>
      </c>
      <c r="Q2641" s="6">
        <f t="shared" si="164"/>
        <v>220.32000000000002</v>
      </c>
      <c r="R2641" s="6">
        <f t="shared" si="165"/>
        <v>142.18</v>
      </c>
      <c r="S2641" s="6">
        <f t="shared" si="166"/>
        <v>78.140000000000015</v>
      </c>
      <c r="T2641" s="8">
        <f t="shared" si="167"/>
        <v>0.35466594045025424</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4042</v>
      </c>
      <c r="B2642" s="3">
        <v>46377</v>
      </c>
      <c r="C2642" s="4">
        <f>YEAR(SalesDataTable[[#This Row],[Order Date]])</f>
        <v>2026</v>
      </c>
      <c r="D2642" s="11" t="str">
        <f>"Q"&amp;ROUNDUP(MONTH(SalesDataTable[[#This Row],[Order Date]])/3,0)</f>
        <v>Q4</v>
      </c>
      <c r="E2642" s="4">
        <f>MONTH(SalesDataTable[[#This Row],[Order Date]])</f>
        <v>12</v>
      </c>
      <c r="F2642" s="4" t="str">
        <f>TEXT(SalesDataTable[[#This Row],[Order Date]],"MMM")</f>
        <v>Dec</v>
      </c>
      <c r="G2642" s="4" t="s">
        <v>0</v>
      </c>
      <c r="H2642" s="4" t="s">
        <v>36</v>
      </c>
      <c r="I2642" s="4" t="s">
        <v>28</v>
      </c>
      <c r="J2642" s="4" t="s">
        <v>3</v>
      </c>
      <c r="K2642" s="4" t="s">
        <v>14</v>
      </c>
      <c r="L2642" s="4" t="s">
        <v>32</v>
      </c>
      <c r="M2642" s="9">
        <v>1</v>
      </c>
      <c r="N2642" s="6">
        <v>45.94</v>
      </c>
      <c r="O2642" s="7">
        <v>0.05</v>
      </c>
      <c r="P2642" s="6">
        <v>18.100000000000001</v>
      </c>
      <c r="Q2642" s="6">
        <f t="shared" si="164"/>
        <v>43.642999999999994</v>
      </c>
      <c r="R2642" s="6">
        <f t="shared" si="165"/>
        <v>18.100000000000001</v>
      </c>
      <c r="S2642" s="6">
        <f t="shared" si="166"/>
        <v>25.542999999999992</v>
      </c>
      <c r="T2642" s="8">
        <f t="shared" si="167"/>
        <v>0.58527140664024002</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4635</v>
      </c>
      <c r="B2643" s="3">
        <v>46377</v>
      </c>
      <c r="C2643" s="4">
        <f>YEAR(SalesDataTable[[#This Row],[Order Date]])</f>
        <v>2026</v>
      </c>
      <c r="D2643" s="11" t="str">
        <f>"Q"&amp;ROUNDUP(MONTH(SalesDataTable[[#This Row],[Order Date]])/3,0)</f>
        <v>Q4</v>
      </c>
      <c r="E2643" s="4">
        <f>MONTH(SalesDataTable[[#This Row],[Order Date]])</f>
        <v>12</v>
      </c>
      <c r="F2643" s="4" t="str">
        <f>TEXT(SalesDataTable[[#This Row],[Order Date]],"MMM")</f>
        <v>Dec</v>
      </c>
      <c r="G2643" s="4" t="s">
        <v>20</v>
      </c>
      <c r="H2643" s="4" t="s">
        <v>47</v>
      </c>
      <c r="I2643" s="4" t="s">
        <v>8</v>
      </c>
      <c r="J2643" s="4" t="s">
        <v>3</v>
      </c>
      <c r="K2643" s="4" t="s">
        <v>23</v>
      </c>
      <c r="L2643" s="4" t="s">
        <v>29</v>
      </c>
      <c r="M2643" s="9">
        <v>15</v>
      </c>
      <c r="N2643" s="6">
        <v>196.89</v>
      </c>
      <c r="O2643" s="7">
        <v>0.15</v>
      </c>
      <c r="P2643" s="6">
        <v>105.09</v>
      </c>
      <c r="Q2643" s="6">
        <f t="shared" si="164"/>
        <v>2510.3474999999999</v>
      </c>
      <c r="R2643" s="6">
        <f t="shared" si="165"/>
        <v>1576.3500000000001</v>
      </c>
      <c r="S2643" s="6">
        <f t="shared" si="166"/>
        <v>933.99749999999972</v>
      </c>
      <c r="T2643" s="8">
        <f t="shared" si="167"/>
        <v>0.37205904760197533</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4748</v>
      </c>
      <c r="B2644" s="3">
        <v>46377</v>
      </c>
      <c r="C2644" s="4">
        <f>YEAR(SalesDataTable[[#This Row],[Order Date]])</f>
        <v>2026</v>
      </c>
      <c r="D2644" s="11" t="str">
        <f>"Q"&amp;ROUNDUP(MONTH(SalesDataTable[[#This Row],[Order Date]])/3,0)</f>
        <v>Q4</v>
      </c>
      <c r="E2644" s="4">
        <f>MONTH(SalesDataTable[[#This Row],[Order Date]])</f>
        <v>12</v>
      </c>
      <c r="F2644" s="4" t="str">
        <f>TEXT(SalesDataTable[[#This Row],[Order Date]],"MMM")</f>
        <v>Dec</v>
      </c>
      <c r="G2644" s="4" t="s">
        <v>20</v>
      </c>
      <c r="H2644" s="4" t="s">
        <v>47</v>
      </c>
      <c r="I2644" s="4" t="s">
        <v>19</v>
      </c>
      <c r="J2644" s="4" t="s">
        <v>16</v>
      </c>
      <c r="K2644" s="4" t="s">
        <v>4</v>
      </c>
      <c r="L2644" s="4" t="s">
        <v>22</v>
      </c>
      <c r="M2644" s="9">
        <v>1</v>
      </c>
      <c r="N2644" s="6">
        <v>51.18</v>
      </c>
      <c r="O2644" s="7">
        <v>0.05</v>
      </c>
      <c r="P2644" s="6">
        <v>22.98</v>
      </c>
      <c r="Q2644" s="6">
        <f t="shared" si="164"/>
        <v>48.620999999999995</v>
      </c>
      <c r="R2644" s="6">
        <f t="shared" si="165"/>
        <v>22.98</v>
      </c>
      <c r="S2644" s="6">
        <f t="shared" si="166"/>
        <v>25.640999999999995</v>
      </c>
      <c r="T2644" s="8">
        <f t="shared" si="167"/>
        <v>0.52736471894860237</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342</v>
      </c>
      <c r="B2645" s="3">
        <v>46378</v>
      </c>
      <c r="C2645" s="4">
        <f>YEAR(SalesDataTable[[#This Row],[Order Date]])</f>
        <v>2026</v>
      </c>
      <c r="D2645" s="11" t="str">
        <f>"Q"&amp;ROUNDUP(MONTH(SalesDataTable[[#This Row],[Order Date]])/3,0)</f>
        <v>Q4</v>
      </c>
      <c r="E2645" s="4">
        <f>MONTH(SalesDataTable[[#This Row],[Order Date]])</f>
        <v>12</v>
      </c>
      <c r="F2645" s="4" t="str">
        <f>TEXT(SalesDataTable[[#This Row],[Order Date]],"MMM")</f>
        <v>Dec</v>
      </c>
      <c r="G2645" s="4" t="s">
        <v>6</v>
      </c>
      <c r="H2645" s="4" t="s">
        <v>27</v>
      </c>
      <c r="I2645" s="4" t="s">
        <v>19</v>
      </c>
      <c r="J2645" s="4" t="s">
        <v>13</v>
      </c>
      <c r="K2645" s="4" t="s">
        <v>4</v>
      </c>
      <c r="L2645" s="4" t="s">
        <v>26</v>
      </c>
      <c r="M2645" s="9">
        <v>3</v>
      </c>
      <c r="N2645" s="6">
        <v>40.78</v>
      </c>
      <c r="O2645" s="7">
        <v>0.15</v>
      </c>
      <c r="P2645" s="6">
        <v>16.73</v>
      </c>
      <c r="Q2645" s="6">
        <f t="shared" si="164"/>
        <v>103.989</v>
      </c>
      <c r="R2645" s="6">
        <f t="shared" si="165"/>
        <v>50.19</v>
      </c>
      <c r="S2645" s="6">
        <f t="shared" si="166"/>
        <v>53.799000000000007</v>
      </c>
      <c r="T2645" s="8">
        <f t="shared" si="167"/>
        <v>0.51735279693044456</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676</v>
      </c>
      <c r="B2646" s="3">
        <v>46378</v>
      </c>
      <c r="C2646" s="4">
        <f>YEAR(SalesDataTable[[#This Row],[Order Date]])</f>
        <v>2026</v>
      </c>
      <c r="D2646" s="11" t="str">
        <f>"Q"&amp;ROUNDUP(MONTH(SalesDataTable[[#This Row],[Order Date]])/3,0)</f>
        <v>Q4</v>
      </c>
      <c r="E2646" s="4">
        <f>MONTH(SalesDataTable[[#This Row],[Order Date]])</f>
        <v>12</v>
      </c>
      <c r="F2646" s="4" t="str">
        <f>TEXT(SalesDataTable[[#This Row],[Order Date]],"MMM")</f>
        <v>Dec</v>
      </c>
      <c r="G2646" s="4" t="s">
        <v>11</v>
      </c>
      <c r="H2646" s="4" t="s">
        <v>18</v>
      </c>
      <c r="I2646" s="4" t="s">
        <v>28</v>
      </c>
      <c r="J2646" s="4" t="s">
        <v>3</v>
      </c>
      <c r="K2646" s="4" t="s">
        <v>23</v>
      </c>
      <c r="L2646" s="4" t="s">
        <v>29</v>
      </c>
      <c r="M2646" s="9">
        <v>1</v>
      </c>
      <c r="N2646" s="6">
        <v>195.63</v>
      </c>
      <c r="O2646" s="7">
        <v>0.05</v>
      </c>
      <c r="P2646" s="6">
        <v>102.13</v>
      </c>
      <c r="Q2646" s="6">
        <f t="shared" si="164"/>
        <v>185.84849999999997</v>
      </c>
      <c r="R2646" s="6">
        <f t="shared" si="165"/>
        <v>102.13</v>
      </c>
      <c r="S2646" s="6">
        <f t="shared" si="166"/>
        <v>83.718499999999977</v>
      </c>
      <c r="T2646" s="8">
        <f t="shared" si="167"/>
        <v>0.45046637449320276</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1912</v>
      </c>
      <c r="B2647" s="3">
        <v>46378</v>
      </c>
      <c r="C2647" s="4">
        <f>YEAR(SalesDataTable[[#This Row],[Order Date]])</f>
        <v>2026</v>
      </c>
      <c r="D2647" s="11" t="str">
        <f>"Q"&amp;ROUNDUP(MONTH(SalesDataTable[[#This Row],[Order Date]])/3,0)</f>
        <v>Q4</v>
      </c>
      <c r="E2647" s="4">
        <f>MONTH(SalesDataTable[[#This Row],[Order Date]])</f>
        <v>12</v>
      </c>
      <c r="F2647" s="4" t="str">
        <f>TEXT(SalesDataTable[[#This Row],[Order Date]],"MMM")</f>
        <v>Dec</v>
      </c>
      <c r="G2647" s="4" t="s">
        <v>11</v>
      </c>
      <c r="H2647" s="4" t="s">
        <v>25</v>
      </c>
      <c r="I2647" s="4" t="s">
        <v>8</v>
      </c>
      <c r="J2647" s="4" t="s">
        <v>3</v>
      </c>
      <c r="K2647" s="4" t="s">
        <v>14</v>
      </c>
      <c r="L2647" s="4" t="s">
        <v>44</v>
      </c>
      <c r="M2647" s="9">
        <v>10</v>
      </c>
      <c r="N2647" s="6">
        <v>134.86000000000001</v>
      </c>
      <c r="O2647" s="7">
        <v>0.1</v>
      </c>
      <c r="P2647" s="6">
        <v>65.3</v>
      </c>
      <c r="Q2647" s="6">
        <f t="shared" si="164"/>
        <v>1213.7400000000002</v>
      </c>
      <c r="R2647" s="6">
        <f t="shared" si="165"/>
        <v>653</v>
      </c>
      <c r="S2647" s="6">
        <f t="shared" si="166"/>
        <v>560.74000000000024</v>
      </c>
      <c r="T2647" s="8">
        <f t="shared" si="167"/>
        <v>0.46199350767050612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2065</v>
      </c>
      <c r="B2648" s="3">
        <v>46378</v>
      </c>
      <c r="C2648" s="4">
        <f>YEAR(SalesDataTable[[#This Row],[Order Date]])</f>
        <v>2026</v>
      </c>
      <c r="D2648" s="11" t="str">
        <f>"Q"&amp;ROUNDUP(MONTH(SalesDataTable[[#This Row],[Order Date]])/3,0)</f>
        <v>Q4</v>
      </c>
      <c r="E2648" s="4">
        <f>MONTH(SalesDataTable[[#This Row],[Order Date]])</f>
        <v>12</v>
      </c>
      <c r="F2648" s="4" t="str">
        <f>TEXT(SalesDataTable[[#This Row],[Order Date]],"MMM")</f>
        <v>Dec</v>
      </c>
      <c r="G2648" s="4" t="s">
        <v>20</v>
      </c>
      <c r="H2648" s="4" t="s">
        <v>21</v>
      </c>
      <c r="I2648" s="4" t="s">
        <v>2</v>
      </c>
      <c r="J2648" s="4" t="s">
        <v>13</v>
      </c>
      <c r="K2648" s="4" t="s">
        <v>4</v>
      </c>
      <c r="L2648" s="4" t="s">
        <v>5</v>
      </c>
      <c r="M2648" s="9">
        <v>1</v>
      </c>
      <c r="N2648" s="6">
        <v>83.15</v>
      </c>
      <c r="O2648" s="7">
        <v>0</v>
      </c>
      <c r="P2648" s="6">
        <v>42.3</v>
      </c>
      <c r="Q2648" s="6">
        <f t="shared" si="164"/>
        <v>83.15</v>
      </c>
      <c r="R2648" s="6">
        <f t="shared" si="165"/>
        <v>42.3</v>
      </c>
      <c r="S2648" s="6">
        <f t="shared" si="166"/>
        <v>40.850000000000009</v>
      </c>
      <c r="T2648" s="8">
        <f t="shared" si="167"/>
        <v>0.49128081779915822</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3136</v>
      </c>
      <c r="B2649" s="3">
        <v>46378</v>
      </c>
      <c r="C2649" s="4">
        <f>YEAR(SalesDataTable[[#This Row],[Order Date]])</f>
        <v>2026</v>
      </c>
      <c r="D2649" s="11" t="str">
        <f>"Q"&amp;ROUNDUP(MONTH(SalesDataTable[[#This Row],[Order Date]])/3,0)</f>
        <v>Q4</v>
      </c>
      <c r="E2649" s="4">
        <f>MONTH(SalesDataTable[[#This Row],[Order Date]])</f>
        <v>12</v>
      </c>
      <c r="F2649" s="4" t="str">
        <f>TEXT(SalesDataTable[[#This Row],[Order Date]],"MMM")</f>
        <v>Dec</v>
      </c>
      <c r="G2649" s="4" t="s">
        <v>6</v>
      </c>
      <c r="H2649" s="4" t="s">
        <v>27</v>
      </c>
      <c r="I2649" s="4" t="s">
        <v>28</v>
      </c>
      <c r="J2649" s="4" t="s">
        <v>16</v>
      </c>
      <c r="K2649" s="4" t="s">
        <v>4</v>
      </c>
      <c r="L2649" s="4" t="s">
        <v>5</v>
      </c>
      <c r="M2649" s="9">
        <v>1</v>
      </c>
      <c r="N2649" s="6">
        <v>81.599999999999994</v>
      </c>
      <c r="O2649" s="7">
        <v>0.15</v>
      </c>
      <c r="P2649" s="6">
        <v>42</v>
      </c>
      <c r="Q2649" s="6">
        <f t="shared" si="164"/>
        <v>69.36</v>
      </c>
      <c r="R2649" s="6">
        <f t="shared" si="165"/>
        <v>42</v>
      </c>
      <c r="S2649" s="6">
        <f t="shared" si="166"/>
        <v>27.36</v>
      </c>
      <c r="T2649" s="8">
        <f t="shared" si="167"/>
        <v>0.3944636678200692</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3423</v>
      </c>
      <c r="B2650" s="3">
        <v>46378</v>
      </c>
      <c r="C2650" s="4">
        <f>YEAR(SalesDataTable[[#This Row],[Order Date]])</f>
        <v>2026</v>
      </c>
      <c r="D2650" s="11" t="str">
        <f>"Q"&amp;ROUNDUP(MONTH(SalesDataTable[[#This Row],[Order Date]])/3,0)</f>
        <v>Q4</v>
      </c>
      <c r="E2650" s="4">
        <f>MONTH(SalesDataTable[[#This Row],[Order Date]])</f>
        <v>12</v>
      </c>
      <c r="F2650" s="4" t="str">
        <f>TEXT(SalesDataTable[[#This Row],[Order Date]],"MMM")</f>
        <v>Dec</v>
      </c>
      <c r="G2650" s="4" t="s">
        <v>20</v>
      </c>
      <c r="H2650" s="4" t="s">
        <v>31</v>
      </c>
      <c r="I2650" s="4" t="s">
        <v>19</v>
      </c>
      <c r="J2650" s="4" t="s">
        <v>16</v>
      </c>
      <c r="K2650" s="4" t="s">
        <v>14</v>
      </c>
      <c r="L2650" s="4" t="s">
        <v>32</v>
      </c>
      <c r="M2650" s="9">
        <v>5</v>
      </c>
      <c r="N2650" s="6">
        <v>47.67</v>
      </c>
      <c r="O2650" s="7">
        <v>0.1</v>
      </c>
      <c r="P2650" s="6">
        <v>17.84</v>
      </c>
      <c r="Q2650" s="6">
        <f t="shared" si="164"/>
        <v>214.51500000000001</v>
      </c>
      <c r="R2650" s="6">
        <f t="shared" si="165"/>
        <v>89.2</v>
      </c>
      <c r="S2650" s="6">
        <f t="shared" si="166"/>
        <v>125.31500000000001</v>
      </c>
      <c r="T2650" s="8">
        <f t="shared" si="167"/>
        <v>0.5841782625923595</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3746</v>
      </c>
      <c r="B2651" s="3">
        <v>46378</v>
      </c>
      <c r="C2651" s="4">
        <f>YEAR(SalesDataTable[[#This Row],[Order Date]])</f>
        <v>2026</v>
      </c>
      <c r="D2651" s="11" t="str">
        <f>"Q"&amp;ROUNDUP(MONTH(SalesDataTable[[#This Row],[Order Date]])/3,0)</f>
        <v>Q4</v>
      </c>
      <c r="E2651" s="4">
        <f>MONTH(SalesDataTable[[#This Row],[Order Date]])</f>
        <v>12</v>
      </c>
      <c r="F2651" s="4" t="str">
        <f>TEXT(SalesDataTable[[#This Row],[Order Date]],"MMM")</f>
        <v>Dec</v>
      </c>
      <c r="G2651" s="4" t="s">
        <v>20</v>
      </c>
      <c r="H2651" s="4" t="s">
        <v>31</v>
      </c>
      <c r="I2651" s="4" t="s">
        <v>19</v>
      </c>
      <c r="J2651" s="4" t="s">
        <v>16</v>
      </c>
      <c r="K2651" s="4" t="s">
        <v>4</v>
      </c>
      <c r="L2651" s="4" t="s">
        <v>22</v>
      </c>
      <c r="M2651" s="9">
        <v>2</v>
      </c>
      <c r="N2651" s="6">
        <v>50.96</v>
      </c>
      <c r="O2651" s="7">
        <v>0.15</v>
      </c>
      <c r="P2651" s="6">
        <v>22.59</v>
      </c>
      <c r="Q2651" s="6">
        <f t="shared" si="164"/>
        <v>86.632000000000005</v>
      </c>
      <c r="R2651" s="6">
        <f t="shared" si="165"/>
        <v>45.18</v>
      </c>
      <c r="S2651" s="6">
        <f t="shared" si="166"/>
        <v>41.452000000000005</v>
      </c>
      <c r="T2651" s="8">
        <f t="shared" si="167"/>
        <v>0.47848370117277683</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1198</v>
      </c>
      <c r="B2652" s="3">
        <v>46379</v>
      </c>
      <c r="C2652" s="4">
        <f>YEAR(SalesDataTable[[#This Row],[Order Date]])</f>
        <v>2026</v>
      </c>
      <c r="D2652" s="11" t="str">
        <f>"Q"&amp;ROUNDUP(MONTH(SalesDataTable[[#This Row],[Order Date]])/3,0)</f>
        <v>Q4</v>
      </c>
      <c r="E2652" s="4">
        <f>MONTH(SalesDataTable[[#This Row],[Order Date]])</f>
        <v>12</v>
      </c>
      <c r="F2652" s="4" t="str">
        <f>TEXT(SalesDataTable[[#This Row],[Order Date]],"MMM")</f>
        <v>Dec</v>
      </c>
      <c r="G2652" s="4" t="s">
        <v>20</v>
      </c>
      <c r="H2652" s="4" t="s">
        <v>31</v>
      </c>
      <c r="I2652" s="4" t="s">
        <v>19</v>
      </c>
      <c r="J2652" s="4" t="s">
        <v>13</v>
      </c>
      <c r="K2652" s="4" t="s">
        <v>14</v>
      </c>
      <c r="L2652" s="4" t="s">
        <v>32</v>
      </c>
      <c r="M2652" s="9">
        <v>5</v>
      </c>
      <c r="N2652" s="6">
        <v>47.69</v>
      </c>
      <c r="O2652" s="7">
        <v>0.05</v>
      </c>
      <c r="P2652" s="6">
        <v>18.23</v>
      </c>
      <c r="Q2652" s="6">
        <f t="shared" si="164"/>
        <v>226.52749999999997</v>
      </c>
      <c r="R2652" s="6">
        <f t="shared" si="165"/>
        <v>91.15</v>
      </c>
      <c r="S2652" s="6">
        <f t="shared" si="166"/>
        <v>135.37749999999997</v>
      </c>
      <c r="T2652" s="8">
        <f t="shared" si="167"/>
        <v>0.59762059794064726</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2123</v>
      </c>
      <c r="B2653" s="3">
        <v>46379</v>
      </c>
      <c r="C2653" s="4">
        <f>YEAR(SalesDataTable[[#This Row],[Order Date]])</f>
        <v>2026</v>
      </c>
      <c r="D2653" s="11" t="str">
        <f>"Q"&amp;ROUNDUP(MONTH(SalesDataTable[[#This Row],[Order Date]])/3,0)</f>
        <v>Q4</v>
      </c>
      <c r="E2653" s="4">
        <f>MONTH(SalesDataTable[[#This Row],[Order Date]])</f>
        <v>12</v>
      </c>
      <c r="F2653" s="4" t="str">
        <f>TEXT(SalesDataTable[[#This Row],[Order Date]],"MMM")</f>
        <v>Dec</v>
      </c>
      <c r="G2653" s="4" t="s">
        <v>20</v>
      </c>
      <c r="H2653" s="4" t="s">
        <v>33</v>
      </c>
      <c r="I2653" s="4" t="s">
        <v>2</v>
      </c>
      <c r="J2653" s="4" t="s">
        <v>3</v>
      </c>
      <c r="K2653" s="4" t="s">
        <v>9</v>
      </c>
      <c r="L2653" s="4" t="s">
        <v>10</v>
      </c>
      <c r="M2653" s="9">
        <v>1</v>
      </c>
      <c r="N2653" s="6">
        <v>91.08</v>
      </c>
      <c r="O2653" s="7">
        <v>0.2</v>
      </c>
      <c r="P2653" s="6">
        <v>46.14</v>
      </c>
      <c r="Q2653" s="6">
        <f t="shared" si="164"/>
        <v>72.864000000000004</v>
      </c>
      <c r="R2653" s="6">
        <f t="shared" si="165"/>
        <v>46.14</v>
      </c>
      <c r="S2653" s="6">
        <f t="shared" si="166"/>
        <v>26.724000000000004</v>
      </c>
      <c r="T2653" s="8">
        <f t="shared" si="167"/>
        <v>0.36676548089591571</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2586</v>
      </c>
      <c r="B2654" s="3">
        <v>46379</v>
      </c>
      <c r="C2654" s="4">
        <f>YEAR(SalesDataTable[[#This Row],[Order Date]])</f>
        <v>2026</v>
      </c>
      <c r="D2654" s="11" t="str">
        <f>"Q"&amp;ROUNDUP(MONTH(SalesDataTable[[#This Row],[Order Date]])/3,0)</f>
        <v>Q4</v>
      </c>
      <c r="E2654" s="4">
        <f>MONTH(SalesDataTable[[#This Row],[Order Date]])</f>
        <v>12</v>
      </c>
      <c r="F2654" s="4" t="str">
        <f>TEXT(SalesDataTable[[#This Row],[Order Date]],"MMM")</f>
        <v>Dec</v>
      </c>
      <c r="G2654" s="4" t="s">
        <v>6</v>
      </c>
      <c r="H2654" s="4" t="s">
        <v>49</v>
      </c>
      <c r="I2654" s="4" t="s">
        <v>19</v>
      </c>
      <c r="J2654" s="4" t="s">
        <v>13</v>
      </c>
      <c r="K2654" s="4" t="s">
        <v>9</v>
      </c>
      <c r="L2654" s="4" t="s">
        <v>17</v>
      </c>
      <c r="M2654" s="9">
        <v>1</v>
      </c>
      <c r="N2654" s="6">
        <v>143.84</v>
      </c>
      <c r="O2654" s="7">
        <v>0.15</v>
      </c>
      <c r="P2654" s="6">
        <v>78.17</v>
      </c>
      <c r="Q2654" s="6">
        <f t="shared" si="164"/>
        <v>122.264</v>
      </c>
      <c r="R2654" s="6">
        <f t="shared" si="165"/>
        <v>78.17</v>
      </c>
      <c r="S2654" s="6">
        <f t="shared" si="166"/>
        <v>44.093999999999994</v>
      </c>
      <c r="T2654" s="8">
        <f t="shared" si="167"/>
        <v>0.360645815612118</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3048</v>
      </c>
      <c r="B2655" s="3">
        <v>46379</v>
      </c>
      <c r="C2655" s="4">
        <f>YEAR(SalesDataTable[[#This Row],[Order Date]])</f>
        <v>2026</v>
      </c>
      <c r="D2655" s="11" t="str">
        <f>"Q"&amp;ROUNDUP(MONTH(SalesDataTable[[#This Row],[Order Date]])/3,0)</f>
        <v>Q4</v>
      </c>
      <c r="E2655" s="4">
        <f>MONTH(SalesDataTable[[#This Row],[Order Date]])</f>
        <v>12</v>
      </c>
      <c r="F2655" s="4" t="str">
        <f>TEXT(SalesDataTable[[#This Row],[Order Date]],"MMM")</f>
        <v>Dec</v>
      </c>
      <c r="G2655" s="4" t="s">
        <v>6</v>
      </c>
      <c r="H2655" s="4" t="s">
        <v>27</v>
      </c>
      <c r="I2655" s="4" t="s">
        <v>2</v>
      </c>
      <c r="J2655" s="4" t="s">
        <v>13</v>
      </c>
      <c r="K2655" s="4" t="s">
        <v>4</v>
      </c>
      <c r="L2655" s="4" t="s">
        <v>30</v>
      </c>
      <c r="M2655" s="9">
        <v>1</v>
      </c>
      <c r="N2655" s="6">
        <v>102.66</v>
      </c>
      <c r="O2655" s="7">
        <v>0.05</v>
      </c>
      <c r="P2655" s="6">
        <v>49.2</v>
      </c>
      <c r="Q2655" s="6">
        <f t="shared" si="164"/>
        <v>97.526999999999987</v>
      </c>
      <c r="R2655" s="6">
        <f t="shared" si="165"/>
        <v>49.2</v>
      </c>
      <c r="S2655" s="6">
        <f t="shared" si="166"/>
        <v>48.326999999999984</v>
      </c>
      <c r="T2655" s="8">
        <f t="shared" si="167"/>
        <v>0.4955243163431664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3838</v>
      </c>
      <c r="B2656" s="3">
        <v>46379</v>
      </c>
      <c r="C2656" s="4">
        <f>YEAR(SalesDataTable[[#This Row],[Order Date]])</f>
        <v>2026</v>
      </c>
      <c r="D2656" s="11" t="str">
        <f>"Q"&amp;ROUNDUP(MONTH(SalesDataTable[[#This Row],[Order Date]])/3,0)</f>
        <v>Q4</v>
      </c>
      <c r="E2656" s="4">
        <f>MONTH(SalesDataTable[[#This Row],[Order Date]])</f>
        <v>12</v>
      </c>
      <c r="F2656" s="4" t="str">
        <f>TEXT(SalesDataTable[[#This Row],[Order Date]],"MMM")</f>
        <v>Dec</v>
      </c>
      <c r="G2656" s="4" t="s">
        <v>6</v>
      </c>
      <c r="H2656" s="4" t="s">
        <v>41</v>
      </c>
      <c r="I2656" s="4" t="s">
        <v>19</v>
      </c>
      <c r="J2656" s="4" t="s">
        <v>13</v>
      </c>
      <c r="K2656" s="4" t="s">
        <v>34</v>
      </c>
      <c r="L2656" s="4" t="s">
        <v>35</v>
      </c>
      <c r="M2656" s="9">
        <v>2</v>
      </c>
      <c r="N2656" s="6">
        <v>40.32</v>
      </c>
      <c r="O2656" s="7">
        <v>0</v>
      </c>
      <c r="P2656" s="6">
        <v>14.39</v>
      </c>
      <c r="Q2656" s="6">
        <f t="shared" si="164"/>
        <v>80.64</v>
      </c>
      <c r="R2656" s="6">
        <f t="shared" si="165"/>
        <v>28.78</v>
      </c>
      <c r="S2656" s="6">
        <f t="shared" si="166"/>
        <v>51.86</v>
      </c>
      <c r="T2656" s="8">
        <f t="shared" si="167"/>
        <v>0.64310515873015872</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4718</v>
      </c>
      <c r="B2657" s="3">
        <v>46379</v>
      </c>
      <c r="C2657" s="4">
        <f>YEAR(SalesDataTable[[#This Row],[Order Date]])</f>
        <v>2026</v>
      </c>
      <c r="D2657" s="11" t="str">
        <f>"Q"&amp;ROUNDUP(MONTH(SalesDataTable[[#This Row],[Order Date]])/3,0)</f>
        <v>Q4</v>
      </c>
      <c r="E2657" s="4">
        <f>MONTH(SalesDataTable[[#This Row],[Order Date]])</f>
        <v>12</v>
      </c>
      <c r="F2657" s="4" t="str">
        <f>TEXT(SalesDataTable[[#This Row],[Order Date]],"MMM")</f>
        <v>Dec</v>
      </c>
      <c r="G2657" s="4" t="s">
        <v>0</v>
      </c>
      <c r="H2657" s="4" t="s">
        <v>1</v>
      </c>
      <c r="I2657" s="4" t="s">
        <v>19</v>
      </c>
      <c r="J2657" s="4" t="s">
        <v>3</v>
      </c>
      <c r="K2657" s="4" t="s">
        <v>9</v>
      </c>
      <c r="L2657" s="4" t="s">
        <v>37</v>
      </c>
      <c r="M2657" s="9">
        <v>1</v>
      </c>
      <c r="N2657" s="6">
        <v>157.58000000000001</v>
      </c>
      <c r="O2657" s="7">
        <v>0.1</v>
      </c>
      <c r="P2657" s="6">
        <v>80.37</v>
      </c>
      <c r="Q2657" s="6">
        <f t="shared" si="164"/>
        <v>141.822</v>
      </c>
      <c r="R2657" s="6">
        <f t="shared" si="165"/>
        <v>80.37</v>
      </c>
      <c r="S2657" s="6">
        <f t="shared" si="166"/>
        <v>61.451999999999998</v>
      </c>
      <c r="T2657" s="8">
        <f t="shared" si="167"/>
        <v>0.43330371874603374</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4844</v>
      </c>
      <c r="B2658" s="3">
        <v>46379</v>
      </c>
      <c r="C2658" s="4">
        <f>YEAR(SalesDataTable[[#This Row],[Order Date]])</f>
        <v>2026</v>
      </c>
      <c r="D2658" s="11" t="str">
        <f>"Q"&amp;ROUNDUP(MONTH(SalesDataTable[[#This Row],[Order Date]])/3,0)</f>
        <v>Q4</v>
      </c>
      <c r="E2658" s="4">
        <f>MONTH(SalesDataTable[[#This Row],[Order Date]])</f>
        <v>12</v>
      </c>
      <c r="F2658" s="4" t="str">
        <f>TEXT(SalesDataTable[[#This Row],[Order Date]],"MMM")</f>
        <v>Dec</v>
      </c>
      <c r="G2658" s="4" t="s">
        <v>6</v>
      </c>
      <c r="H2658" s="4" t="s">
        <v>49</v>
      </c>
      <c r="I2658" s="4" t="s">
        <v>2</v>
      </c>
      <c r="J2658" s="4" t="s">
        <v>13</v>
      </c>
      <c r="K2658" s="4" t="s">
        <v>34</v>
      </c>
      <c r="L2658" s="4" t="s">
        <v>42</v>
      </c>
      <c r="M2658" s="9">
        <v>1</v>
      </c>
      <c r="N2658" s="6">
        <v>36.4</v>
      </c>
      <c r="O2658" s="7">
        <v>0</v>
      </c>
      <c r="P2658" s="6">
        <v>14.22</v>
      </c>
      <c r="Q2658" s="6">
        <f t="shared" si="164"/>
        <v>36.4</v>
      </c>
      <c r="R2658" s="6">
        <f t="shared" si="165"/>
        <v>14.22</v>
      </c>
      <c r="S2658" s="6">
        <f t="shared" si="166"/>
        <v>22.18</v>
      </c>
      <c r="T2658" s="8">
        <f t="shared" si="167"/>
        <v>0.6093406593406594</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678</v>
      </c>
      <c r="B2659" s="3">
        <v>46380</v>
      </c>
      <c r="C2659" s="4">
        <f>YEAR(SalesDataTable[[#This Row],[Order Date]])</f>
        <v>2026</v>
      </c>
      <c r="D2659" s="11" t="str">
        <f>"Q"&amp;ROUNDUP(MONTH(SalesDataTable[[#This Row],[Order Date]])/3,0)</f>
        <v>Q4</v>
      </c>
      <c r="E2659" s="4">
        <f>MONTH(SalesDataTable[[#This Row],[Order Date]])</f>
        <v>12</v>
      </c>
      <c r="F2659" s="4" t="str">
        <f>TEXT(SalesDataTable[[#This Row],[Order Date]],"MMM")</f>
        <v>Dec</v>
      </c>
      <c r="G2659" s="4" t="s">
        <v>6</v>
      </c>
      <c r="H2659" s="4" t="s">
        <v>41</v>
      </c>
      <c r="I2659" s="4" t="s">
        <v>2</v>
      </c>
      <c r="J2659" s="4" t="s">
        <v>16</v>
      </c>
      <c r="K2659" s="4" t="s">
        <v>9</v>
      </c>
      <c r="L2659" s="4" t="s">
        <v>17</v>
      </c>
      <c r="M2659" s="9">
        <v>1</v>
      </c>
      <c r="N2659" s="6">
        <v>142.15</v>
      </c>
      <c r="O2659" s="7">
        <v>0.05</v>
      </c>
      <c r="P2659" s="6">
        <v>80.5</v>
      </c>
      <c r="Q2659" s="6">
        <f t="shared" si="164"/>
        <v>135.04249999999999</v>
      </c>
      <c r="R2659" s="6">
        <f t="shared" si="165"/>
        <v>80.5</v>
      </c>
      <c r="S2659" s="6">
        <f t="shared" si="166"/>
        <v>54.54249999999999</v>
      </c>
      <c r="T2659" s="8">
        <f t="shared" si="167"/>
        <v>0.40389136753244342</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1706</v>
      </c>
      <c r="B2660" s="3">
        <v>46380</v>
      </c>
      <c r="C2660" s="4">
        <f>YEAR(SalesDataTable[[#This Row],[Order Date]])</f>
        <v>2026</v>
      </c>
      <c r="D2660" s="11" t="str">
        <f>"Q"&amp;ROUNDUP(MONTH(SalesDataTable[[#This Row],[Order Date]])/3,0)</f>
        <v>Q4</v>
      </c>
      <c r="E2660" s="4">
        <f>MONTH(SalesDataTable[[#This Row],[Order Date]])</f>
        <v>12</v>
      </c>
      <c r="F2660" s="4" t="str">
        <f>TEXT(SalesDataTable[[#This Row],[Order Date]],"MMM")</f>
        <v>Dec</v>
      </c>
      <c r="G2660" s="4" t="s">
        <v>0</v>
      </c>
      <c r="H2660" s="4" t="s">
        <v>1</v>
      </c>
      <c r="I2660" s="4" t="s">
        <v>2</v>
      </c>
      <c r="J2660" s="4" t="s">
        <v>3</v>
      </c>
      <c r="K2660" s="4" t="s">
        <v>23</v>
      </c>
      <c r="L2660" s="4" t="s">
        <v>24</v>
      </c>
      <c r="M2660" s="9">
        <v>2</v>
      </c>
      <c r="N2660" s="6">
        <v>332.38</v>
      </c>
      <c r="O2660" s="7">
        <v>0.05</v>
      </c>
      <c r="P2660" s="6">
        <v>192.16</v>
      </c>
      <c r="Q2660" s="6">
        <f t="shared" si="164"/>
        <v>631.52199999999993</v>
      </c>
      <c r="R2660" s="6">
        <f t="shared" si="165"/>
        <v>384.32</v>
      </c>
      <c r="S2660" s="6">
        <f t="shared" si="166"/>
        <v>247.20199999999994</v>
      </c>
      <c r="T2660" s="8">
        <f t="shared" si="167"/>
        <v>0.39143846136793331</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3034</v>
      </c>
      <c r="B2661" s="3">
        <v>46380</v>
      </c>
      <c r="C2661" s="4">
        <f>YEAR(SalesDataTable[[#This Row],[Order Date]])</f>
        <v>2026</v>
      </c>
      <c r="D2661" s="11" t="str">
        <f>"Q"&amp;ROUNDUP(MONTH(SalesDataTable[[#This Row],[Order Date]])/3,0)</f>
        <v>Q4</v>
      </c>
      <c r="E2661" s="4">
        <f>MONTH(SalesDataTable[[#This Row],[Order Date]])</f>
        <v>12</v>
      </c>
      <c r="F2661" s="4" t="str">
        <f>TEXT(SalesDataTable[[#This Row],[Order Date]],"MMM")</f>
        <v>Dec</v>
      </c>
      <c r="G2661" s="4" t="s">
        <v>6</v>
      </c>
      <c r="H2661" s="4" t="s">
        <v>7</v>
      </c>
      <c r="I2661" s="4" t="s">
        <v>19</v>
      </c>
      <c r="J2661" s="4" t="s">
        <v>13</v>
      </c>
      <c r="K2661" s="4" t="s">
        <v>23</v>
      </c>
      <c r="L2661" s="4" t="s">
        <v>51</v>
      </c>
      <c r="M2661" s="9">
        <v>1</v>
      </c>
      <c r="N2661" s="6">
        <v>122.18</v>
      </c>
      <c r="O2661" s="7">
        <v>0.15</v>
      </c>
      <c r="P2661" s="6">
        <v>61.28</v>
      </c>
      <c r="Q2661" s="6">
        <f t="shared" si="164"/>
        <v>103.85300000000001</v>
      </c>
      <c r="R2661" s="6">
        <f t="shared" si="165"/>
        <v>61.28</v>
      </c>
      <c r="S2661" s="6">
        <f t="shared" si="166"/>
        <v>42.573000000000008</v>
      </c>
      <c r="T2661" s="8">
        <f t="shared" si="167"/>
        <v>0.40993519686479934</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3883</v>
      </c>
      <c r="B2662" s="3">
        <v>46380</v>
      </c>
      <c r="C2662" s="4">
        <f>YEAR(SalesDataTable[[#This Row],[Order Date]])</f>
        <v>2026</v>
      </c>
      <c r="D2662" s="11" t="str">
        <f>"Q"&amp;ROUNDUP(MONTH(SalesDataTable[[#This Row],[Order Date]])/3,0)</f>
        <v>Q4</v>
      </c>
      <c r="E2662" s="4">
        <f>MONTH(SalesDataTable[[#This Row],[Order Date]])</f>
        <v>12</v>
      </c>
      <c r="F2662" s="4" t="str">
        <f>TEXT(SalesDataTable[[#This Row],[Order Date]],"MMM")</f>
        <v>Dec</v>
      </c>
      <c r="G2662" s="4" t="s">
        <v>0</v>
      </c>
      <c r="H2662" s="4" t="s">
        <v>1</v>
      </c>
      <c r="I2662" s="4" t="s">
        <v>2</v>
      </c>
      <c r="J2662" s="4" t="s">
        <v>13</v>
      </c>
      <c r="K2662" s="4" t="s">
        <v>23</v>
      </c>
      <c r="L2662" s="4" t="s">
        <v>51</v>
      </c>
      <c r="M2662" s="9">
        <v>1</v>
      </c>
      <c r="N2662" s="6">
        <v>125.66</v>
      </c>
      <c r="O2662" s="7">
        <v>0.15</v>
      </c>
      <c r="P2662" s="6">
        <v>60.6</v>
      </c>
      <c r="Q2662" s="6">
        <f t="shared" si="164"/>
        <v>106.81099999999999</v>
      </c>
      <c r="R2662" s="6">
        <f t="shared" si="165"/>
        <v>60.6</v>
      </c>
      <c r="S2662" s="6">
        <f t="shared" si="166"/>
        <v>46.210999999999991</v>
      </c>
      <c r="T2662" s="8">
        <f t="shared" si="167"/>
        <v>0.43264270533933763</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4342</v>
      </c>
      <c r="B2663" s="3">
        <v>46380</v>
      </c>
      <c r="C2663" s="4">
        <f>YEAR(SalesDataTable[[#This Row],[Order Date]])</f>
        <v>2026</v>
      </c>
      <c r="D2663" s="11" t="str">
        <f>"Q"&amp;ROUNDUP(MONTH(SalesDataTable[[#This Row],[Order Date]])/3,0)</f>
        <v>Q4</v>
      </c>
      <c r="E2663" s="4">
        <f>MONTH(SalesDataTable[[#This Row],[Order Date]])</f>
        <v>12</v>
      </c>
      <c r="F2663" s="4" t="str">
        <f>TEXT(SalesDataTable[[#This Row],[Order Date]],"MMM")</f>
        <v>Dec</v>
      </c>
      <c r="G2663" s="4" t="s">
        <v>20</v>
      </c>
      <c r="H2663" s="4" t="s">
        <v>21</v>
      </c>
      <c r="I2663" s="4" t="s">
        <v>2</v>
      </c>
      <c r="J2663" s="4" t="s">
        <v>3</v>
      </c>
      <c r="K2663" s="4" t="s">
        <v>14</v>
      </c>
      <c r="L2663" s="4" t="s">
        <v>32</v>
      </c>
      <c r="M2663" s="9">
        <v>2</v>
      </c>
      <c r="N2663" s="6">
        <v>47.38</v>
      </c>
      <c r="O2663" s="7">
        <v>0.05</v>
      </c>
      <c r="P2663" s="6">
        <v>18.850000000000001</v>
      </c>
      <c r="Q2663" s="6">
        <f t="shared" si="164"/>
        <v>90.022000000000006</v>
      </c>
      <c r="R2663" s="6">
        <f t="shared" si="165"/>
        <v>37.700000000000003</v>
      </c>
      <c r="S2663" s="6">
        <f t="shared" si="166"/>
        <v>52.322000000000003</v>
      </c>
      <c r="T2663" s="8">
        <f t="shared" si="167"/>
        <v>0.58121348114905247</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4468</v>
      </c>
      <c r="B2664" s="3">
        <v>46380</v>
      </c>
      <c r="C2664" s="4">
        <f>YEAR(SalesDataTable[[#This Row],[Order Date]])</f>
        <v>2026</v>
      </c>
      <c r="D2664" s="11" t="str">
        <f>"Q"&amp;ROUNDUP(MONTH(SalesDataTable[[#This Row],[Order Date]])/3,0)</f>
        <v>Q4</v>
      </c>
      <c r="E2664" s="4">
        <f>MONTH(SalesDataTable[[#This Row],[Order Date]])</f>
        <v>12</v>
      </c>
      <c r="F2664" s="4" t="str">
        <f>TEXT(SalesDataTable[[#This Row],[Order Date]],"MMM")</f>
        <v>Dec</v>
      </c>
      <c r="G2664" s="4" t="s">
        <v>0</v>
      </c>
      <c r="H2664" s="4" t="s">
        <v>1</v>
      </c>
      <c r="I2664" s="4" t="s">
        <v>2</v>
      </c>
      <c r="J2664" s="4" t="s">
        <v>16</v>
      </c>
      <c r="K2664" s="4" t="s">
        <v>23</v>
      </c>
      <c r="L2664" s="4" t="s">
        <v>40</v>
      </c>
      <c r="M2664" s="9">
        <v>1</v>
      </c>
      <c r="N2664" s="6">
        <v>80.8</v>
      </c>
      <c r="O2664" s="7">
        <v>0.05</v>
      </c>
      <c r="P2664" s="6">
        <v>38.33</v>
      </c>
      <c r="Q2664" s="6">
        <f t="shared" si="164"/>
        <v>76.759999999999991</v>
      </c>
      <c r="R2664" s="6">
        <f t="shared" si="165"/>
        <v>38.33</v>
      </c>
      <c r="S2664" s="6">
        <f t="shared" si="166"/>
        <v>38.429999999999993</v>
      </c>
      <c r="T2664" s="8">
        <f t="shared" si="167"/>
        <v>0.50065138092756645</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7</v>
      </c>
      <c r="B2665" s="3">
        <v>46381</v>
      </c>
      <c r="C2665" s="4">
        <f>YEAR(SalesDataTable[[#This Row],[Order Date]])</f>
        <v>2026</v>
      </c>
      <c r="D2665" s="11" t="str">
        <f>"Q"&amp;ROUNDUP(MONTH(SalesDataTable[[#This Row],[Order Date]])/3,0)</f>
        <v>Q4</v>
      </c>
      <c r="E2665" s="4">
        <f>MONTH(SalesDataTable[[#This Row],[Order Date]])</f>
        <v>12</v>
      </c>
      <c r="F2665" s="4" t="str">
        <f>TEXT(SalesDataTable[[#This Row],[Order Date]],"MMM")</f>
        <v>Dec</v>
      </c>
      <c r="G2665" s="4" t="s">
        <v>20</v>
      </c>
      <c r="H2665" s="4" t="s">
        <v>33</v>
      </c>
      <c r="I2665" s="4" t="s">
        <v>2</v>
      </c>
      <c r="J2665" s="4" t="s">
        <v>3</v>
      </c>
      <c r="K2665" s="4" t="s">
        <v>4</v>
      </c>
      <c r="L2665" s="4" t="s">
        <v>30</v>
      </c>
      <c r="M2665" s="9">
        <v>5</v>
      </c>
      <c r="N2665" s="6">
        <v>103.52</v>
      </c>
      <c r="O2665" s="7">
        <v>0.1</v>
      </c>
      <c r="P2665" s="6">
        <v>49.1</v>
      </c>
      <c r="Q2665" s="6">
        <f t="shared" si="164"/>
        <v>465.84000000000003</v>
      </c>
      <c r="R2665" s="6">
        <f t="shared" si="165"/>
        <v>245.5</v>
      </c>
      <c r="S2665" s="6">
        <f t="shared" si="166"/>
        <v>220.34000000000003</v>
      </c>
      <c r="T2665" s="8">
        <f t="shared" si="167"/>
        <v>0.47299501974927016</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658</v>
      </c>
      <c r="B2666" s="3">
        <v>46381</v>
      </c>
      <c r="C2666" s="4">
        <f>YEAR(SalesDataTable[[#This Row],[Order Date]])</f>
        <v>2026</v>
      </c>
      <c r="D2666" s="11" t="str">
        <f>"Q"&amp;ROUNDUP(MONTH(SalesDataTable[[#This Row],[Order Date]])/3,0)</f>
        <v>Q4</v>
      </c>
      <c r="E2666" s="4">
        <f>MONTH(SalesDataTable[[#This Row],[Order Date]])</f>
        <v>12</v>
      </c>
      <c r="F2666" s="4" t="str">
        <f>TEXT(SalesDataTable[[#This Row],[Order Date]],"MMM")</f>
        <v>Dec</v>
      </c>
      <c r="G2666" s="4" t="s">
        <v>6</v>
      </c>
      <c r="H2666" s="4" t="s">
        <v>27</v>
      </c>
      <c r="I2666" s="4" t="s">
        <v>19</v>
      </c>
      <c r="J2666" s="4" t="s">
        <v>16</v>
      </c>
      <c r="K2666" s="4" t="s">
        <v>9</v>
      </c>
      <c r="L2666" s="4" t="s">
        <v>37</v>
      </c>
      <c r="M2666" s="9">
        <v>2</v>
      </c>
      <c r="N2666" s="6">
        <v>153.38999999999999</v>
      </c>
      <c r="O2666" s="7">
        <v>0.05</v>
      </c>
      <c r="P2666" s="6">
        <v>78.06</v>
      </c>
      <c r="Q2666" s="6">
        <f t="shared" si="164"/>
        <v>291.44099999999997</v>
      </c>
      <c r="R2666" s="6">
        <f t="shared" si="165"/>
        <v>156.12</v>
      </c>
      <c r="S2666" s="6">
        <f t="shared" si="166"/>
        <v>135.32099999999997</v>
      </c>
      <c r="T2666" s="8">
        <f t="shared" si="167"/>
        <v>0.46431696295305047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1192</v>
      </c>
      <c r="B2667" s="3">
        <v>46381</v>
      </c>
      <c r="C2667" s="4">
        <f>YEAR(SalesDataTable[[#This Row],[Order Date]])</f>
        <v>2026</v>
      </c>
      <c r="D2667" s="11" t="str">
        <f>"Q"&amp;ROUNDUP(MONTH(SalesDataTable[[#This Row],[Order Date]])/3,0)</f>
        <v>Q4</v>
      </c>
      <c r="E2667" s="4">
        <f>MONTH(SalesDataTable[[#This Row],[Order Date]])</f>
        <v>12</v>
      </c>
      <c r="F2667" s="4" t="str">
        <f>TEXT(SalesDataTable[[#This Row],[Order Date]],"MMM")</f>
        <v>Dec</v>
      </c>
      <c r="G2667" s="4" t="s">
        <v>20</v>
      </c>
      <c r="H2667" s="4" t="s">
        <v>47</v>
      </c>
      <c r="I2667" s="4" t="s">
        <v>8</v>
      </c>
      <c r="J2667" s="4" t="s">
        <v>16</v>
      </c>
      <c r="K2667" s="4" t="s">
        <v>34</v>
      </c>
      <c r="L2667" s="4" t="s">
        <v>35</v>
      </c>
      <c r="M2667" s="9">
        <v>6</v>
      </c>
      <c r="N2667" s="6">
        <v>39.49</v>
      </c>
      <c r="O2667" s="7">
        <v>0.05</v>
      </c>
      <c r="P2667" s="6">
        <v>14.49</v>
      </c>
      <c r="Q2667" s="6">
        <f t="shared" si="164"/>
        <v>225.09299999999999</v>
      </c>
      <c r="R2667" s="6">
        <f t="shared" si="165"/>
        <v>86.94</v>
      </c>
      <c r="S2667" s="6">
        <f t="shared" si="166"/>
        <v>138.15299999999999</v>
      </c>
      <c r="T2667" s="8">
        <f t="shared" si="167"/>
        <v>0.61375964601298127</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3852</v>
      </c>
      <c r="B2668" s="3">
        <v>46381</v>
      </c>
      <c r="C2668" s="4">
        <f>YEAR(SalesDataTable[[#This Row],[Order Date]])</f>
        <v>2026</v>
      </c>
      <c r="D2668" s="11" t="str">
        <f>"Q"&amp;ROUNDUP(MONTH(SalesDataTable[[#This Row],[Order Date]])/3,0)</f>
        <v>Q4</v>
      </c>
      <c r="E2668" s="4">
        <f>MONTH(SalesDataTable[[#This Row],[Order Date]])</f>
        <v>12</v>
      </c>
      <c r="F2668" s="4" t="str">
        <f>TEXT(SalesDataTable[[#This Row],[Order Date]],"MMM")</f>
        <v>Dec</v>
      </c>
      <c r="G2668" s="4" t="s">
        <v>11</v>
      </c>
      <c r="H2668" s="4" t="s">
        <v>12</v>
      </c>
      <c r="I2668" s="4" t="s">
        <v>19</v>
      </c>
      <c r="J2668" s="4" t="s">
        <v>16</v>
      </c>
      <c r="K2668" s="4" t="s">
        <v>34</v>
      </c>
      <c r="L2668" s="4" t="s">
        <v>42</v>
      </c>
      <c r="M2668" s="9">
        <v>1</v>
      </c>
      <c r="N2668" s="6">
        <v>35.54</v>
      </c>
      <c r="O2668" s="7">
        <v>0.1</v>
      </c>
      <c r="P2668" s="6">
        <v>13.63</v>
      </c>
      <c r="Q2668" s="6">
        <f t="shared" si="164"/>
        <v>31.986000000000001</v>
      </c>
      <c r="R2668" s="6">
        <f t="shared" si="165"/>
        <v>13.63</v>
      </c>
      <c r="S2668" s="6">
        <f t="shared" si="166"/>
        <v>18.356000000000002</v>
      </c>
      <c r="T2668" s="8">
        <f t="shared" si="167"/>
        <v>0.5738760707809667</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4507</v>
      </c>
      <c r="B2669" s="3">
        <v>46381</v>
      </c>
      <c r="C2669" s="4">
        <f>YEAR(SalesDataTable[[#This Row],[Order Date]])</f>
        <v>2026</v>
      </c>
      <c r="D2669" s="11" t="str">
        <f>"Q"&amp;ROUNDUP(MONTH(SalesDataTable[[#This Row],[Order Date]])/3,0)</f>
        <v>Q4</v>
      </c>
      <c r="E2669" s="4">
        <f>MONTH(SalesDataTable[[#This Row],[Order Date]])</f>
        <v>12</v>
      </c>
      <c r="F2669" s="4" t="str">
        <f>TEXT(SalesDataTable[[#This Row],[Order Date]],"MMM")</f>
        <v>Dec</v>
      </c>
      <c r="G2669" s="4" t="s">
        <v>6</v>
      </c>
      <c r="H2669" s="4" t="s">
        <v>43</v>
      </c>
      <c r="I2669" s="4" t="s">
        <v>28</v>
      </c>
      <c r="J2669" s="4" t="s">
        <v>3</v>
      </c>
      <c r="K2669" s="4" t="s">
        <v>14</v>
      </c>
      <c r="L2669" s="4" t="s">
        <v>48</v>
      </c>
      <c r="M2669" s="9">
        <v>2</v>
      </c>
      <c r="N2669" s="6">
        <v>167.21</v>
      </c>
      <c r="O2669" s="7">
        <v>0.05</v>
      </c>
      <c r="P2669" s="6">
        <v>88.23</v>
      </c>
      <c r="Q2669" s="6">
        <f t="shared" si="164"/>
        <v>317.69900000000001</v>
      </c>
      <c r="R2669" s="6">
        <f t="shared" si="165"/>
        <v>176.46</v>
      </c>
      <c r="S2669" s="6">
        <f t="shared" si="166"/>
        <v>141.239</v>
      </c>
      <c r="T2669" s="8">
        <f t="shared" si="167"/>
        <v>0.44456860109726504</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260</v>
      </c>
      <c r="B2670" s="3">
        <v>46382</v>
      </c>
      <c r="C2670" s="4">
        <f>YEAR(SalesDataTable[[#This Row],[Order Date]])</f>
        <v>2026</v>
      </c>
      <c r="D2670" s="11" t="str">
        <f>"Q"&amp;ROUNDUP(MONTH(SalesDataTable[[#This Row],[Order Date]])/3,0)</f>
        <v>Q4</v>
      </c>
      <c r="E2670" s="4">
        <f>MONTH(SalesDataTable[[#This Row],[Order Date]])</f>
        <v>12</v>
      </c>
      <c r="F2670" s="4" t="str">
        <f>TEXT(SalesDataTable[[#This Row],[Order Date]],"MMM")</f>
        <v>Dec</v>
      </c>
      <c r="G2670" s="4" t="s">
        <v>11</v>
      </c>
      <c r="H2670" s="4" t="s">
        <v>12</v>
      </c>
      <c r="I2670" s="4" t="s">
        <v>2</v>
      </c>
      <c r="J2670" s="4" t="s">
        <v>16</v>
      </c>
      <c r="K2670" s="4" t="s">
        <v>9</v>
      </c>
      <c r="L2670" s="4" t="s">
        <v>46</v>
      </c>
      <c r="M2670" s="9">
        <v>1</v>
      </c>
      <c r="N2670" s="6">
        <v>71.89</v>
      </c>
      <c r="O2670" s="7">
        <v>0.1</v>
      </c>
      <c r="P2670" s="6">
        <v>31.88</v>
      </c>
      <c r="Q2670" s="6">
        <f t="shared" si="164"/>
        <v>64.701000000000008</v>
      </c>
      <c r="R2670" s="6">
        <f t="shared" si="165"/>
        <v>31.88</v>
      </c>
      <c r="S2670" s="6">
        <f t="shared" si="166"/>
        <v>32.821000000000012</v>
      </c>
      <c r="T2670" s="8">
        <f t="shared" si="167"/>
        <v>0.50727191233520363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1659</v>
      </c>
      <c r="B2671" s="3">
        <v>46382</v>
      </c>
      <c r="C2671" s="4">
        <f>YEAR(SalesDataTable[[#This Row],[Order Date]])</f>
        <v>2026</v>
      </c>
      <c r="D2671" s="11" t="str">
        <f>"Q"&amp;ROUNDUP(MONTH(SalesDataTable[[#This Row],[Order Date]])/3,0)</f>
        <v>Q4</v>
      </c>
      <c r="E2671" s="4">
        <f>MONTH(SalesDataTable[[#This Row],[Order Date]])</f>
        <v>12</v>
      </c>
      <c r="F2671" s="4" t="str">
        <f>TEXT(SalesDataTable[[#This Row],[Order Date]],"MMM")</f>
        <v>Dec</v>
      </c>
      <c r="G2671" s="4" t="s">
        <v>0</v>
      </c>
      <c r="H2671" s="4" t="s">
        <v>50</v>
      </c>
      <c r="I2671" s="4" t="s">
        <v>19</v>
      </c>
      <c r="J2671" s="4" t="s">
        <v>13</v>
      </c>
      <c r="K2671" s="4" t="s">
        <v>14</v>
      </c>
      <c r="L2671" s="4" t="s">
        <v>44</v>
      </c>
      <c r="M2671" s="9">
        <v>1</v>
      </c>
      <c r="N2671" s="6">
        <v>133.56</v>
      </c>
      <c r="O2671" s="7">
        <v>0.05</v>
      </c>
      <c r="P2671" s="6">
        <v>68.739999999999995</v>
      </c>
      <c r="Q2671" s="6">
        <f t="shared" si="164"/>
        <v>126.88199999999999</v>
      </c>
      <c r="R2671" s="6">
        <f t="shared" si="165"/>
        <v>68.739999999999995</v>
      </c>
      <c r="S2671" s="6">
        <f t="shared" si="166"/>
        <v>58.141999999999996</v>
      </c>
      <c r="T2671" s="8">
        <f t="shared" si="167"/>
        <v>0.4582367869358932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3188</v>
      </c>
      <c r="B2672" s="3">
        <v>46382</v>
      </c>
      <c r="C2672" s="4">
        <f>YEAR(SalesDataTable[[#This Row],[Order Date]])</f>
        <v>2026</v>
      </c>
      <c r="D2672" s="11" t="str">
        <f>"Q"&amp;ROUNDUP(MONTH(SalesDataTable[[#This Row],[Order Date]])/3,0)</f>
        <v>Q4</v>
      </c>
      <c r="E2672" s="4">
        <f>MONTH(SalesDataTable[[#This Row],[Order Date]])</f>
        <v>12</v>
      </c>
      <c r="F2672" s="4" t="str">
        <f>TEXT(SalesDataTable[[#This Row],[Order Date]],"MMM")</f>
        <v>Dec</v>
      </c>
      <c r="G2672" s="4" t="s">
        <v>20</v>
      </c>
      <c r="H2672" s="4" t="s">
        <v>31</v>
      </c>
      <c r="I2672" s="4" t="s">
        <v>28</v>
      </c>
      <c r="J2672" s="4" t="s">
        <v>13</v>
      </c>
      <c r="K2672" s="4" t="s">
        <v>23</v>
      </c>
      <c r="L2672" s="4" t="s">
        <v>51</v>
      </c>
      <c r="M2672" s="9">
        <v>2</v>
      </c>
      <c r="N2672" s="6">
        <v>122.28</v>
      </c>
      <c r="O2672" s="7">
        <v>0.1</v>
      </c>
      <c r="P2672" s="6">
        <v>61.64</v>
      </c>
      <c r="Q2672" s="6">
        <f t="shared" si="164"/>
        <v>220.10400000000001</v>
      </c>
      <c r="R2672" s="6">
        <f t="shared" si="165"/>
        <v>123.28</v>
      </c>
      <c r="S2672" s="6">
        <f t="shared" si="166"/>
        <v>96.824000000000012</v>
      </c>
      <c r="T2672" s="8">
        <f t="shared" si="167"/>
        <v>0.43990113764402283</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3673</v>
      </c>
      <c r="B2673" s="3">
        <v>46382</v>
      </c>
      <c r="C2673" s="4">
        <f>YEAR(SalesDataTable[[#This Row],[Order Date]])</f>
        <v>2026</v>
      </c>
      <c r="D2673" s="11" t="str">
        <f>"Q"&amp;ROUNDUP(MONTH(SalesDataTable[[#This Row],[Order Date]])/3,0)</f>
        <v>Q4</v>
      </c>
      <c r="E2673" s="4">
        <f>MONTH(SalesDataTable[[#This Row],[Order Date]])</f>
        <v>12</v>
      </c>
      <c r="F2673" s="4" t="str">
        <f>TEXT(SalesDataTable[[#This Row],[Order Date]],"MMM")</f>
        <v>Dec</v>
      </c>
      <c r="G2673" s="4" t="s">
        <v>0</v>
      </c>
      <c r="H2673" s="4" t="s">
        <v>50</v>
      </c>
      <c r="I2673" s="4" t="s">
        <v>2</v>
      </c>
      <c r="J2673" s="4" t="s">
        <v>16</v>
      </c>
      <c r="K2673" s="4" t="s">
        <v>34</v>
      </c>
      <c r="L2673" s="4" t="s">
        <v>35</v>
      </c>
      <c r="M2673" s="9">
        <v>1</v>
      </c>
      <c r="N2673" s="6">
        <v>40.619999999999997</v>
      </c>
      <c r="O2673" s="7">
        <v>0</v>
      </c>
      <c r="P2673" s="6">
        <v>14.62</v>
      </c>
      <c r="Q2673" s="6">
        <f t="shared" si="164"/>
        <v>40.619999999999997</v>
      </c>
      <c r="R2673" s="6">
        <f t="shared" si="165"/>
        <v>14.62</v>
      </c>
      <c r="S2673" s="6">
        <f t="shared" si="166"/>
        <v>26</v>
      </c>
      <c r="T2673" s="8">
        <f t="shared" si="167"/>
        <v>0.64007877892663712</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3805</v>
      </c>
      <c r="B2674" s="3">
        <v>46382</v>
      </c>
      <c r="C2674" s="4">
        <f>YEAR(SalesDataTable[[#This Row],[Order Date]])</f>
        <v>2026</v>
      </c>
      <c r="D2674" s="11" t="str">
        <f>"Q"&amp;ROUNDUP(MONTH(SalesDataTable[[#This Row],[Order Date]])/3,0)</f>
        <v>Q4</v>
      </c>
      <c r="E2674" s="4">
        <f>MONTH(SalesDataTable[[#This Row],[Order Date]])</f>
        <v>12</v>
      </c>
      <c r="F2674" s="4" t="str">
        <f>TEXT(SalesDataTable[[#This Row],[Order Date]],"MMM")</f>
        <v>Dec</v>
      </c>
      <c r="G2674" s="4" t="s">
        <v>20</v>
      </c>
      <c r="H2674" s="4" t="s">
        <v>21</v>
      </c>
      <c r="I2674" s="4" t="s">
        <v>8</v>
      </c>
      <c r="J2674" s="4" t="s">
        <v>16</v>
      </c>
      <c r="K2674" s="4" t="s">
        <v>14</v>
      </c>
      <c r="L2674" s="4" t="s">
        <v>32</v>
      </c>
      <c r="M2674" s="9">
        <v>8</v>
      </c>
      <c r="N2674" s="6">
        <v>45.54</v>
      </c>
      <c r="O2674" s="7">
        <v>0.15</v>
      </c>
      <c r="P2674" s="6">
        <v>18.54</v>
      </c>
      <c r="Q2674" s="6">
        <f t="shared" si="164"/>
        <v>309.67199999999997</v>
      </c>
      <c r="R2674" s="6">
        <f t="shared" si="165"/>
        <v>148.32</v>
      </c>
      <c r="S2674" s="6">
        <f t="shared" si="166"/>
        <v>161.35199999999998</v>
      </c>
      <c r="T2674" s="8">
        <f t="shared" si="167"/>
        <v>0.52104161822831896</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3945</v>
      </c>
      <c r="B2675" s="3">
        <v>46382</v>
      </c>
      <c r="C2675" s="4">
        <f>YEAR(SalesDataTable[[#This Row],[Order Date]])</f>
        <v>2026</v>
      </c>
      <c r="D2675" s="11" t="str">
        <f>"Q"&amp;ROUNDUP(MONTH(SalesDataTable[[#This Row],[Order Date]])/3,0)</f>
        <v>Q4</v>
      </c>
      <c r="E2675" s="4">
        <f>MONTH(SalesDataTable[[#This Row],[Order Date]])</f>
        <v>12</v>
      </c>
      <c r="F2675" s="4" t="str">
        <f>TEXT(SalesDataTable[[#This Row],[Order Date]],"MMM")</f>
        <v>Dec</v>
      </c>
      <c r="G2675" s="4" t="s">
        <v>20</v>
      </c>
      <c r="H2675" s="4" t="s">
        <v>47</v>
      </c>
      <c r="I2675" s="4" t="s">
        <v>8</v>
      </c>
      <c r="J2675" s="4" t="s">
        <v>16</v>
      </c>
      <c r="K2675" s="4" t="s">
        <v>4</v>
      </c>
      <c r="L2675" s="4" t="s">
        <v>22</v>
      </c>
      <c r="M2675" s="9">
        <v>4</v>
      </c>
      <c r="N2675" s="6">
        <v>50.96</v>
      </c>
      <c r="O2675" s="7">
        <v>0.1</v>
      </c>
      <c r="P2675" s="6">
        <v>22.14</v>
      </c>
      <c r="Q2675" s="6">
        <f t="shared" si="164"/>
        <v>183.45600000000002</v>
      </c>
      <c r="R2675" s="6">
        <f t="shared" si="165"/>
        <v>88.56</v>
      </c>
      <c r="S2675" s="6">
        <f t="shared" si="166"/>
        <v>94.896000000000015</v>
      </c>
      <c r="T2675" s="8">
        <f t="shared" si="167"/>
        <v>0.51726844583987441</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4266</v>
      </c>
      <c r="B2676" s="3">
        <v>46382</v>
      </c>
      <c r="C2676" s="4">
        <f>YEAR(SalesDataTable[[#This Row],[Order Date]])</f>
        <v>2026</v>
      </c>
      <c r="D2676" s="11" t="str">
        <f>"Q"&amp;ROUNDUP(MONTH(SalesDataTable[[#This Row],[Order Date]])/3,0)</f>
        <v>Q4</v>
      </c>
      <c r="E2676" s="4">
        <f>MONTH(SalesDataTable[[#This Row],[Order Date]])</f>
        <v>12</v>
      </c>
      <c r="F2676" s="4" t="str">
        <f>TEXT(SalesDataTable[[#This Row],[Order Date]],"MMM")</f>
        <v>Dec</v>
      </c>
      <c r="G2676" s="4" t="s">
        <v>6</v>
      </c>
      <c r="H2676" s="4" t="s">
        <v>7</v>
      </c>
      <c r="I2676" s="4" t="s">
        <v>2</v>
      </c>
      <c r="J2676" s="4" t="s">
        <v>13</v>
      </c>
      <c r="K2676" s="4" t="s">
        <v>4</v>
      </c>
      <c r="L2676" s="4" t="s">
        <v>26</v>
      </c>
      <c r="M2676" s="9">
        <v>4</v>
      </c>
      <c r="N2676" s="6">
        <v>40.19</v>
      </c>
      <c r="O2676" s="7">
        <v>0.15</v>
      </c>
      <c r="P2676" s="6">
        <v>16.55</v>
      </c>
      <c r="Q2676" s="6">
        <f t="shared" si="164"/>
        <v>136.64599999999999</v>
      </c>
      <c r="R2676" s="6">
        <f t="shared" si="165"/>
        <v>66.2</v>
      </c>
      <c r="S2676" s="6">
        <f t="shared" si="166"/>
        <v>70.445999999999984</v>
      </c>
      <c r="T2676" s="8">
        <f t="shared" si="167"/>
        <v>0.51553649576277383</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606</v>
      </c>
      <c r="B2677" s="3">
        <v>46383</v>
      </c>
      <c r="C2677" s="4">
        <f>YEAR(SalesDataTable[[#This Row],[Order Date]])</f>
        <v>2026</v>
      </c>
      <c r="D2677" s="11" t="str">
        <f>"Q"&amp;ROUNDUP(MONTH(SalesDataTable[[#This Row],[Order Date]])/3,0)</f>
        <v>Q4</v>
      </c>
      <c r="E2677" s="4">
        <f>MONTH(SalesDataTable[[#This Row],[Order Date]])</f>
        <v>12</v>
      </c>
      <c r="F2677" s="4" t="str">
        <f>TEXT(SalesDataTable[[#This Row],[Order Date]],"MMM")</f>
        <v>Dec</v>
      </c>
      <c r="G2677" s="4" t="s">
        <v>6</v>
      </c>
      <c r="H2677" s="4" t="s">
        <v>43</v>
      </c>
      <c r="I2677" s="4" t="s">
        <v>2</v>
      </c>
      <c r="J2677" s="4" t="s">
        <v>13</v>
      </c>
      <c r="K2677" s="4" t="s">
        <v>23</v>
      </c>
      <c r="L2677" s="4" t="s">
        <v>24</v>
      </c>
      <c r="M2677" s="9">
        <v>3</v>
      </c>
      <c r="N2677" s="6">
        <v>333.84</v>
      </c>
      <c r="O2677" s="7">
        <v>0</v>
      </c>
      <c r="P2677" s="6">
        <v>193.05</v>
      </c>
      <c r="Q2677" s="6">
        <f t="shared" si="164"/>
        <v>1001.52</v>
      </c>
      <c r="R2677" s="6">
        <f t="shared" si="165"/>
        <v>579.15000000000009</v>
      </c>
      <c r="S2677" s="6">
        <f t="shared" si="166"/>
        <v>422.36999999999989</v>
      </c>
      <c r="T2677" s="8">
        <f t="shared" si="167"/>
        <v>0.42172897196261672</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1166</v>
      </c>
      <c r="B2678" s="3">
        <v>46383</v>
      </c>
      <c r="C2678" s="4">
        <f>YEAR(SalesDataTable[[#This Row],[Order Date]])</f>
        <v>2026</v>
      </c>
      <c r="D2678" s="11" t="str">
        <f>"Q"&amp;ROUNDUP(MONTH(SalesDataTable[[#This Row],[Order Date]])/3,0)</f>
        <v>Q4</v>
      </c>
      <c r="E2678" s="4">
        <f>MONTH(SalesDataTable[[#This Row],[Order Date]])</f>
        <v>12</v>
      </c>
      <c r="F2678" s="4" t="str">
        <f>TEXT(SalesDataTable[[#This Row],[Order Date]],"MMM")</f>
        <v>Dec</v>
      </c>
      <c r="G2678" s="4" t="s">
        <v>11</v>
      </c>
      <c r="H2678" s="4" t="s">
        <v>52</v>
      </c>
      <c r="I2678" s="4" t="s">
        <v>28</v>
      </c>
      <c r="J2678" s="4" t="s">
        <v>3</v>
      </c>
      <c r="K2678" s="4" t="s">
        <v>23</v>
      </c>
      <c r="L2678" s="4" t="s">
        <v>29</v>
      </c>
      <c r="M2678" s="9">
        <v>2</v>
      </c>
      <c r="N2678" s="6">
        <v>198.94</v>
      </c>
      <c r="O2678" s="7">
        <v>0.15</v>
      </c>
      <c r="P2678" s="6">
        <v>102.32</v>
      </c>
      <c r="Q2678" s="6">
        <f t="shared" si="164"/>
        <v>338.19799999999998</v>
      </c>
      <c r="R2678" s="6">
        <f t="shared" si="165"/>
        <v>204.64</v>
      </c>
      <c r="S2678" s="6">
        <f t="shared" si="166"/>
        <v>133.55799999999999</v>
      </c>
      <c r="T2678" s="8">
        <f t="shared" si="167"/>
        <v>0.39491067362905752</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1913</v>
      </c>
      <c r="B2679" s="3">
        <v>46383</v>
      </c>
      <c r="C2679" s="4">
        <f>YEAR(SalesDataTable[[#This Row],[Order Date]])</f>
        <v>2026</v>
      </c>
      <c r="D2679" s="11" t="str">
        <f>"Q"&amp;ROUNDUP(MONTH(SalesDataTable[[#This Row],[Order Date]])/3,0)</f>
        <v>Q4</v>
      </c>
      <c r="E2679" s="4">
        <f>MONTH(SalesDataTable[[#This Row],[Order Date]])</f>
        <v>12</v>
      </c>
      <c r="F2679" s="4" t="str">
        <f>TEXT(SalesDataTable[[#This Row],[Order Date]],"MMM")</f>
        <v>Dec</v>
      </c>
      <c r="G2679" s="4" t="s">
        <v>11</v>
      </c>
      <c r="H2679" s="4" t="s">
        <v>25</v>
      </c>
      <c r="I2679" s="4" t="s">
        <v>28</v>
      </c>
      <c r="J2679" s="4" t="s">
        <v>13</v>
      </c>
      <c r="K2679" s="4" t="s">
        <v>34</v>
      </c>
      <c r="L2679" s="4" t="s">
        <v>42</v>
      </c>
      <c r="M2679" s="9">
        <v>3</v>
      </c>
      <c r="N2679" s="6">
        <v>35.979999999999997</v>
      </c>
      <c r="O2679" s="7">
        <v>0</v>
      </c>
      <c r="P2679" s="6">
        <v>13.6</v>
      </c>
      <c r="Q2679" s="6">
        <f t="shared" si="164"/>
        <v>107.94</v>
      </c>
      <c r="R2679" s="6">
        <f t="shared" si="165"/>
        <v>40.799999999999997</v>
      </c>
      <c r="S2679" s="6">
        <f t="shared" si="166"/>
        <v>67.14</v>
      </c>
      <c r="T2679" s="8">
        <f t="shared" si="167"/>
        <v>0.62201222901612008</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2402</v>
      </c>
      <c r="B2680" s="3">
        <v>46383</v>
      </c>
      <c r="C2680" s="4">
        <f>YEAR(SalesDataTable[[#This Row],[Order Date]])</f>
        <v>2026</v>
      </c>
      <c r="D2680" s="11" t="str">
        <f>"Q"&amp;ROUNDUP(MONTH(SalesDataTable[[#This Row],[Order Date]])/3,0)</f>
        <v>Q4</v>
      </c>
      <c r="E2680" s="4">
        <f>MONTH(SalesDataTable[[#This Row],[Order Date]])</f>
        <v>12</v>
      </c>
      <c r="F2680" s="4" t="str">
        <f>TEXT(SalesDataTable[[#This Row],[Order Date]],"MMM")</f>
        <v>Dec</v>
      </c>
      <c r="G2680" s="4" t="s">
        <v>6</v>
      </c>
      <c r="H2680" s="4" t="s">
        <v>49</v>
      </c>
      <c r="I2680" s="4" t="s">
        <v>28</v>
      </c>
      <c r="J2680" s="4" t="s">
        <v>13</v>
      </c>
      <c r="K2680" s="4" t="s">
        <v>14</v>
      </c>
      <c r="L2680" s="4" t="s">
        <v>44</v>
      </c>
      <c r="M2680" s="9">
        <v>6</v>
      </c>
      <c r="N2680" s="6">
        <v>133.4</v>
      </c>
      <c r="O2680" s="7">
        <v>0.1</v>
      </c>
      <c r="P2680" s="6">
        <v>66.3</v>
      </c>
      <c r="Q2680" s="6">
        <f t="shared" si="164"/>
        <v>720.36000000000013</v>
      </c>
      <c r="R2680" s="6">
        <f t="shared" si="165"/>
        <v>397.79999999999995</v>
      </c>
      <c r="S2680" s="6">
        <f t="shared" si="166"/>
        <v>322.56000000000017</v>
      </c>
      <c r="T2680" s="8">
        <f t="shared" si="167"/>
        <v>0.44777611194402817</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3192</v>
      </c>
      <c r="B2681" s="3">
        <v>46383</v>
      </c>
      <c r="C2681" s="4">
        <f>YEAR(SalesDataTable[[#This Row],[Order Date]])</f>
        <v>2026</v>
      </c>
      <c r="D2681" s="11" t="str">
        <f>"Q"&amp;ROUNDUP(MONTH(SalesDataTable[[#This Row],[Order Date]])/3,0)</f>
        <v>Q4</v>
      </c>
      <c r="E2681" s="4">
        <f>MONTH(SalesDataTable[[#This Row],[Order Date]])</f>
        <v>12</v>
      </c>
      <c r="F2681" s="4" t="str">
        <f>TEXT(SalesDataTable[[#This Row],[Order Date]],"MMM")</f>
        <v>Dec</v>
      </c>
      <c r="G2681" s="4" t="s">
        <v>20</v>
      </c>
      <c r="H2681" s="4" t="s">
        <v>31</v>
      </c>
      <c r="I2681" s="4" t="s">
        <v>2</v>
      </c>
      <c r="J2681" s="4" t="s">
        <v>3</v>
      </c>
      <c r="K2681" s="4" t="s">
        <v>9</v>
      </c>
      <c r="L2681" s="4" t="s">
        <v>10</v>
      </c>
      <c r="M2681" s="9">
        <v>2</v>
      </c>
      <c r="N2681" s="6">
        <v>93.45</v>
      </c>
      <c r="O2681" s="7">
        <v>0</v>
      </c>
      <c r="P2681" s="6">
        <v>45.75</v>
      </c>
      <c r="Q2681" s="6">
        <f t="shared" si="164"/>
        <v>186.9</v>
      </c>
      <c r="R2681" s="6">
        <f t="shared" si="165"/>
        <v>91.5</v>
      </c>
      <c r="S2681" s="6">
        <f t="shared" si="166"/>
        <v>95.4</v>
      </c>
      <c r="T2681" s="8">
        <f t="shared" si="167"/>
        <v>0.5104333868378812</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3721</v>
      </c>
      <c r="B2682" s="3">
        <v>46383</v>
      </c>
      <c r="C2682" s="4">
        <f>YEAR(SalesDataTable[[#This Row],[Order Date]])</f>
        <v>2026</v>
      </c>
      <c r="D2682" s="11" t="str">
        <f>"Q"&amp;ROUNDUP(MONTH(SalesDataTable[[#This Row],[Order Date]])/3,0)</f>
        <v>Q4</v>
      </c>
      <c r="E2682" s="4">
        <f>MONTH(SalesDataTable[[#This Row],[Order Date]])</f>
        <v>12</v>
      </c>
      <c r="F2682" s="4" t="str">
        <f>TEXT(SalesDataTable[[#This Row],[Order Date]],"MMM")</f>
        <v>Dec</v>
      </c>
      <c r="G2682" s="4" t="s">
        <v>11</v>
      </c>
      <c r="H2682" s="4" t="s">
        <v>25</v>
      </c>
      <c r="I2682" s="4" t="s">
        <v>28</v>
      </c>
      <c r="J2682" s="4" t="s">
        <v>13</v>
      </c>
      <c r="K2682" s="4" t="s">
        <v>34</v>
      </c>
      <c r="L2682" s="4" t="s">
        <v>45</v>
      </c>
      <c r="M2682" s="9">
        <v>1</v>
      </c>
      <c r="N2682" s="6">
        <v>49.79</v>
      </c>
      <c r="O2682" s="7">
        <v>0.2</v>
      </c>
      <c r="P2682" s="6">
        <v>21.87</v>
      </c>
      <c r="Q2682" s="6">
        <f t="shared" si="164"/>
        <v>39.832000000000001</v>
      </c>
      <c r="R2682" s="6">
        <f t="shared" si="165"/>
        <v>21.87</v>
      </c>
      <c r="S2682" s="6">
        <f t="shared" si="166"/>
        <v>17.962</v>
      </c>
      <c r="T2682" s="8">
        <f t="shared" si="167"/>
        <v>0.45094396465153641</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3882</v>
      </c>
      <c r="B2683" s="3">
        <v>46383</v>
      </c>
      <c r="C2683" s="4">
        <f>YEAR(SalesDataTable[[#This Row],[Order Date]])</f>
        <v>2026</v>
      </c>
      <c r="D2683" s="11" t="str">
        <f>"Q"&amp;ROUNDUP(MONTH(SalesDataTable[[#This Row],[Order Date]])/3,0)</f>
        <v>Q4</v>
      </c>
      <c r="E2683" s="4">
        <f>MONTH(SalesDataTable[[#This Row],[Order Date]])</f>
        <v>12</v>
      </c>
      <c r="F2683" s="4" t="str">
        <f>TEXT(SalesDataTable[[#This Row],[Order Date]],"MMM")</f>
        <v>Dec</v>
      </c>
      <c r="G2683" s="4" t="s">
        <v>20</v>
      </c>
      <c r="H2683" s="4" t="s">
        <v>33</v>
      </c>
      <c r="I2683" s="4" t="s">
        <v>28</v>
      </c>
      <c r="J2683" s="4" t="s">
        <v>3</v>
      </c>
      <c r="K2683" s="4" t="s">
        <v>9</v>
      </c>
      <c r="L2683" s="4" t="s">
        <v>46</v>
      </c>
      <c r="M2683" s="9">
        <v>3</v>
      </c>
      <c r="N2683" s="6">
        <v>70.430000000000007</v>
      </c>
      <c r="O2683" s="7">
        <v>0.1</v>
      </c>
      <c r="P2683" s="6">
        <v>32.869999999999997</v>
      </c>
      <c r="Q2683" s="6">
        <f t="shared" si="164"/>
        <v>190.16100000000003</v>
      </c>
      <c r="R2683" s="6">
        <f t="shared" si="165"/>
        <v>98.609999999999985</v>
      </c>
      <c r="S2683" s="6">
        <f t="shared" si="166"/>
        <v>91.551000000000045</v>
      </c>
      <c r="T2683" s="8">
        <f t="shared" si="167"/>
        <v>0.48143941186678674</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4945</v>
      </c>
      <c r="B2684" s="3">
        <v>46383</v>
      </c>
      <c r="C2684" s="4">
        <f>YEAR(SalesDataTable[[#This Row],[Order Date]])</f>
        <v>2026</v>
      </c>
      <c r="D2684" s="11" t="str">
        <f>"Q"&amp;ROUNDUP(MONTH(SalesDataTable[[#This Row],[Order Date]])/3,0)</f>
        <v>Q4</v>
      </c>
      <c r="E2684" s="4">
        <f>MONTH(SalesDataTable[[#This Row],[Order Date]])</f>
        <v>12</v>
      </c>
      <c r="F2684" s="4" t="str">
        <f>TEXT(SalesDataTable[[#This Row],[Order Date]],"MMM")</f>
        <v>Dec</v>
      </c>
      <c r="G2684" s="4" t="s">
        <v>11</v>
      </c>
      <c r="H2684" s="4" t="s">
        <v>12</v>
      </c>
      <c r="I2684" s="4" t="s">
        <v>2</v>
      </c>
      <c r="J2684" s="4" t="s">
        <v>16</v>
      </c>
      <c r="K2684" s="4" t="s">
        <v>23</v>
      </c>
      <c r="L2684" s="4" t="s">
        <v>40</v>
      </c>
      <c r="M2684" s="9">
        <v>2</v>
      </c>
      <c r="N2684" s="6">
        <v>82.04</v>
      </c>
      <c r="O2684" s="7">
        <v>0.1</v>
      </c>
      <c r="P2684" s="6">
        <v>38.880000000000003</v>
      </c>
      <c r="Q2684" s="6">
        <f t="shared" si="164"/>
        <v>147.67200000000003</v>
      </c>
      <c r="R2684" s="6">
        <f t="shared" si="165"/>
        <v>77.760000000000005</v>
      </c>
      <c r="S2684" s="6">
        <f t="shared" si="166"/>
        <v>69.91200000000002</v>
      </c>
      <c r="T2684" s="8">
        <f t="shared" si="167"/>
        <v>0.47342759629449055</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5084</v>
      </c>
      <c r="B2685" s="3">
        <v>46383</v>
      </c>
      <c r="C2685" s="4">
        <f>YEAR(SalesDataTable[[#This Row],[Order Date]])</f>
        <v>2026</v>
      </c>
      <c r="D2685" s="11" t="str">
        <f>"Q"&amp;ROUNDUP(MONTH(SalesDataTable[[#This Row],[Order Date]])/3,0)</f>
        <v>Q4</v>
      </c>
      <c r="E2685" s="4">
        <f>MONTH(SalesDataTable[[#This Row],[Order Date]])</f>
        <v>12</v>
      </c>
      <c r="F2685" s="4" t="str">
        <f>TEXT(SalesDataTable[[#This Row],[Order Date]],"MMM")</f>
        <v>Dec</v>
      </c>
      <c r="G2685" s="4" t="s">
        <v>6</v>
      </c>
      <c r="H2685" s="4" t="s">
        <v>41</v>
      </c>
      <c r="I2685" s="4" t="s">
        <v>28</v>
      </c>
      <c r="J2685" s="4" t="s">
        <v>3</v>
      </c>
      <c r="K2685" s="4" t="s">
        <v>14</v>
      </c>
      <c r="L2685" s="4" t="s">
        <v>15</v>
      </c>
      <c r="M2685" s="9">
        <v>1</v>
      </c>
      <c r="N2685" s="6">
        <v>35.409999999999997</v>
      </c>
      <c r="O2685" s="7">
        <v>0.2</v>
      </c>
      <c r="P2685" s="6">
        <v>13.54</v>
      </c>
      <c r="Q2685" s="6">
        <f t="shared" si="164"/>
        <v>28.327999999999999</v>
      </c>
      <c r="R2685" s="6">
        <f t="shared" si="165"/>
        <v>13.54</v>
      </c>
      <c r="S2685" s="6">
        <f t="shared" si="166"/>
        <v>14.788</v>
      </c>
      <c r="T2685" s="8">
        <f t="shared" si="167"/>
        <v>0.5220276757977973</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246</v>
      </c>
      <c r="B2686" s="3">
        <v>46384</v>
      </c>
      <c r="C2686" s="4">
        <f>YEAR(SalesDataTable[[#This Row],[Order Date]])</f>
        <v>2026</v>
      </c>
      <c r="D2686" s="11" t="str">
        <f>"Q"&amp;ROUNDUP(MONTH(SalesDataTable[[#This Row],[Order Date]])/3,0)</f>
        <v>Q4</v>
      </c>
      <c r="E2686" s="4">
        <f>MONTH(SalesDataTable[[#This Row],[Order Date]])</f>
        <v>12</v>
      </c>
      <c r="F2686" s="4" t="str">
        <f>TEXT(SalesDataTable[[#This Row],[Order Date]],"MMM")</f>
        <v>Dec</v>
      </c>
      <c r="G2686" s="4" t="s">
        <v>20</v>
      </c>
      <c r="H2686" s="4" t="s">
        <v>31</v>
      </c>
      <c r="I2686" s="4" t="s">
        <v>28</v>
      </c>
      <c r="J2686" s="4" t="s">
        <v>16</v>
      </c>
      <c r="K2686" s="4" t="s">
        <v>4</v>
      </c>
      <c r="L2686" s="4" t="s">
        <v>26</v>
      </c>
      <c r="M2686" s="9">
        <v>1</v>
      </c>
      <c r="N2686" s="6">
        <v>41.06</v>
      </c>
      <c r="O2686" s="7">
        <v>0.1</v>
      </c>
      <c r="P2686" s="6">
        <v>16.23</v>
      </c>
      <c r="Q2686" s="6">
        <f t="shared" si="164"/>
        <v>36.954000000000001</v>
      </c>
      <c r="R2686" s="6">
        <f t="shared" si="165"/>
        <v>16.23</v>
      </c>
      <c r="S2686" s="6">
        <f t="shared" si="166"/>
        <v>20.724</v>
      </c>
      <c r="T2686" s="8">
        <f t="shared" si="167"/>
        <v>0.5608053255398604</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537</v>
      </c>
      <c r="B2687" s="3">
        <v>46384</v>
      </c>
      <c r="C2687" s="4">
        <f>YEAR(SalesDataTable[[#This Row],[Order Date]])</f>
        <v>2026</v>
      </c>
      <c r="D2687" s="11" t="str">
        <f>"Q"&amp;ROUNDUP(MONTH(SalesDataTable[[#This Row],[Order Date]])/3,0)</f>
        <v>Q4</v>
      </c>
      <c r="E2687" s="4">
        <f>MONTH(SalesDataTable[[#This Row],[Order Date]])</f>
        <v>12</v>
      </c>
      <c r="F2687" s="4" t="str">
        <f>TEXT(SalesDataTable[[#This Row],[Order Date]],"MMM")</f>
        <v>Dec</v>
      </c>
      <c r="G2687" s="4" t="s">
        <v>20</v>
      </c>
      <c r="H2687" s="4" t="s">
        <v>33</v>
      </c>
      <c r="I2687" s="4" t="s">
        <v>8</v>
      </c>
      <c r="J2687" s="4" t="s">
        <v>16</v>
      </c>
      <c r="K2687" s="4" t="s">
        <v>9</v>
      </c>
      <c r="L2687" s="4" t="s">
        <v>10</v>
      </c>
      <c r="M2687" s="9">
        <v>12</v>
      </c>
      <c r="N2687" s="6">
        <v>90.29</v>
      </c>
      <c r="O2687" s="7">
        <v>0.1</v>
      </c>
      <c r="P2687" s="6">
        <v>45.76</v>
      </c>
      <c r="Q2687" s="6">
        <f t="shared" si="164"/>
        <v>975.13200000000006</v>
      </c>
      <c r="R2687" s="6">
        <f t="shared" si="165"/>
        <v>549.12</v>
      </c>
      <c r="S2687" s="6">
        <f t="shared" si="166"/>
        <v>426.01200000000006</v>
      </c>
      <c r="T2687" s="8">
        <f t="shared" si="167"/>
        <v>0.43687623829389255</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968</v>
      </c>
      <c r="B2688" s="3">
        <v>46384</v>
      </c>
      <c r="C2688" s="4">
        <f>YEAR(SalesDataTable[[#This Row],[Order Date]])</f>
        <v>2026</v>
      </c>
      <c r="D2688" s="11" t="str">
        <f>"Q"&amp;ROUNDUP(MONTH(SalesDataTable[[#This Row],[Order Date]])/3,0)</f>
        <v>Q4</v>
      </c>
      <c r="E2688" s="4">
        <f>MONTH(SalesDataTable[[#This Row],[Order Date]])</f>
        <v>12</v>
      </c>
      <c r="F2688" s="4" t="str">
        <f>TEXT(SalesDataTable[[#This Row],[Order Date]],"MMM")</f>
        <v>Dec</v>
      </c>
      <c r="G2688" s="4" t="s">
        <v>6</v>
      </c>
      <c r="H2688" s="4" t="s">
        <v>43</v>
      </c>
      <c r="I2688" s="4" t="s">
        <v>19</v>
      </c>
      <c r="J2688" s="4" t="s">
        <v>13</v>
      </c>
      <c r="K2688" s="4" t="s">
        <v>4</v>
      </c>
      <c r="L2688" s="4" t="s">
        <v>30</v>
      </c>
      <c r="M2688" s="9">
        <v>1</v>
      </c>
      <c r="N2688" s="6">
        <v>103.13</v>
      </c>
      <c r="O2688" s="7">
        <v>0.15</v>
      </c>
      <c r="P2688" s="6">
        <v>50.06</v>
      </c>
      <c r="Q2688" s="6">
        <f t="shared" si="164"/>
        <v>87.660499999999999</v>
      </c>
      <c r="R2688" s="6">
        <f t="shared" si="165"/>
        <v>50.06</v>
      </c>
      <c r="S2688" s="6">
        <f t="shared" si="166"/>
        <v>37.600499999999997</v>
      </c>
      <c r="T2688" s="8">
        <f t="shared" si="167"/>
        <v>0.42893321393329947</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1234</v>
      </c>
      <c r="B2689" s="3">
        <v>46384</v>
      </c>
      <c r="C2689" s="4">
        <f>YEAR(SalesDataTable[[#This Row],[Order Date]])</f>
        <v>2026</v>
      </c>
      <c r="D2689" s="11" t="str">
        <f>"Q"&amp;ROUNDUP(MONTH(SalesDataTable[[#This Row],[Order Date]])/3,0)</f>
        <v>Q4</v>
      </c>
      <c r="E2689" s="4">
        <f>MONTH(SalesDataTable[[#This Row],[Order Date]])</f>
        <v>12</v>
      </c>
      <c r="F2689" s="4" t="str">
        <f>TEXT(SalesDataTable[[#This Row],[Order Date]],"MMM")</f>
        <v>Dec</v>
      </c>
      <c r="G2689" s="4" t="s">
        <v>20</v>
      </c>
      <c r="H2689" s="4" t="s">
        <v>47</v>
      </c>
      <c r="I2689" s="4" t="s">
        <v>2</v>
      </c>
      <c r="J2689" s="4" t="s">
        <v>3</v>
      </c>
      <c r="K2689" s="4" t="s">
        <v>4</v>
      </c>
      <c r="L2689" s="4" t="s">
        <v>5</v>
      </c>
      <c r="M2689" s="9">
        <v>1</v>
      </c>
      <c r="N2689" s="6">
        <v>81.39</v>
      </c>
      <c r="O2689" s="7">
        <v>0.05</v>
      </c>
      <c r="P2689" s="6">
        <v>43.54</v>
      </c>
      <c r="Q2689" s="6">
        <f t="shared" si="164"/>
        <v>77.320499999999996</v>
      </c>
      <c r="R2689" s="6">
        <f t="shared" si="165"/>
        <v>43.54</v>
      </c>
      <c r="S2689" s="6">
        <f t="shared" si="166"/>
        <v>33.780499999999996</v>
      </c>
      <c r="T2689" s="8">
        <f t="shared" si="167"/>
        <v>0.43688931137279247</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2061</v>
      </c>
      <c r="B2690" s="3">
        <v>46384</v>
      </c>
      <c r="C2690" s="4">
        <f>YEAR(SalesDataTable[[#This Row],[Order Date]])</f>
        <v>2026</v>
      </c>
      <c r="D2690" s="11" t="str">
        <f>"Q"&amp;ROUNDUP(MONTH(SalesDataTable[[#This Row],[Order Date]])/3,0)</f>
        <v>Q4</v>
      </c>
      <c r="E2690" s="4">
        <f>MONTH(SalesDataTable[[#This Row],[Order Date]])</f>
        <v>12</v>
      </c>
      <c r="F2690" s="4" t="str">
        <f>TEXT(SalesDataTable[[#This Row],[Order Date]],"MMM")</f>
        <v>Dec</v>
      </c>
      <c r="G2690" s="4" t="s">
        <v>0</v>
      </c>
      <c r="H2690" s="4" t="s">
        <v>50</v>
      </c>
      <c r="I2690" s="4" t="s">
        <v>28</v>
      </c>
      <c r="J2690" s="4" t="s">
        <v>3</v>
      </c>
      <c r="K2690" s="4" t="s">
        <v>23</v>
      </c>
      <c r="L2690" s="4" t="s">
        <v>24</v>
      </c>
      <c r="M2690" s="9">
        <v>2</v>
      </c>
      <c r="N2690" s="6">
        <v>342.78</v>
      </c>
      <c r="O2690" s="7">
        <v>0</v>
      </c>
      <c r="P2690" s="6">
        <v>197.89</v>
      </c>
      <c r="Q2690" s="6">
        <f t="shared" si="164"/>
        <v>685.56</v>
      </c>
      <c r="R2690" s="6">
        <f t="shared" si="165"/>
        <v>395.78</v>
      </c>
      <c r="S2690" s="6">
        <f t="shared" si="166"/>
        <v>289.77999999999997</v>
      </c>
      <c r="T2690" s="8">
        <f t="shared" si="167"/>
        <v>0.4226909387945621</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2219</v>
      </c>
      <c r="B2691" s="3">
        <v>46384</v>
      </c>
      <c r="C2691" s="4">
        <f>YEAR(SalesDataTable[[#This Row],[Order Date]])</f>
        <v>2026</v>
      </c>
      <c r="D2691" s="11" t="str">
        <f>"Q"&amp;ROUNDUP(MONTH(SalesDataTable[[#This Row],[Order Date]])/3,0)</f>
        <v>Q4</v>
      </c>
      <c r="E2691" s="4">
        <f>MONTH(SalesDataTable[[#This Row],[Order Date]])</f>
        <v>12</v>
      </c>
      <c r="F2691" s="4" t="str">
        <f>TEXT(SalesDataTable[[#This Row],[Order Date]],"MMM")</f>
        <v>Dec</v>
      </c>
      <c r="G2691" s="4" t="s">
        <v>6</v>
      </c>
      <c r="H2691" s="4" t="s">
        <v>49</v>
      </c>
      <c r="I2691" s="4" t="s">
        <v>2</v>
      </c>
      <c r="J2691" s="4" t="s">
        <v>3</v>
      </c>
      <c r="K2691" s="4" t="s">
        <v>9</v>
      </c>
      <c r="L2691" s="4" t="s">
        <v>17</v>
      </c>
      <c r="M2691" s="9">
        <v>1</v>
      </c>
      <c r="N2691" s="6">
        <v>147</v>
      </c>
      <c r="O2691" s="7">
        <v>0.15</v>
      </c>
      <c r="P2691" s="6">
        <v>79.58</v>
      </c>
      <c r="Q2691" s="6">
        <f t="shared" si="164"/>
        <v>124.95</v>
      </c>
      <c r="R2691" s="6">
        <f t="shared" si="165"/>
        <v>79.58</v>
      </c>
      <c r="S2691" s="6">
        <f t="shared" si="166"/>
        <v>45.370000000000005</v>
      </c>
      <c r="T2691" s="8">
        <f t="shared" si="167"/>
        <v>0.36310524209683875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2651</v>
      </c>
      <c r="B2692" s="3">
        <v>46384</v>
      </c>
      <c r="C2692" s="4">
        <f>YEAR(SalesDataTable[[#This Row],[Order Date]])</f>
        <v>2026</v>
      </c>
      <c r="D2692" s="11" t="str">
        <f>"Q"&amp;ROUNDUP(MONTH(SalesDataTable[[#This Row],[Order Date]])/3,0)</f>
        <v>Q4</v>
      </c>
      <c r="E2692" s="4">
        <f>MONTH(SalesDataTable[[#This Row],[Order Date]])</f>
        <v>12</v>
      </c>
      <c r="F2692" s="4" t="str">
        <f>TEXT(SalesDataTable[[#This Row],[Order Date]],"MMM")</f>
        <v>Dec</v>
      </c>
      <c r="G2692" s="4" t="s">
        <v>0</v>
      </c>
      <c r="H2692" s="4" t="s">
        <v>50</v>
      </c>
      <c r="I2692" s="4" t="s">
        <v>2</v>
      </c>
      <c r="J2692" s="4" t="s">
        <v>13</v>
      </c>
      <c r="K2692" s="4" t="s">
        <v>14</v>
      </c>
      <c r="L2692" s="4" t="s">
        <v>32</v>
      </c>
      <c r="M2692" s="9">
        <v>1</v>
      </c>
      <c r="N2692" s="6">
        <v>45.69</v>
      </c>
      <c r="O2692" s="7">
        <v>0.2</v>
      </c>
      <c r="P2692" s="6">
        <v>18.829999999999998</v>
      </c>
      <c r="Q2692" s="6">
        <f t="shared" ref="Q2692:Q2710" si="168">M2692*N2692*(1-O2692)</f>
        <v>36.552</v>
      </c>
      <c r="R2692" s="6">
        <f t="shared" ref="R2692:R2710" si="169">M2692*P2692</f>
        <v>18.829999999999998</v>
      </c>
      <c r="S2692" s="6">
        <f t="shared" ref="S2692:S2710" si="170">Q2692-R2692</f>
        <v>17.722000000000001</v>
      </c>
      <c r="T2692" s="8">
        <f t="shared" ref="T2692:T2710" si="171">IFERROR(S2692/Q2692,0)</f>
        <v>0.48484351061501429</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3173</v>
      </c>
      <c r="B2693" s="3">
        <v>46384</v>
      </c>
      <c r="C2693" s="4">
        <f>YEAR(SalesDataTable[[#This Row],[Order Date]])</f>
        <v>2026</v>
      </c>
      <c r="D2693" s="11" t="str">
        <f>"Q"&amp;ROUNDUP(MONTH(SalesDataTable[[#This Row],[Order Date]])/3,0)</f>
        <v>Q4</v>
      </c>
      <c r="E2693" s="4">
        <f>MONTH(SalesDataTable[[#This Row],[Order Date]])</f>
        <v>12</v>
      </c>
      <c r="F2693" s="4" t="str">
        <f>TEXT(SalesDataTable[[#This Row],[Order Date]],"MMM")</f>
        <v>Dec</v>
      </c>
      <c r="G2693" s="4" t="s">
        <v>6</v>
      </c>
      <c r="H2693" s="4" t="s">
        <v>43</v>
      </c>
      <c r="I2693" s="4" t="s">
        <v>28</v>
      </c>
      <c r="J2693" s="4" t="s">
        <v>3</v>
      </c>
      <c r="K2693" s="4" t="s">
        <v>4</v>
      </c>
      <c r="L2693" s="4" t="s">
        <v>26</v>
      </c>
      <c r="M2693" s="9">
        <v>1</v>
      </c>
      <c r="N2693" s="6">
        <v>39.69</v>
      </c>
      <c r="O2693" s="7">
        <v>0</v>
      </c>
      <c r="P2693" s="6">
        <v>17.09</v>
      </c>
      <c r="Q2693" s="6">
        <f t="shared" si="168"/>
        <v>39.69</v>
      </c>
      <c r="R2693" s="6">
        <f t="shared" si="169"/>
        <v>17.09</v>
      </c>
      <c r="S2693" s="6">
        <f t="shared" si="170"/>
        <v>22.599999999999998</v>
      </c>
      <c r="T2693" s="8">
        <f t="shared" si="171"/>
        <v>0.56941295036533135</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3409</v>
      </c>
      <c r="B2694" s="3">
        <v>46384</v>
      </c>
      <c r="C2694" s="4">
        <f>YEAR(SalesDataTable[[#This Row],[Order Date]])</f>
        <v>2026</v>
      </c>
      <c r="D2694" s="11" t="str">
        <f>"Q"&amp;ROUNDUP(MONTH(SalesDataTable[[#This Row],[Order Date]])/3,0)</f>
        <v>Q4</v>
      </c>
      <c r="E2694" s="4">
        <f>MONTH(SalesDataTable[[#This Row],[Order Date]])</f>
        <v>12</v>
      </c>
      <c r="F2694" s="4" t="str">
        <f>TEXT(SalesDataTable[[#This Row],[Order Date]],"MMM")</f>
        <v>Dec</v>
      </c>
      <c r="G2694" s="4" t="s">
        <v>20</v>
      </c>
      <c r="H2694" s="4" t="s">
        <v>21</v>
      </c>
      <c r="I2694" s="4" t="s">
        <v>2</v>
      </c>
      <c r="J2694" s="4" t="s">
        <v>13</v>
      </c>
      <c r="K2694" s="4" t="s">
        <v>23</v>
      </c>
      <c r="L2694" s="4" t="s">
        <v>51</v>
      </c>
      <c r="M2694" s="9">
        <v>5</v>
      </c>
      <c r="N2694" s="6">
        <v>122.42</v>
      </c>
      <c r="O2694" s="7">
        <v>0</v>
      </c>
      <c r="P2694" s="6">
        <v>60.8</v>
      </c>
      <c r="Q2694" s="6">
        <f t="shared" si="168"/>
        <v>612.1</v>
      </c>
      <c r="R2694" s="6">
        <f t="shared" si="169"/>
        <v>304</v>
      </c>
      <c r="S2694" s="6">
        <f t="shared" si="170"/>
        <v>308.10000000000002</v>
      </c>
      <c r="T2694" s="8">
        <f t="shared" si="171"/>
        <v>0.50334912595981052</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3535</v>
      </c>
      <c r="B2695" s="3">
        <v>46384</v>
      </c>
      <c r="C2695" s="4">
        <f>YEAR(SalesDataTable[[#This Row],[Order Date]])</f>
        <v>2026</v>
      </c>
      <c r="D2695" s="11" t="str">
        <f>"Q"&amp;ROUNDUP(MONTH(SalesDataTable[[#This Row],[Order Date]])/3,0)</f>
        <v>Q4</v>
      </c>
      <c r="E2695" s="4">
        <f>MONTH(SalesDataTable[[#This Row],[Order Date]])</f>
        <v>12</v>
      </c>
      <c r="F2695" s="4" t="str">
        <f>TEXT(SalesDataTable[[#This Row],[Order Date]],"MMM")</f>
        <v>Dec</v>
      </c>
      <c r="G2695" s="4" t="s">
        <v>6</v>
      </c>
      <c r="H2695" s="4" t="s">
        <v>27</v>
      </c>
      <c r="I2695" s="4" t="s">
        <v>19</v>
      </c>
      <c r="J2695" s="4" t="s">
        <v>13</v>
      </c>
      <c r="K2695" s="4" t="s">
        <v>14</v>
      </c>
      <c r="L2695" s="4" t="s">
        <v>15</v>
      </c>
      <c r="M2695" s="9">
        <v>1</v>
      </c>
      <c r="N2695" s="6">
        <v>37.03</v>
      </c>
      <c r="O2695" s="7">
        <v>0.15</v>
      </c>
      <c r="P2695" s="6">
        <v>13.53</v>
      </c>
      <c r="Q2695" s="6">
        <f t="shared" si="168"/>
        <v>31.4755</v>
      </c>
      <c r="R2695" s="6">
        <f t="shared" si="169"/>
        <v>13.53</v>
      </c>
      <c r="S2695" s="6">
        <f t="shared" si="170"/>
        <v>17.945500000000003</v>
      </c>
      <c r="T2695" s="8">
        <f t="shared" si="171"/>
        <v>0.57014185636447401</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5134</v>
      </c>
      <c r="B2696" s="3">
        <v>46384</v>
      </c>
      <c r="C2696" s="4">
        <f>YEAR(SalesDataTable[[#This Row],[Order Date]])</f>
        <v>2026</v>
      </c>
      <c r="D2696" s="11" t="str">
        <f>"Q"&amp;ROUNDUP(MONTH(SalesDataTable[[#This Row],[Order Date]])/3,0)</f>
        <v>Q4</v>
      </c>
      <c r="E2696" s="4">
        <f>MONTH(SalesDataTable[[#This Row],[Order Date]])</f>
        <v>12</v>
      </c>
      <c r="F2696" s="4" t="str">
        <f>TEXT(SalesDataTable[[#This Row],[Order Date]],"MMM")</f>
        <v>Dec</v>
      </c>
      <c r="G2696" s="4" t="s">
        <v>6</v>
      </c>
      <c r="H2696" s="4" t="s">
        <v>49</v>
      </c>
      <c r="I2696" s="4" t="s">
        <v>19</v>
      </c>
      <c r="J2696" s="4" t="s">
        <v>3</v>
      </c>
      <c r="K2696" s="4" t="s">
        <v>9</v>
      </c>
      <c r="L2696" s="4" t="s">
        <v>10</v>
      </c>
      <c r="M2696" s="9">
        <v>1</v>
      </c>
      <c r="N2696" s="6">
        <v>90.99</v>
      </c>
      <c r="O2696" s="7">
        <v>0.05</v>
      </c>
      <c r="P2696" s="6">
        <v>44.78</v>
      </c>
      <c r="Q2696" s="6">
        <f t="shared" si="168"/>
        <v>86.440499999999986</v>
      </c>
      <c r="R2696" s="6">
        <f t="shared" si="169"/>
        <v>44.78</v>
      </c>
      <c r="S2696" s="6">
        <f t="shared" si="170"/>
        <v>41.660499999999985</v>
      </c>
      <c r="T2696" s="8">
        <f t="shared" si="171"/>
        <v>0.48195579618350187</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2011</v>
      </c>
      <c r="B2697" s="3">
        <v>46385</v>
      </c>
      <c r="C2697" s="4">
        <f>YEAR(SalesDataTable[[#This Row],[Order Date]])</f>
        <v>2026</v>
      </c>
      <c r="D2697" s="11" t="str">
        <f>"Q"&amp;ROUNDUP(MONTH(SalesDataTable[[#This Row],[Order Date]])/3,0)</f>
        <v>Q4</v>
      </c>
      <c r="E2697" s="4">
        <f>MONTH(SalesDataTable[[#This Row],[Order Date]])</f>
        <v>12</v>
      </c>
      <c r="F2697" s="4" t="str">
        <f>TEXT(SalesDataTable[[#This Row],[Order Date]],"MMM")</f>
        <v>Dec</v>
      </c>
      <c r="G2697" s="4" t="s">
        <v>6</v>
      </c>
      <c r="H2697" s="4" t="s">
        <v>41</v>
      </c>
      <c r="I2697" s="4" t="s">
        <v>2</v>
      </c>
      <c r="J2697" s="4" t="s">
        <v>3</v>
      </c>
      <c r="K2697" s="4" t="s">
        <v>9</v>
      </c>
      <c r="L2697" s="4" t="s">
        <v>10</v>
      </c>
      <c r="M2697" s="9">
        <v>1</v>
      </c>
      <c r="N2697" s="6">
        <v>90.81</v>
      </c>
      <c r="O2697" s="7">
        <v>0.1</v>
      </c>
      <c r="P2697" s="6">
        <v>46.53</v>
      </c>
      <c r="Q2697" s="6">
        <f t="shared" si="168"/>
        <v>81.728999999999999</v>
      </c>
      <c r="R2697" s="6">
        <f t="shared" si="169"/>
        <v>46.53</v>
      </c>
      <c r="S2697" s="6">
        <f t="shared" si="170"/>
        <v>35.198999999999998</v>
      </c>
      <c r="T2697" s="8">
        <f t="shared" si="171"/>
        <v>0.43067944059024332</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2477</v>
      </c>
      <c r="B2698" s="3">
        <v>46385</v>
      </c>
      <c r="C2698" s="4">
        <f>YEAR(SalesDataTable[[#This Row],[Order Date]])</f>
        <v>2026</v>
      </c>
      <c r="D2698" s="11" t="str">
        <f>"Q"&amp;ROUNDUP(MONTH(SalesDataTable[[#This Row],[Order Date]])/3,0)</f>
        <v>Q4</v>
      </c>
      <c r="E2698" s="4">
        <f>MONTH(SalesDataTable[[#This Row],[Order Date]])</f>
        <v>12</v>
      </c>
      <c r="F2698" s="4" t="str">
        <f>TEXT(SalesDataTable[[#This Row],[Order Date]],"MMM")</f>
        <v>Dec</v>
      </c>
      <c r="G2698" s="4" t="s">
        <v>0</v>
      </c>
      <c r="H2698" s="4" t="s">
        <v>50</v>
      </c>
      <c r="I2698" s="4" t="s">
        <v>19</v>
      </c>
      <c r="J2698" s="4" t="s">
        <v>13</v>
      </c>
      <c r="K2698" s="4" t="s">
        <v>4</v>
      </c>
      <c r="L2698" s="4" t="s">
        <v>26</v>
      </c>
      <c r="M2698" s="9">
        <v>1</v>
      </c>
      <c r="N2698" s="6">
        <v>41.28</v>
      </c>
      <c r="O2698" s="7">
        <v>0.15</v>
      </c>
      <c r="P2698" s="6">
        <v>16.41</v>
      </c>
      <c r="Q2698" s="6">
        <f t="shared" si="168"/>
        <v>35.088000000000001</v>
      </c>
      <c r="R2698" s="6">
        <f t="shared" si="169"/>
        <v>16.41</v>
      </c>
      <c r="S2698" s="6">
        <f t="shared" si="170"/>
        <v>18.678000000000001</v>
      </c>
      <c r="T2698" s="8">
        <f t="shared" si="171"/>
        <v>0.53231874145006841</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2745</v>
      </c>
      <c r="B2699" s="3">
        <v>46385</v>
      </c>
      <c r="C2699" s="4">
        <f>YEAR(SalesDataTable[[#This Row],[Order Date]])</f>
        <v>2026</v>
      </c>
      <c r="D2699" s="11" t="str">
        <f>"Q"&amp;ROUNDUP(MONTH(SalesDataTable[[#This Row],[Order Date]])/3,0)</f>
        <v>Q4</v>
      </c>
      <c r="E2699" s="4">
        <f>MONTH(SalesDataTable[[#This Row],[Order Date]])</f>
        <v>12</v>
      </c>
      <c r="F2699" s="4" t="str">
        <f>TEXT(SalesDataTable[[#This Row],[Order Date]],"MMM")</f>
        <v>Dec</v>
      </c>
      <c r="G2699" s="4" t="s">
        <v>20</v>
      </c>
      <c r="H2699" s="4" t="s">
        <v>47</v>
      </c>
      <c r="I2699" s="4" t="s">
        <v>28</v>
      </c>
      <c r="J2699" s="4" t="s">
        <v>16</v>
      </c>
      <c r="K2699" s="4" t="s">
        <v>14</v>
      </c>
      <c r="L2699" s="4" t="s">
        <v>32</v>
      </c>
      <c r="M2699" s="9">
        <v>1</v>
      </c>
      <c r="N2699" s="6">
        <v>46.07</v>
      </c>
      <c r="O2699" s="7">
        <v>0</v>
      </c>
      <c r="P2699" s="6">
        <v>18.420000000000002</v>
      </c>
      <c r="Q2699" s="6">
        <f t="shared" si="168"/>
        <v>46.07</v>
      </c>
      <c r="R2699" s="6">
        <f t="shared" si="169"/>
        <v>18.420000000000002</v>
      </c>
      <c r="S2699" s="6">
        <f t="shared" si="170"/>
        <v>27.65</v>
      </c>
      <c r="T2699" s="8">
        <f t="shared" si="171"/>
        <v>0.60017364879531143</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4427</v>
      </c>
      <c r="B2700" s="3">
        <v>46385</v>
      </c>
      <c r="C2700" s="4">
        <f>YEAR(SalesDataTable[[#This Row],[Order Date]])</f>
        <v>2026</v>
      </c>
      <c r="D2700" s="11" t="str">
        <f>"Q"&amp;ROUNDUP(MONTH(SalesDataTable[[#This Row],[Order Date]])/3,0)</f>
        <v>Q4</v>
      </c>
      <c r="E2700" s="4">
        <f>MONTH(SalesDataTable[[#This Row],[Order Date]])</f>
        <v>12</v>
      </c>
      <c r="F2700" s="4" t="str">
        <f>TEXT(SalesDataTable[[#This Row],[Order Date]],"MMM")</f>
        <v>Dec</v>
      </c>
      <c r="G2700" s="4" t="s">
        <v>6</v>
      </c>
      <c r="H2700" s="4" t="s">
        <v>43</v>
      </c>
      <c r="I2700" s="4" t="s">
        <v>19</v>
      </c>
      <c r="J2700" s="4" t="s">
        <v>16</v>
      </c>
      <c r="K2700" s="4" t="s">
        <v>9</v>
      </c>
      <c r="L2700" s="4" t="s">
        <v>17</v>
      </c>
      <c r="M2700" s="9">
        <v>1</v>
      </c>
      <c r="N2700" s="6">
        <v>147.29</v>
      </c>
      <c r="O2700" s="7">
        <v>0.1</v>
      </c>
      <c r="P2700" s="6">
        <v>78.2</v>
      </c>
      <c r="Q2700" s="6">
        <f t="shared" si="168"/>
        <v>132.56100000000001</v>
      </c>
      <c r="R2700" s="6">
        <f t="shared" si="169"/>
        <v>78.2</v>
      </c>
      <c r="S2700" s="6">
        <f t="shared" si="170"/>
        <v>54.361000000000004</v>
      </c>
      <c r="T2700" s="8">
        <f t="shared" si="171"/>
        <v>0.4100829052285363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377</v>
      </c>
      <c r="B2701" s="3">
        <v>46386</v>
      </c>
      <c r="C2701" s="4">
        <f>YEAR(SalesDataTable[[#This Row],[Order Date]])</f>
        <v>2026</v>
      </c>
      <c r="D2701" s="11" t="str">
        <f>"Q"&amp;ROUNDUP(MONTH(SalesDataTable[[#This Row],[Order Date]])/3,0)</f>
        <v>Q4</v>
      </c>
      <c r="E2701" s="4">
        <f>MONTH(SalesDataTable[[#This Row],[Order Date]])</f>
        <v>12</v>
      </c>
      <c r="F2701" s="4" t="str">
        <f>TEXT(SalesDataTable[[#This Row],[Order Date]],"MMM")</f>
        <v>Dec</v>
      </c>
      <c r="G2701" s="4" t="s">
        <v>20</v>
      </c>
      <c r="H2701" s="4" t="s">
        <v>47</v>
      </c>
      <c r="I2701" s="4" t="s">
        <v>2</v>
      </c>
      <c r="J2701" s="4" t="s">
        <v>13</v>
      </c>
      <c r="K2701" s="4" t="s">
        <v>4</v>
      </c>
      <c r="L2701" s="4" t="s">
        <v>26</v>
      </c>
      <c r="M2701" s="9">
        <v>1</v>
      </c>
      <c r="N2701" s="6">
        <v>40.82</v>
      </c>
      <c r="O2701" s="7">
        <v>0.1</v>
      </c>
      <c r="P2701" s="6">
        <v>17.2</v>
      </c>
      <c r="Q2701" s="6">
        <f t="shared" si="168"/>
        <v>36.738</v>
      </c>
      <c r="R2701" s="6">
        <f t="shared" si="169"/>
        <v>17.2</v>
      </c>
      <c r="S2701" s="6">
        <f t="shared" si="170"/>
        <v>19.538</v>
      </c>
      <c r="T2701" s="8">
        <f t="shared" si="171"/>
        <v>0.53181991398551909</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1530</v>
      </c>
      <c r="B2702" s="3">
        <v>46386</v>
      </c>
      <c r="C2702" s="4">
        <f>YEAR(SalesDataTable[[#This Row],[Order Date]])</f>
        <v>2026</v>
      </c>
      <c r="D2702" s="11" t="str">
        <f>"Q"&amp;ROUNDUP(MONTH(SalesDataTable[[#This Row],[Order Date]])/3,0)</f>
        <v>Q4</v>
      </c>
      <c r="E2702" s="4">
        <f>MONTH(SalesDataTable[[#This Row],[Order Date]])</f>
        <v>12</v>
      </c>
      <c r="F2702" s="4" t="str">
        <f>TEXT(SalesDataTable[[#This Row],[Order Date]],"MMM")</f>
        <v>Dec</v>
      </c>
      <c r="G2702" s="4" t="s">
        <v>20</v>
      </c>
      <c r="H2702" s="4" t="s">
        <v>31</v>
      </c>
      <c r="I2702" s="4" t="s">
        <v>2</v>
      </c>
      <c r="J2702" s="4" t="s">
        <v>13</v>
      </c>
      <c r="K2702" s="4" t="s">
        <v>34</v>
      </c>
      <c r="L2702" s="4" t="s">
        <v>45</v>
      </c>
      <c r="M2702" s="9">
        <v>3</v>
      </c>
      <c r="N2702" s="6">
        <v>50.72</v>
      </c>
      <c r="O2702" s="7">
        <v>0</v>
      </c>
      <c r="P2702" s="6">
        <v>22.3</v>
      </c>
      <c r="Q2702" s="6">
        <f t="shared" si="168"/>
        <v>152.16</v>
      </c>
      <c r="R2702" s="6">
        <f t="shared" si="169"/>
        <v>66.900000000000006</v>
      </c>
      <c r="S2702" s="6">
        <f t="shared" si="170"/>
        <v>85.259999999999991</v>
      </c>
      <c r="T2702" s="8">
        <f t="shared" si="171"/>
        <v>0.56033123028391163</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2135</v>
      </c>
      <c r="B2703" s="3">
        <v>46386</v>
      </c>
      <c r="C2703" s="4">
        <f>YEAR(SalesDataTable[[#This Row],[Order Date]])</f>
        <v>2026</v>
      </c>
      <c r="D2703" s="11" t="str">
        <f>"Q"&amp;ROUNDUP(MONTH(SalesDataTable[[#This Row],[Order Date]])/3,0)</f>
        <v>Q4</v>
      </c>
      <c r="E2703" s="4">
        <f>MONTH(SalesDataTable[[#This Row],[Order Date]])</f>
        <v>12</v>
      </c>
      <c r="F2703" s="4" t="str">
        <f>TEXT(SalesDataTable[[#This Row],[Order Date]],"MMM")</f>
        <v>Dec</v>
      </c>
      <c r="G2703" s="4" t="s">
        <v>6</v>
      </c>
      <c r="H2703" s="4" t="s">
        <v>43</v>
      </c>
      <c r="I2703" s="4" t="s">
        <v>28</v>
      </c>
      <c r="J2703" s="4" t="s">
        <v>16</v>
      </c>
      <c r="K2703" s="4" t="s">
        <v>23</v>
      </c>
      <c r="L2703" s="4" t="s">
        <v>29</v>
      </c>
      <c r="M2703" s="9">
        <v>3</v>
      </c>
      <c r="N2703" s="6">
        <v>194.7</v>
      </c>
      <c r="O2703" s="7">
        <v>0.1</v>
      </c>
      <c r="P2703" s="6">
        <v>102.62</v>
      </c>
      <c r="Q2703" s="6">
        <f t="shared" si="168"/>
        <v>525.68999999999994</v>
      </c>
      <c r="R2703" s="6">
        <f t="shared" si="169"/>
        <v>307.86</v>
      </c>
      <c r="S2703" s="6">
        <f t="shared" si="170"/>
        <v>217.82999999999993</v>
      </c>
      <c r="T2703" s="8">
        <f t="shared" si="171"/>
        <v>0.41436968555612613</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2916</v>
      </c>
      <c r="B2704" s="3">
        <v>46386</v>
      </c>
      <c r="C2704" s="4">
        <f>YEAR(SalesDataTable[[#This Row],[Order Date]])</f>
        <v>2026</v>
      </c>
      <c r="D2704" s="11" t="str">
        <f>"Q"&amp;ROUNDUP(MONTH(SalesDataTable[[#This Row],[Order Date]])/3,0)</f>
        <v>Q4</v>
      </c>
      <c r="E2704" s="4">
        <f>MONTH(SalesDataTable[[#This Row],[Order Date]])</f>
        <v>12</v>
      </c>
      <c r="F2704" s="4" t="str">
        <f>TEXT(SalesDataTable[[#This Row],[Order Date]],"MMM")</f>
        <v>Dec</v>
      </c>
      <c r="G2704" s="4" t="s">
        <v>6</v>
      </c>
      <c r="H2704" s="4" t="s">
        <v>27</v>
      </c>
      <c r="I2704" s="4" t="s">
        <v>19</v>
      </c>
      <c r="J2704" s="4" t="s">
        <v>13</v>
      </c>
      <c r="K2704" s="4" t="s">
        <v>14</v>
      </c>
      <c r="L2704" s="4" t="s">
        <v>15</v>
      </c>
      <c r="M2704" s="9">
        <v>1</v>
      </c>
      <c r="N2704" s="6">
        <v>36.64</v>
      </c>
      <c r="O2704" s="7">
        <v>0.05</v>
      </c>
      <c r="P2704" s="6">
        <v>13.59</v>
      </c>
      <c r="Q2704" s="6">
        <f t="shared" si="168"/>
        <v>34.808</v>
      </c>
      <c r="R2704" s="6">
        <f t="shared" si="169"/>
        <v>13.59</v>
      </c>
      <c r="S2704" s="6">
        <f t="shared" si="170"/>
        <v>21.218</v>
      </c>
      <c r="T2704" s="8">
        <f t="shared" si="171"/>
        <v>0.60957251206619167</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3449</v>
      </c>
      <c r="B2705" s="3">
        <v>46386</v>
      </c>
      <c r="C2705" s="4">
        <f>YEAR(SalesDataTable[[#This Row],[Order Date]])</f>
        <v>2026</v>
      </c>
      <c r="D2705" s="11" t="str">
        <f>"Q"&amp;ROUNDUP(MONTH(SalesDataTable[[#This Row],[Order Date]])/3,0)</f>
        <v>Q4</v>
      </c>
      <c r="E2705" s="4">
        <f>MONTH(SalesDataTable[[#This Row],[Order Date]])</f>
        <v>12</v>
      </c>
      <c r="F2705" s="4" t="str">
        <f>TEXT(SalesDataTable[[#This Row],[Order Date]],"MMM")</f>
        <v>Dec</v>
      </c>
      <c r="G2705" s="4" t="s">
        <v>11</v>
      </c>
      <c r="H2705" s="4" t="s">
        <v>39</v>
      </c>
      <c r="I2705" s="4" t="s">
        <v>28</v>
      </c>
      <c r="J2705" s="4" t="s">
        <v>3</v>
      </c>
      <c r="K2705" s="4" t="s">
        <v>23</v>
      </c>
      <c r="L2705" s="4" t="s">
        <v>29</v>
      </c>
      <c r="M2705" s="9">
        <v>6</v>
      </c>
      <c r="N2705" s="6">
        <v>192.9</v>
      </c>
      <c r="O2705" s="7">
        <v>0.2</v>
      </c>
      <c r="P2705" s="6">
        <v>106.89</v>
      </c>
      <c r="Q2705" s="6">
        <f t="shared" si="168"/>
        <v>925.92000000000007</v>
      </c>
      <c r="R2705" s="6">
        <f t="shared" si="169"/>
        <v>641.34</v>
      </c>
      <c r="S2705" s="6">
        <f t="shared" si="170"/>
        <v>284.58000000000004</v>
      </c>
      <c r="T2705" s="8">
        <f t="shared" si="171"/>
        <v>0.30734836702954899</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3498</v>
      </c>
      <c r="B2706" s="3">
        <v>46386</v>
      </c>
      <c r="C2706" s="4">
        <f>YEAR(SalesDataTable[[#This Row],[Order Date]])</f>
        <v>2026</v>
      </c>
      <c r="D2706" s="11" t="str">
        <f>"Q"&amp;ROUNDUP(MONTH(SalesDataTable[[#This Row],[Order Date]])/3,0)</f>
        <v>Q4</v>
      </c>
      <c r="E2706" s="4">
        <f>MONTH(SalesDataTable[[#This Row],[Order Date]])</f>
        <v>12</v>
      </c>
      <c r="F2706" s="4" t="str">
        <f>TEXT(SalesDataTable[[#This Row],[Order Date]],"MMM")</f>
        <v>Dec</v>
      </c>
      <c r="G2706" s="4" t="s">
        <v>20</v>
      </c>
      <c r="H2706" s="4" t="s">
        <v>31</v>
      </c>
      <c r="I2706" s="4" t="s">
        <v>28</v>
      </c>
      <c r="J2706" s="4" t="s">
        <v>3</v>
      </c>
      <c r="K2706" s="4" t="s">
        <v>9</v>
      </c>
      <c r="L2706" s="4" t="s">
        <v>46</v>
      </c>
      <c r="M2706" s="9">
        <v>2</v>
      </c>
      <c r="N2706" s="6">
        <v>71.56</v>
      </c>
      <c r="O2706" s="7">
        <v>0.1</v>
      </c>
      <c r="P2706" s="6">
        <v>32.99</v>
      </c>
      <c r="Q2706" s="6">
        <f t="shared" si="168"/>
        <v>128.80800000000002</v>
      </c>
      <c r="R2706" s="6">
        <f t="shared" si="169"/>
        <v>65.98</v>
      </c>
      <c r="S2706" s="6">
        <f t="shared" si="170"/>
        <v>62.828000000000017</v>
      </c>
      <c r="T2706" s="8">
        <f t="shared" si="171"/>
        <v>0.4877647351096206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4851</v>
      </c>
      <c r="B2707" s="3">
        <v>46386</v>
      </c>
      <c r="C2707" s="4">
        <f>YEAR(SalesDataTable[[#This Row],[Order Date]])</f>
        <v>2026</v>
      </c>
      <c r="D2707" s="11" t="str">
        <f>"Q"&amp;ROUNDUP(MONTH(SalesDataTable[[#This Row],[Order Date]])/3,0)</f>
        <v>Q4</v>
      </c>
      <c r="E2707" s="4">
        <f>MONTH(SalesDataTable[[#This Row],[Order Date]])</f>
        <v>12</v>
      </c>
      <c r="F2707" s="4" t="str">
        <f>TEXT(SalesDataTable[[#This Row],[Order Date]],"MMM")</f>
        <v>Dec</v>
      </c>
      <c r="G2707" s="4" t="s">
        <v>20</v>
      </c>
      <c r="H2707" s="4" t="s">
        <v>47</v>
      </c>
      <c r="I2707" s="4" t="s">
        <v>28</v>
      </c>
      <c r="J2707" s="4" t="s">
        <v>13</v>
      </c>
      <c r="K2707" s="4" t="s">
        <v>4</v>
      </c>
      <c r="L2707" s="4" t="s">
        <v>26</v>
      </c>
      <c r="M2707" s="9">
        <v>1</v>
      </c>
      <c r="N2707" s="6">
        <v>40.270000000000003</v>
      </c>
      <c r="O2707" s="7">
        <v>0.1</v>
      </c>
      <c r="P2707" s="6">
        <v>16.63</v>
      </c>
      <c r="Q2707" s="6">
        <f t="shared" si="168"/>
        <v>36.243000000000002</v>
      </c>
      <c r="R2707" s="6">
        <f t="shared" si="169"/>
        <v>16.63</v>
      </c>
      <c r="S2707" s="6">
        <f t="shared" si="170"/>
        <v>19.613000000000003</v>
      </c>
      <c r="T2707" s="8">
        <f t="shared" si="171"/>
        <v>0.54115277432883602</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4926</v>
      </c>
      <c r="B2708" s="3">
        <v>46386</v>
      </c>
      <c r="C2708" s="4">
        <f>YEAR(SalesDataTable[[#This Row],[Order Date]])</f>
        <v>2026</v>
      </c>
      <c r="D2708" s="11" t="str">
        <f>"Q"&amp;ROUNDUP(MONTH(SalesDataTable[[#This Row],[Order Date]])/3,0)</f>
        <v>Q4</v>
      </c>
      <c r="E2708" s="4">
        <f>MONTH(SalesDataTable[[#This Row],[Order Date]])</f>
        <v>12</v>
      </c>
      <c r="F2708" s="4" t="str">
        <f>TEXT(SalesDataTable[[#This Row],[Order Date]],"MMM")</f>
        <v>Dec</v>
      </c>
      <c r="G2708" s="4" t="s">
        <v>20</v>
      </c>
      <c r="H2708" s="4" t="s">
        <v>31</v>
      </c>
      <c r="I2708" s="4" t="s">
        <v>19</v>
      </c>
      <c r="J2708" s="4" t="s">
        <v>16</v>
      </c>
      <c r="K2708" s="4" t="s">
        <v>4</v>
      </c>
      <c r="L2708" s="4" t="s">
        <v>5</v>
      </c>
      <c r="M2708" s="9">
        <v>6</v>
      </c>
      <c r="N2708" s="6">
        <v>81.180000000000007</v>
      </c>
      <c r="O2708" s="7">
        <v>0.05</v>
      </c>
      <c r="P2708" s="6">
        <v>43.3</v>
      </c>
      <c r="Q2708" s="6">
        <f t="shared" si="168"/>
        <v>462.726</v>
      </c>
      <c r="R2708" s="6">
        <f t="shared" si="169"/>
        <v>259.79999999999995</v>
      </c>
      <c r="S2708" s="6">
        <f t="shared" si="170"/>
        <v>202.92600000000004</v>
      </c>
      <c r="T2708" s="8">
        <f t="shared" si="171"/>
        <v>0.43854462468069666</v>
      </c>
      <c r="U2708" s="5">
        <f>YEAR(SalesDataTable[[#This Row],[Order Date]])</f>
        <v>2026</v>
      </c>
      <c r="V2708" s="8" t="str">
        <f>"Q"&amp;ROUNDUP(MONTH(SalesDataTable[[#This Row],[Order Date]])/3,0)</f>
        <v>Q4</v>
      </c>
      <c r="W2708" s="9">
        <f>MONTH(SalesDataTable[[#This Row],[Order Date]])</f>
        <v>12</v>
      </c>
      <c r="X2708" s="8" t="str">
        <f>TEXT(SalesDataTable[[#This Row],[Order Date]],"mmm")</f>
        <v>Dec</v>
      </c>
    </row>
    <row r="2709" spans="1:24" ht="15.6">
      <c r="A2709" s="2">
        <v>5035</v>
      </c>
      <c r="B2709" s="3">
        <v>46386</v>
      </c>
      <c r="C2709" s="4">
        <f>YEAR(SalesDataTable[[#This Row],[Order Date]])</f>
        <v>2026</v>
      </c>
      <c r="D2709" s="11" t="str">
        <f>"Q"&amp;ROUNDUP(MONTH(SalesDataTable[[#This Row],[Order Date]])/3,0)</f>
        <v>Q4</v>
      </c>
      <c r="E2709" s="4">
        <f>MONTH(SalesDataTable[[#This Row],[Order Date]])</f>
        <v>12</v>
      </c>
      <c r="F2709" s="4" t="str">
        <f>TEXT(SalesDataTable[[#This Row],[Order Date]],"MMM")</f>
        <v>Dec</v>
      </c>
      <c r="G2709" s="4" t="s">
        <v>6</v>
      </c>
      <c r="H2709" s="4" t="s">
        <v>43</v>
      </c>
      <c r="I2709" s="4" t="s">
        <v>2</v>
      </c>
      <c r="J2709" s="4" t="s">
        <v>13</v>
      </c>
      <c r="K2709" s="4" t="s">
        <v>4</v>
      </c>
      <c r="L2709" s="4" t="s">
        <v>30</v>
      </c>
      <c r="M2709" s="9">
        <v>2</v>
      </c>
      <c r="N2709" s="6">
        <v>101.73</v>
      </c>
      <c r="O2709" s="7">
        <v>0.1</v>
      </c>
      <c r="P2709" s="6">
        <v>49.3</v>
      </c>
      <c r="Q2709" s="6">
        <f t="shared" si="168"/>
        <v>183.114</v>
      </c>
      <c r="R2709" s="6">
        <f t="shared" si="169"/>
        <v>98.6</v>
      </c>
      <c r="S2709" s="6">
        <f t="shared" si="170"/>
        <v>84.51400000000001</v>
      </c>
      <c r="T2709" s="8">
        <f t="shared" si="171"/>
        <v>0.46153762137247839</v>
      </c>
      <c r="U2709" s="5">
        <f>YEAR(SalesDataTable[[#This Row],[Order Date]])</f>
        <v>2026</v>
      </c>
      <c r="V2709" s="8" t="str">
        <f>"Q"&amp;ROUNDUP(MONTH(SalesDataTable[[#This Row],[Order Date]])/3,0)</f>
        <v>Q4</v>
      </c>
      <c r="W2709" s="9">
        <f>MONTH(SalesDataTable[[#This Row],[Order Date]])</f>
        <v>12</v>
      </c>
      <c r="X2709" s="8" t="str">
        <f>TEXT(SalesDataTable[[#This Row],[Order Date]],"mmm")</f>
        <v>Dec</v>
      </c>
    </row>
    <row r="2710" spans="1:24" ht="15.6">
      <c r="A2710" s="2">
        <v>5135</v>
      </c>
      <c r="B2710" s="3">
        <v>46386</v>
      </c>
      <c r="C2710" s="4">
        <f>YEAR(SalesDataTable[[#This Row],[Order Date]])</f>
        <v>2026</v>
      </c>
      <c r="D2710" s="11" t="str">
        <f>"Q"&amp;ROUNDUP(MONTH(SalesDataTable[[#This Row],[Order Date]])/3,0)</f>
        <v>Q4</v>
      </c>
      <c r="E2710" s="4">
        <f>MONTH(SalesDataTable[[#This Row],[Order Date]])</f>
        <v>12</v>
      </c>
      <c r="F2710" s="4" t="str">
        <f>TEXT(SalesDataTable[[#This Row],[Order Date]],"MMM")</f>
        <v>Dec</v>
      </c>
      <c r="G2710" s="4" t="s">
        <v>11</v>
      </c>
      <c r="H2710" s="4" t="s">
        <v>39</v>
      </c>
      <c r="I2710" s="4" t="s">
        <v>2</v>
      </c>
      <c r="J2710" s="4" t="s">
        <v>13</v>
      </c>
      <c r="K2710" s="4" t="s">
        <v>4</v>
      </c>
      <c r="L2710" s="4" t="s">
        <v>22</v>
      </c>
      <c r="M2710" s="9">
        <v>5</v>
      </c>
      <c r="N2710" s="6">
        <v>51.78</v>
      </c>
      <c r="O2710" s="7">
        <v>0.15</v>
      </c>
      <c r="P2710" s="6">
        <v>22.37</v>
      </c>
      <c r="Q2710" s="6">
        <f t="shared" si="168"/>
        <v>220.06499999999997</v>
      </c>
      <c r="R2710" s="6">
        <f t="shared" si="169"/>
        <v>111.85000000000001</v>
      </c>
      <c r="S2710" s="6">
        <f t="shared" si="170"/>
        <v>108.21499999999996</v>
      </c>
      <c r="T2710" s="8">
        <f t="shared" si="171"/>
        <v>0.49174107650012483</v>
      </c>
      <c r="U2710" s="5">
        <f>YEAR(SalesDataTable[[#This Row],[Order Date]])</f>
        <v>2026</v>
      </c>
      <c r="V2710" s="8" t="str">
        <f>"Q"&amp;ROUNDUP(MONTH(SalesDataTable[[#This Row],[Order Date]])/3,0)</f>
        <v>Q4</v>
      </c>
      <c r="W2710" s="9">
        <f>MONTH(SalesDataTable[[#This Row],[Order Date]])</f>
        <v>12</v>
      </c>
      <c r="X2710" s="8" t="str">
        <f>TEXT(SalesDataTable[[#This Row],[Order Date]],"mmm")</f>
        <v>Dec</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Akash Mishra</cp:lastModifiedBy>
  <dcterms:created xsi:type="dcterms:W3CDTF">2026-09-07T01:30:55Z</dcterms:created>
  <dcterms:modified xsi:type="dcterms:W3CDTF">2026-10-12T01:28:35Z</dcterms:modified>
</cp:coreProperties>
</file>