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 s="1"/>
  <c r="E4" i="1"/>
  <c r="G4" i="1" s="1"/>
  <c r="E3" i="1"/>
  <c r="G3" i="1" s="1"/>
  <c r="G2" i="1"/>
  <c r="F2" i="1"/>
  <c r="V6" i="1"/>
  <c r="AC2" i="1" s="1"/>
  <c r="E7" i="6" s="1"/>
  <c r="Y5" i="1"/>
  <c r="AA5" i="1" s="1"/>
  <c r="Y4" i="1"/>
  <c r="AA4" i="1" s="1"/>
  <c r="Y3" i="1"/>
  <c r="AA3" i="1" s="1"/>
  <c r="AA2" i="1"/>
  <c r="Z2" i="1"/>
  <c r="L6" i="1"/>
  <c r="S2" i="1" s="1"/>
  <c r="E2" i="5" s="1"/>
  <c r="O5" i="1"/>
  <c r="Q5" i="1" s="1"/>
  <c r="O4" i="1"/>
  <c r="Q4" i="1" s="1"/>
  <c r="O3" i="1"/>
  <c r="Q3" i="1" s="1"/>
  <c r="Q2" i="1"/>
  <c r="P2" i="1"/>
  <c r="E14" i="6" l="1"/>
  <c r="E10" i="6"/>
  <c r="E13" i="6"/>
  <c r="E9" i="6"/>
  <c r="E6" i="6"/>
  <c r="E2" i="6"/>
  <c r="E5" i="6"/>
  <c r="E3" i="5"/>
  <c r="E15" i="5"/>
  <c r="E11" i="5"/>
  <c r="E7" i="5"/>
  <c r="E16" i="6"/>
  <c r="E12" i="6"/>
  <c r="E8" i="6"/>
  <c r="E4" i="6"/>
  <c r="E11" i="6"/>
  <c r="E3" i="6"/>
  <c r="E15" i="6"/>
  <c r="E6" i="5"/>
  <c r="E13" i="5"/>
  <c r="E9" i="5"/>
  <c r="E5" i="5"/>
  <c r="E10" i="5"/>
  <c r="E12" i="5"/>
  <c r="E8" i="5"/>
  <c r="E4" i="5"/>
  <c r="E14" i="5"/>
  <c r="G6" i="1"/>
  <c r="AA6" i="1"/>
  <c r="Q6" i="1"/>
  <c r="F5" i="1"/>
  <c r="F4" i="1"/>
  <c r="F3" i="1"/>
  <c r="Z3" i="1"/>
  <c r="Z5" i="1"/>
  <c r="Z4" i="1"/>
  <c r="P5" i="1"/>
  <c r="P3" i="1"/>
  <c r="P4" i="1"/>
  <c r="B6" i="1"/>
  <c r="I2" i="1" s="1"/>
  <c r="F6" i="1" l="1"/>
  <c r="H2" i="1" s="1"/>
  <c r="D2" i="2" s="1"/>
  <c r="E2" i="2"/>
  <c r="E3" i="4"/>
  <c r="E6" i="4"/>
  <c r="E2" i="4"/>
  <c r="E4" i="4"/>
  <c r="E5" i="4"/>
  <c r="E3" i="3"/>
  <c r="E7" i="3"/>
  <c r="E2" i="3"/>
  <c r="E5" i="3"/>
  <c r="E4" i="3"/>
  <c r="E6" i="3"/>
  <c r="Z6" i="1"/>
  <c r="AB2" i="1" s="1"/>
  <c r="P6" i="1"/>
  <c r="R2" i="1" s="1"/>
  <c r="D4" i="3" l="1"/>
  <c r="D5" i="3"/>
  <c r="D7" i="3"/>
  <c r="D2" i="4"/>
  <c r="D3" i="3"/>
  <c r="D6" i="4"/>
  <c r="D5" i="4"/>
  <c r="D4" i="4"/>
  <c r="D2" i="3"/>
  <c r="D3" i="4"/>
  <c r="D6" i="3"/>
  <c r="D4" i="5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<sst xmlns="http://schemas.openxmlformats.org/spreadsheetml/2006/main" count="59" uniqueCount="28">
  <si>
    <t>Weight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</si>
  <si>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</si>
  <si>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</si>
  <si>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</si>
  <si>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</si>
  <si>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</si>
  <si>
    <t>Normalized First Mode Shape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</si>
  <si>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</si>
  <si>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</si>
  <si>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</si>
  <si>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</si>
  <si>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</si>
  <si>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Alpha*M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</si>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</sst>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workbookViewId="0">
      <selection activeCell="W13" sqref="W13"/>
    </sheetView>
  </sheetViews>
  <sheetFormatPr defaultRowHeight="15.75" x14ac:dyDescent="0.25"/>
  <cols>
    <col min="1" max="1" width="5.625" style="1" bestFit="1" customWidth="1"/>
    <col min="2" max="2" width="7.5" style="2" bestFit="1" customWidth="1"/>
    <col min="3" max="3" width="16.125" style="2" bestFit="1" customWidth="1"/>
    <col min="4" max="4" width="27.5" style="2" bestFit="1" customWidth="1"/>
    <col min="5" max="5" width="26.75" style="1" bestFit="1" customWidth="1"/>
    <col min="6" max="7" width="8.875" style="1" bestFit="1" customWidth="1"/>
    <col min="8" max="8" width="6" style="1" bestFit="1" customWidth="1"/>
    <col min="9" max="9" width="9.75" style="1" bestFit="1" customWidth="1"/>
    <col min="10" max="16384" width="9" style="1"/>
  </cols>
  <sheetData>
    <row r="1" spans="1:29" x14ac:dyDescent="0.25">
      <c r="B1" s="2" t="s">
        <v>17</v>
      </c>
      <c r="C1" s="2" t="s">
        <v>18</v>
      </c>
      <c r="D1" s="2" t="s">
        <v>19</v>
      </c>
      <c r="E1" s="1" t="s">
        <v>20</v>
      </c>
      <c r="F1" s="1" t="s">
        <v>21</v>
      </c>
      <c r="G1" s="1" t="s">
        <v>10</v>
      </c>
      <c r="H1" s="3" t="s">
        <v>22</v>
      </c>
      <c r="I1" s="3" t="s">
        <v>23</v>
      </c>
      <c r="L1" s="2" t="s">
        <v>0</v>
      </c>
      <c r="M1" s="2" t="s">
        <v>7</v>
      </c>
      <c r="N1" s="2" t="s">
        <v>8</v>
      </c>
      <c r="O1" s="1" t="s">
        <v>6</v>
      </c>
      <c r="P1" s="1" t="s">
        <v>9</v>
      </c>
      <c r="Q1" s="1" t="s">
        <v>10</v>
      </c>
      <c r="R1" s="3" t="s">
        <v>11</v>
      </c>
      <c r="S1" s="3" t="s">
        <v>12</v>
      </c>
      <c r="V1" s="2" t="s">
        <v>0</v>
      </c>
      <c r="W1" s="2" t="s">
        <v>7</v>
      </c>
      <c r="X1" s="2" t="s">
        <v>8</v>
      </c>
      <c r="Y1" s="1" t="s">
        <v>6</v>
      </c>
      <c r="Z1" s="1" t="s">
        <v>9</v>
      </c>
      <c r="AA1" s="1" t="s">
        <v>10</v>
      </c>
      <c r="AB1" s="3" t="s">
        <v>11</v>
      </c>
      <c r="AC1" s="3" t="s">
        <v>12</v>
      </c>
    </row>
    <row r="2" spans="1:29" x14ac:dyDescent="0.25">
      <c r="A2" s="1" t="s">
        <v>1</v>
      </c>
      <c r="B2" s="2">
        <v>129.6</v>
      </c>
      <c r="C2" s="2">
        <v>183.42599999999999</v>
      </c>
      <c r="E2" s="1">
        <v>1</v>
      </c>
      <c r="F2" s="4">
        <f>B2*E2</f>
        <v>129.6</v>
      </c>
      <c r="G2" s="4">
        <f>B2*E2^2</f>
        <v>129.6</v>
      </c>
      <c r="H2" s="5">
        <f>F6/G6</f>
        <v>1.2522946550023601</v>
      </c>
      <c r="I2" s="8">
        <f>D6*B6</f>
        <v>456.19200000000001</v>
      </c>
      <c r="K2" s="1" t="s">
        <v>1</v>
      </c>
      <c r="L2" s="2">
        <v>129.6</v>
      </c>
      <c r="M2" s="2">
        <v>160.12899999999999</v>
      </c>
      <c r="N2" s="2"/>
      <c r="O2" s="1">
        <v>1</v>
      </c>
      <c r="P2" s="4">
        <f>L2*O2</f>
        <v>129.6</v>
      </c>
      <c r="Q2" s="4">
        <f>L2*O2^2</f>
        <v>129.6</v>
      </c>
      <c r="R2" s="5">
        <f>P6/Q6</f>
        <v>1.1157013455370608</v>
      </c>
      <c r="S2" s="8">
        <f>N6*L6</f>
        <v>46.655999999999999</v>
      </c>
      <c r="U2" s="1" t="s">
        <v>1</v>
      </c>
      <c r="V2" s="2">
        <v>129.6</v>
      </c>
      <c r="W2" s="2">
        <v>114.39700000000001</v>
      </c>
      <c r="X2" s="2"/>
      <c r="Y2" s="1">
        <v>1</v>
      </c>
      <c r="Z2" s="4">
        <f>V2*Y2</f>
        <v>129.6</v>
      </c>
      <c r="AA2" s="4">
        <f>V2*Y2^2</f>
        <v>129.6</v>
      </c>
      <c r="AB2" s="5">
        <f>Z6/AA6</f>
        <v>1.1032484098050714</v>
      </c>
      <c r="AC2" s="8">
        <f>X6*V6</f>
        <v>10.368</v>
      </c>
    </row>
    <row r="3" spans="1:29" x14ac:dyDescent="0.25">
      <c r="A3" s="1" t="s">
        <v>24</v>
      </c>
      <c r="B3" s="2">
        <v>129.6</v>
      </c>
      <c r="C3" s="2">
        <v>158.733</v>
      </c>
      <c r="E3" s="1">
        <f>C3/$C$2</f>
        <v>0.86537895391056896</v>
      </c>
      <c r="F3" s="4">
        <f t="shared" ref="F3:F5" si="0">B3*E3</f>
        <v>112.15311242680973</v>
      </c>
      <c r="G3" s="4">
        <f t="shared" ref="G3:G5" si="1">B3*E3^2</f>
        <v>97.054943109727049</v>
      </c>
      <c r="K3" s="1" t="s">
        <v>2</v>
      </c>
      <c r="L3" s="2">
        <v>129.6</v>
      </c>
      <c r="M3" s="2">
        <v>9.66</v>
      </c>
      <c r="N3" s="2"/>
      <c r="O3" s="1">
        <f>M3/$C$2</f>
        <v>5.2664289686304017E-2</v>
      </c>
      <c r="P3" s="4">
        <f t="shared" ref="P3:P5" si="2">L3*O3</f>
        <v>6.8252919433450003</v>
      </c>
      <c r="Q3" s="4">
        <f t="shared" ref="Q3:Q5" si="3">L3*O3^2</f>
        <v>0.359449152097918</v>
      </c>
      <c r="U3" s="1" t="s">
        <v>2</v>
      </c>
      <c r="V3" s="2">
        <v>129.6</v>
      </c>
      <c r="W3" s="2">
        <v>164.19900000000001</v>
      </c>
      <c r="X3" s="2"/>
      <c r="Y3" s="1">
        <f>W3/$C$2</f>
        <v>0.89517843708089373</v>
      </c>
      <c r="Z3" s="4">
        <f t="shared" ref="Z3:Z5" si="4">V3*Y3</f>
        <v>116.01512544568382</v>
      </c>
      <c r="AA3" s="4">
        <f t="shared" ref="AA3:AA5" si="5">V3*Y3^2</f>
        <v>103.85423867421106</v>
      </c>
    </row>
    <row r="4" spans="1:29" x14ac:dyDescent="0.25">
      <c r="A4" s="1" t="s">
        <v>25</v>
      </c>
      <c r="B4" s="2">
        <v>129.60000000000002</v>
      </c>
      <c r="C4" s="2">
        <v>115.607</v>
      </c>
      <c r="E4" s="1">
        <f t="shared" ref="E4:E5" si="6">C4/$C$2</f>
        <v>0.63026506602117482</v>
      </c>
      <c r="F4" s="4">
        <f t="shared" si="0"/>
        <v>81.68235255634427</v>
      </c>
      <c r="G4" s="4">
        <f t="shared" si="1"/>
        <v>51.481533326689195</v>
      </c>
      <c r="K4" s="1" t="s">
        <v>3</v>
      </c>
      <c r="L4" s="2">
        <v>129.60000000000002</v>
      </c>
      <c r="M4" s="2">
        <v>162.999</v>
      </c>
      <c r="N4" s="2"/>
      <c r="O4" s="1">
        <f t="shared" ref="O4:O5" si="7">M4/$C$2</f>
        <v>0.88863628929377514</v>
      </c>
      <c r="P4" s="4">
        <f t="shared" si="2"/>
        <v>115.16726309247328</v>
      </c>
      <c r="Q4" s="4">
        <f t="shared" si="3"/>
        <v>102.34180932261539</v>
      </c>
      <c r="U4" s="1" t="s">
        <v>3</v>
      </c>
      <c r="V4" s="2">
        <v>129.60000000000002</v>
      </c>
      <c r="W4" s="2">
        <v>48.845999999999997</v>
      </c>
      <c r="X4" s="2"/>
      <c r="Y4" s="1">
        <f t="shared" ref="Y4:Y5" si="8">W4/$C$2</f>
        <v>0.26629812567465899</v>
      </c>
      <c r="Z4" s="4">
        <f t="shared" si="4"/>
        <v>34.512237087435814</v>
      </c>
      <c r="AA4" s="4">
        <f t="shared" si="5"/>
        <v>9.1905440492236092</v>
      </c>
    </row>
    <row r="5" spans="1:29" x14ac:dyDescent="0.25">
      <c r="A5" s="1" t="s">
        <v>26</v>
      </c>
      <c r="B5" s="2">
        <v>129.59999999999997</v>
      </c>
      <c r="C5" s="2">
        <v>58.844000000000001</v>
      </c>
      <c r="E5" s="1">
        <f t="shared" si="6"/>
        <v>0.32080512032100139</v>
      </c>
      <c r="F5" s="4">
        <f t="shared" si="0"/>
        <v>41.57634359360177</v>
      </c>
      <c r="G5" s="4">
        <f t="shared" si="1"/>
        <v>13.337903909052711</v>
      </c>
      <c r="K5" s="1" t="s">
        <v>4</v>
      </c>
      <c r="L5" s="2">
        <v>129.59999999999997</v>
      </c>
      <c r="M5" s="2">
        <v>152.85599999999999</v>
      </c>
      <c r="N5" s="2"/>
      <c r="O5" s="1">
        <f t="shared" si="7"/>
        <v>0.83333878512315596</v>
      </c>
      <c r="P5" s="4">
        <f t="shared" si="2"/>
        <v>108.00070655196099</v>
      </c>
      <c r="Q5" s="4">
        <f t="shared" si="3"/>
        <v>90.001177590453636</v>
      </c>
      <c r="U5" s="1" t="s">
        <v>4</v>
      </c>
      <c r="V5" s="2">
        <v>129.59999999999997</v>
      </c>
      <c r="W5" s="2">
        <v>182.304</v>
      </c>
      <c r="X5" s="2"/>
      <c r="Y5" s="1">
        <f t="shared" si="8"/>
        <v>0.99388309181904422</v>
      </c>
      <c r="Z5" s="4">
        <f t="shared" si="4"/>
        <v>128.8072486997481</v>
      </c>
      <c r="AA5" s="4">
        <f t="shared" si="5"/>
        <v>128.01934658641019</v>
      </c>
    </row>
    <row r="6" spans="1:29" x14ac:dyDescent="0.25">
      <c r="A6" s="1" t="s">
        <v>27</v>
      </c>
      <c r="B6" s="2">
        <f>SUM(B2:B5)</f>
        <v>518.4</v>
      </c>
      <c r="D6" s="2">
        <v>0.88</v>
      </c>
      <c r="F6" s="4">
        <f>SUM(F2:F5)</f>
        <v>365.01180857675575</v>
      </c>
      <c r="G6" s="4">
        <f>SUM(G2:G5)</f>
        <v>291.47438034546894</v>
      </c>
      <c r="K6" s="1" t="s">
        <v>5</v>
      </c>
      <c r="L6" s="2">
        <f>SUM(L2:L5)</f>
        <v>518.4</v>
      </c>
      <c r="M6" s="2"/>
      <c r="N6" s="2">
        <v>0.09</v>
      </c>
      <c r="P6" s="4">
        <f>SUM(P2:P5)</f>
        <v>359.5932615877793</v>
      </c>
      <c r="Q6" s="4">
        <f>SUM(Q2:Q5)</f>
        <v>322.30243606516694</v>
      </c>
      <c r="U6" s="1" t="s">
        <v>5</v>
      </c>
      <c r="V6" s="2">
        <f>SUM(V2:V5)</f>
        <v>518.4</v>
      </c>
      <c r="W6" s="2"/>
      <c r="X6" s="2">
        <v>0.02</v>
      </c>
      <c r="Z6" s="4">
        <f>SUM(Z2:Z5)</f>
        <v>408.93461123286772</v>
      </c>
      <c r="AA6" s="4">
        <f>SUM(AA2:AA5)</f>
        <v>370.66412930984484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31.550881289935344</v>
      </c>
      <c r="E3" s="4">
        <f>C3/總表!I$2</f>
        <v>0.46852421787317616</v>
      </c>
    </row>
    <row r="4" spans="2:5" x14ac:dyDescent="0.25">
      <c r="B4" s="7">
        <v>119.04900000000001</v>
      </c>
      <c r="C4" s="7">
        <v>413.07940000000002</v>
      </c>
      <c r="D4" s="4">
        <f>B4/總表!H$2</f>
        <v>95.064687471476617</v>
      </c>
      <c r="E4" s="4">
        <f>C4/總表!I$2</f>
        <v>0.90549461630190797</v>
      </c>
    </row>
    <row r="5" spans="2:5" x14ac:dyDescent="0.25">
      <c r="B5" s="7">
        <v>129.84</v>
      </c>
      <c r="C5" s="7">
        <v>423.89659999999998</v>
      </c>
      <c r="D5" s="4">
        <f>B5/總表!H$2</f>
        <v>103.68166907152957</v>
      </c>
      <c r="E5" s="4">
        <f>C5/總表!I$2</f>
        <v>0.92920656214927044</v>
      </c>
    </row>
    <row r="6" spans="2:5" x14ac:dyDescent="0.25">
      <c r="B6" s="7">
        <v>202.41</v>
      </c>
      <c r="C6" s="7">
        <v>452.38130000000001</v>
      </c>
      <c r="D6" s="4">
        <f>B6/總表!H$2</f>
        <v>161.63128956229437</v>
      </c>
      <c r="E6" s="4">
        <f>C6/總表!I$2</f>
        <v>0.99164671892536471</v>
      </c>
    </row>
    <row r="7" spans="2:5" x14ac:dyDescent="0.25">
      <c r="B7" s="7">
        <v>123.182</v>
      </c>
      <c r="C7" s="7">
        <v>4.4435000000000002</v>
      </c>
      <c r="D7" s="4">
        <f>B7/總表!H$2</f>
        <v>98.365028955400149</v>
      </c>
      <c r="E7" s="4">
        <f>C7/總表!I$2</f>
        <v>9.7404163159371497E-3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39.284999999999997</v>
      </c>
      <c r="C2" s="7">
        <v>213.6182</v>
      </c>
      <c r="D2" s="4">
        <f>B2/總表!H$2</f>
        <v>31.370412580676515</v>
      </c>
      <c r="E2" s="4">
        <f>C2/總表!I$2</f>
        <v>0.46826380120650951</v>
      </c>
    </row>
    <row r="3" spans="2:5" x14ac:dyDescent="0.25">
      <c r="B3" s="7">
        <v>117.66</v>
      </c>
      <c r="C3" s="7">
        <v>412.88130000000001</v>
      </c>
      <c r="D3" s="4">
        <f>B3/總表!H$2</f>
        <v>93.955523590235444</v>
      </c>
      <c r="E3" s="4">
        <f>C3/總表!I$2</f>
        <v>0.90506036931818179</v>
      </c>
    </row>
    <row r="4" spans="2:5" x14ac:dyDescent="0.25">
      <c r="B4" s="7">
        <v>128.46799999999999</v>
      </c>
      <c r="C4" s="7">
        <v>423.74610000000001</v>
      </c>
      <c r="D4" s="4">
        <f>B4/總表!H$2</f>
        <v>102.58608027018839</v>
      </c>
      <c r="E4" s="4">
        <f>C4/總表!I$2</f>
        <v>0.92887665719696966</v>
      </c>
    </row>
    <row r="5" spans="2:5" x14ac:dyDescent="0.25">
      <c r="B5" s="7">
        <v>200.071</v>
      </c>
      <c r="C5" s="7">
        <v>452.75240000000002</v>
      </c>
      <c r="D5" s="4">
        <f>B5/總表!H$2</f>
        <v>159.7635182748767</v>
      </c>
      <c r="E5" s="4">
        <f>C5/總表!I$2</f>
        <v>0.99246019219977555</v>
      </c>
    </row>
    <row r="6" spans="2:5" x14ac:dyDescent="0.25">
      <c r="B6" s="7">
        <v>121.36799999999999</v>
      </c>
      <c r="C6" s="7">
        <v>6.1017999999999999</v>
      </c>
      <c r="D6" s="4">
        <f>B6/總表!H$2</f>
        <v>96.916488076658965</v>
      </c>
      <c r="E6" s="4">
        <f>C6/總表!I$2</f>
        <v>1.3375508557800224E-2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7.8049560797188642</v>
      </c>
      <c r="E3" s="4">
        <f>C3/總表!S$2</f>
        <v>4.8119020061728399</v>
      </c>
    </row>
    <row r="4" spans="2:5" x14ac:dyDescent="0.25">
      <c r="B4" s="7">
        <v>9.1449999999999996</v>
      </c>
      <c r="C4" s="7">
        <v>234.00239999999999</v>
      </c>
      <c r="D4" s="4">
        <f>B4/總表!R$2</f>
        <v>8.1966379592362202</v>
      </c>
      <c r="E4" s="4">
        <f>C4/總表!S$2</f>
        <v>5.0154835390946504</v>
      </c>
    </row>
    <row r="5" spans="2:5" x14ac:dyDescent="0.25">
      <c r="B5" s="7">
        <v>10.205</v>
      </c>
      <c r="C5" s="7">
        <v>249.1635</v>
      </c>
      <c r="D5" s="4">
        <f>B5/總表!R$2</f>
        <v>9.1467129987977742</v>
      </c>
      <c r="E5" s="4">
        <f>C5/總表!S$2</f>
        <v>5.3404385288065841</v>
      </c>
    </row>
    <row r="6" spans="2:5" x14ac:dyDescent="0.25">
      <c r="B6" s="7">
        <v>42.113</v>
      </c>
      <c r="C6" s="7">
        <v>459.44060000000002</v>
      </c>
      <c r="D6" s="4">
        <f>B6/總表!R$2</f>
        <v>37.745764284014761</v>
      </c>
      <c r="E6" s="4">
        <f>C6/總表!S$2</f>
        <v>9.8474065500685874</v>
      </c>
    </row>
    <row r="7" spans="2:5" x14ac:dyDescent="0.25">
      <c r="B7" s="7">
        <v>45.411999999999999</v>
      </c>
      <c r="C7" s="7">
        <v>472.59109999999998</v>
      </c>
      <c r="D7" s="4">
        <f>B7/總表!R$2</f>
        <v>40.702648770348304</v>
      </c>
      <c r="E7" s="4">
        <f>C7/總表!S$2</f>
        <v>10.129267403978051</v>
      </c>
    </row>
    <row r="8" spans="2:5" x14ac:dyDescent="0.25">
      <c r="B8" s="7">
        <v>59.570999999999998</v>
      </c>
      <c r="C8" s="7">
        <v>505.56709999999998</v>
      </c>
      <c r="D8" s="4">
        <f>B8/總表!R$2</f>
        <v>53.393320926152093</v>
      </c>
      <c r="E8" s="4">
        <f>C8/總表!S$2</f>
        <v>10.836057527434843</v>
      </c>
    </row>
    <row r="9" spans="2:5" x14ac:dyDescent="0.25">
      <c r="B9" s="7">
        <v>77.646000000000001</v>
      </c>
      <c r="C9" s="7">
        <v>522.47</v>
      </c>
      <c r="D9" s="4">
        <f>B9/總表!R$2</f>
        <v>69.593892945090829</v>
      </c>
      <c r="E9" s="4">
        <f>C9/總表!S$2</f>
        <v>11.198345336076818</v>
      </c>
    </row>
    <row r="10" spans="2:5" x14ac:dyDescent="0.25">
      <c r="B10" s="7">
        <v>112.557</v>
      </c>
      <c r="C10" s="7">
        <v>535.9502</v>
      </c>
      <c r="D10" s="4">
        <f>B10/總表!R$2</f>
        <v>100.88452474332983</v>
      </c>
      <c r="E10" s="4">
        <f>C10/總表!S$2</f>
        <v>11.487272805212621</v>
      </c>
    </row>
    <row r="11" spans="2:5" x14ac:dyDescent="0.25">
      <c r="B11" s="7">
        <v>112.565</v>
      </c>
      <c r="C11" s="7">
        <v>420.61540000000002</v>
      </c>
      <c r="D11" s="4">
        <f>B11/總表!R$2</f>
        <v>100.8916951209869</v>
      </c>
      <c r="E11" s="4">
        <f>C11/總表!S$2</f>
        <v>9.0152477709190677</v>
      </c>
    </row>
    <row r="12" spans="2:5" x14ac:dyDescent="0.25">
      <c r="B12" s="7">
        <v>112.57299999999999</v>
      </c>
      <c r="C12" s="7">
        <v>293.5729</v>
      </c>
      <c r="D12" s="4">
        <f>B12/總表!R$2</f>
        <v>100.89886549864397</v>
      </c>
      <c r="E12" s="4">
        <f>C12/總表!S$2</f>
        <v>6.2922860939643348</v>
      </c>
    </row>
    <row r="13" spans="2:5" x14ac:dyDescent="0.25">
      <c r="B13" s="7">
        <v>114.729</v>
      </c>
      <c r="C13" s="7">
        <v>320.87670000000003</v>
      </c>
      <c r="D13" s="4">
        <f>B13/總表!R$2</f>
        <v>102.83128227722388</v>
      </c>
      <c r="E13" s="4">
        <f>C13/總表!S$2</f>
        <v>6.877501286008231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105.21184765937058</v>
      </c>
      <c r="E14" s="4">
        <f>C14/總表!S$2</f>
        <v>7.2876307441700963</v>
      </c>
    </row>
    <row r="15" spans="2:5" x14ac:dyDescent="0.25">
      <c r="B15" s="7">
        <v>116.014</v>
      </c>
      <c r="C15" s="7">
        <v>148.9237</v>
      </c>
      <c r="D15" s="4">
        <f>B15/總表!R$2</f>
        <v>103.98302418839047</v>
      </c>
      <c r="E15" s="4">
        <f>C15/總表!S$2</f>
        <v>3.191951731824417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-2.7872235959472715</v>
      </c>
      <c r="E3" s="4">
        <f>C3/總表!AC$2</f>
        <v>25.851552854938273</v>
      </c>
    </row>
    <row r="4" spans="2:5" x14ac:dyDescent="0.25">
      <c r="B4" s="7">
        <v>-3.2170000000000001</v>
      </c>
      <c r="C4" s="7">
        <v>276.1225</v>
      </c>
      <c r="D4" s="4">
        <f>B4/總表!AB$2</f>
        <v>-2.9159344091584951</v>
      </c>
      <c r="E4" s="4">
        <f>C4/總表!AC$2</f>
        <v>26.632185570987655</v>
      </c>
    </row>
    <row r="5" spans="2:5" x14ac:dyDescent="0.25">
      <c r="B5" s="7">
        <v>-3.74</v>
      </c>
      <c r="C5" s="7">
        <v>295.51600000000002</v>
      </c>
      <c r="D5" s="4">
        <f>B5/總表!AB$2</f>
        <v>-3.389989024013917</v>
      </c>
      <c r="E5" s="4">
        <f>C5/總表!AC$2</f>
        <v>28.502700617283953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-9.0224467232712655</v>
      </c>
      <c r="E6" s="4">
        <f>C6/總表!AC$2</f>
        <v>42.071248070987657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-9.2771491071610797</v>
      </c>
      <c r="E7" s="4">
        <f>C7/總表!AC$2</f>
        <v>43.774787808641975</v>
      </c>
    </row>
    <row r="8" spans="2:5" x14ac:dyDescent="0.25">
      <c r="B8" s="7">
        <v>-10.285</v>
      </c>
      <c r="C8" s="7">
        <v>459.02929999999998</v>
      </c>
      <c r="D8" s="4">
        <f>B8/總表!AB$2</f>
        <v>-9.3224698160382715</v>
      </c>
      <c r="E8" s="4">
        <f>C8/總表!AC$2</f>
        <v>44.273659336419747</v>
      </c>
    </row>
    <row r="9" spans="2:5" x14ac:dyDescent="0.25">
      <c r="B9" s="7">
        <v>-10.542</v>
      </c>
      <c r="C9" s="7">
        <v>467.31049999999999</v>
      </c>
      <c r="D9" s="4">
        <f>B9/總表!AB$2</f>
        <v>-9.5554182596670358</v>
      </c>
      <c r="E9" s="4">
        <f>C9/總表!AC$2</f>
        <v>45.072386188271601</v>
      </c>
    </row>
    <row r="10" spans="2:5" x14ac:dyDescent="0.25">
      <c r="B10" s="7">
        <v>-15.118</v>
      </c>
      <c r="C10" s="7">
        <v>527.02689999999996</v>
      </c>
      <c r="D10" s="4">
        <f>B10/總表!AB$2</f>
        <v>-13.703169536107593</v>
      </c>
      <c r="E10" s="4">
        <f>C10/總表!AC$2</f>
        <v>50.832069830246908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-14.675751948612119</v>
      </c>
      <c r="E11" s="4">
        <f>C11/總表!AC$2</f>
        <v>51.289891975308642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-16.561093437903285</v>
      </c>
      <c r="E12" s="4">
        <f>C12/總表!AC$2</f>
        <v>51.790451388888883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-26.726528439057315</v>
      </c>
      <c r="E13" s="4">
        <f>C13/總表!AC$2</f>
        <v>52.86831597222222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-27.568587209995531</v>
      </c>
      <c r="E14" s="4">
        <f>C14/總表!AC$2</f>
        <v>53.248755787037027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-27.568587209995531</v>
      </c>
      <c r="E15" s="4">
        <f>C15/總表!AC$2</f>
        <v>53.248755787037027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-27.568587209995531</v>
      </c>
      <c r="E16" s="4">
        <f>C16/總表!AC$2</f>
        <v>53.248755787037027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2019-05-25T09:03:45Z</dcterms:modified>
</cp:coreProperties>
</file>