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12Floor 9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Y13" i="1"/>
  <c r="Y12" i="1"/>
  <c r="Y11" i="1"/>
  <c r="Y10" i="1"/>
  <c r="Y9" i="1"/>
  <c r="Y8" i="1"/>
  <c r="Y7" i="1"/>
  <c r="Y6" i="1"/>
  <c r="Y5" i="1"/>
  <c r="Y4" i="1"/>
  <c r="Y3" i="1"/>
  <c r="O13" i="1"/>
  <c r="O12" i="1"/>
  <c r="O11" i="1"/>
  <c r="O10" i="1"/>
  <c r="O9" i="1"/>
  <c r="O8" i="1"/>
  <c r="O7" i="1"/>
  <c r="O6" i="1"/>
  <c r="O5" i="1"/>
  <c r="O4" i="1"/>
  <c r="O3" i="1"/>
  <c r="E4" i="1"/>
  <c r="E5" i="1"/>
  <c r="E6" i="1"/>
  <c r="E7" i="1"/>
  <c r="E8" i="1"/>
  <c r="E9" i="1"/>
  <c r="E10" i="1"/>
  <c r="E11" i="1"/>
  <c r="E12" i="1"/>
  <c r="E13" i="1"/>
  <c r="E3" i="1"/>
  <c r="S2" i="1" l="1"/>
  <c r="AA13" i="1"/>
  <c r="AA12" i="1"/>
  <c r="Z12" i="1"/>
  <c r="AA11" i="1"/>
  <c r="Z11" i="1"/>
  <c r="AA10" i="1"/>
  <c r="AA9" i="1"/>
  <c r="AA8" i="1"/>
  <c r="Z8" i="1"/>
  <c r="AA7" i="1"/>
  <c r="Z7" i="1"/>
  <c r="AA6" i="1"/>
  <c r="AA5" i="1"/>
  <c r="AA4" i="1"/>
  <c r="Z4" i="1"/>
  <c r="AA3" i="1"/>
  <c r="Z3" i="1"/>
  <c r="AC2" i="1"/>
  <c r="AA2" i="1"/>
  <c r="Z2" i="1"/>
  <c r="Q13" i="1"/>
  <c r="Q12" i="1"/>
  <c r="P12" i="1"/>
  <c r="Q11" i="1"/>
  <c r="P11" i="1"/>
  <c r="Q10" i="1"/>
  <c r="Q9" i="1"/>
  <c r="Q8" i="1"/>
  <c r="P8" i="1"/>
  <c r="Q7" i="1"/>
  <c r="P7" i="1"/>
  <c r="Q6" i="1"/>
  <c r="Q5" i="1"/>
  <c r="Q4" i="1"/>
  <c r="P4" i="1"/>
  <c r="Q3" i="1"/>
  <c r="P3" i="1"/>
  <c r="Q2" i="1"/>
  <c r="P2" i="1"/>
  <c r="I2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V14" i="1"/>
  <c r="L14" i="1"/>
  <c r="B14" i="1"/>
  <c r="AA14" i="1" l="1"/>
  <c r="Q14" i="1"/>
  <c r="Z6" i="1"/>
  <c r="Z10" i="1"/>
  <c r="Z5" i="1"/>
  <c r="Z9" i="1"/>
  <c r="Z13" i="1"/>
  <c r="P6" i="1"/>
  <c r="P10" i="1"/>
  <c r="P5" i="1"/>
  <c r="P9" i="1"/>
  <c r="P13" i="1"/>
  <c r="G5" i="1"/>
  <c r="G4" i="1"/>
  <c r="G3" i="1"/>
  <c r="G14" i="1" s="1"/>
  <c r="G2" i="1"/>
  <c r="F2" i="1"/>
  <c r="E7" i="6"/>
  <c r="E2" i="5"/>
  <c r="Z14" i="1" l="1"/>
  <c r="AB2" i="1" s="1"/>
  <c r="P14" i="1"/>
  <c r="R2" i="1" s="1"/>
  <c r="E2" i="6"/>
  <c r="E14" i="6"/>
  <c r="E5" i="6"/>
  <c r="E13" i="6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F5" i="1"/>
  <c r="F4" i="1"/>
  <c r="F3" i="1"/>
  <c r="F14" i="1" s="1"/>
  <c r="H2" i="1" s="1"/>
  <c r="D3" i="4" l="1"/>
  <c r="E2" i="2"/>
  <c r="E3" i="4"/>
  <c r="E6" i="4"/>
  <c r="E2" i="4"/>
  <c r="E4" i="4"/>
  <c r="E5" i="4"/>
  <c r="E3" i="3"/>
  <c r="E7" i="3"/>
  <c r="E2" i="3"/>
  <c r="E5" i="3"/>
  <c r="E4" i="3"/>
  <c r="E6" i="3"/>
  <c r="D6" i="3" l="1"/>
  <c r="D4" i="3"/>
  <c r="D6" i="4"/>
  <c r="D3" i="3"/>
  <c r="D5" i="4"/>
  <c r="D2" i="2"/>
  <c r="D5" i="3"/>
  <c r="D4" i="4"/>
  <c r="D2" i="3"/>
  <c r="D7" i="3"/>
  <c r="D2" i="4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<sst xmlns="http://schemas.openxmlformats.org/spreadsheetml/2006/main" count="83" uniqueCount="29">
  <si>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</si>
  <si>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</si>
  <si>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</si>
  <si>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</si>
  <si>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</si>
  <si>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</si>
  <si>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</si>
  <si>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</si>
  <si>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</si>
  <si>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</si>
  <si>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</si>
  <si>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</si>
  <si>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</si>
  <si>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</si>
  <si>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</si>
  <si>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</si>
  <si>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RF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</si>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</sst>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I9" sqref="I9"/>
    </sheetView>
  </sheetViews>
  <sheetFormatPr defaultRowHeight="15.75" x14ac:dyDescent="0.25"/>
  <cols>
    <col min="1" max="1" width="9" style="1" customWidth="1"/>
    <col min="2" max="4" width="9" style="2" customWidth="1"/>
    <col min="5" max="9" width="9" style="1" customWidth="1"/>
    <col min="10" max="11" width="9" style="1"/>
    <col min="12" max="14" width="9" style="2"/>
    <col min="15" max="19" width="9" style="1" customWidth="1"/>
    <col min="20" max="21" width="9" style="1"/>
    <col min="22" max="24" width="9" style="2"/>
    <col min="25" max="29" width="9" style="1" customWidth="1"/>
    <col min="30" max="16384" width="9" style="1"/>
  </cols>
  <sheetData>
    <row r="1" spans="1:29" x14ac:dyDescent="0.25">
      <c r="B1" s="2" t="s">
        <v>9</v>
      </c>
      <c r="C1" s="2" t="s">
        <v>10</v>
      </c>
      <c r="D1" s="2" t="s">
        <v>11</v>
      </c>
      <c r="E1" s="1" t="s">
        <v>12</v>
      </c>
      <c r="F1" s="1" t="s">
        <v>13</v>
      </c>
      <c r="G1" s="1" t="s">
        <v>4</v>
      </c>
      <c r="H1" s="3" t="s">
        <v>14</v>
      </c>
      <c r="I1" s="3" t="s">
        <v>15</v>
      </c>
      <c r="L1" s="2" t="s">
        <v>0</v>
      </c>
      <c r="M1" s="2" t="s">
        <v>1</v>
      </c>
      <c r="N1" s="2" t="s">
        <v>2</v>
      </c>
      <c r="O1" s="1" t="s">
        <v>12</v>
      </c>
      <c r="P1" s="1" t="s">
        <v>3</v>
      </c>
      <c r="Q1" s="1" t="s">
        <v>4</v>
      </c>
      <c r="R1" s="3" t="s">
        <v>14</v>
      </c>
      <c r="S1" s="3" t="s">
        <v>15</v>
      </c>
      <c r="V1" s="2" t="s">
        <v>0</v>
      </c>
      <c r="W1" s="2" t="s">
        <v>1</v>
      </c>
      <c r="X1" s="2" t="s">
        <v>2</v>
      </c>
      <c r="Y1" s="1" t="s">
        <v>12</v>
      </c>
      <c r="Z1" s="1" t="s">
        <v>3</v>
      </c>
      <c r="AA1" s="1" t="s">
        <v>4</v>
      </c>
      <c r="AB1" s="3" t="s">
        <v>14</v>
      </c>
      <c r="AC1" s="3" t="s">
        <v>15</v>
      </c>
    </row>
    <row r="2" spans="1:29" x14ac:dyDescent="0.25">
      <c r="A2" s="9" t="s">
        <v>16</v>
      </c>
      <c r="B2" s="2">
        <v>291.60000000000002</v>
      </c>
      <c r="C2" s="2">
        <v>77.613</v>
      </c>
      <c r="E2" s="1">
        <v>1</v>
      </c>
      <c r="F2" s="4">
        <f>B2*E2</f>
        <v>291.60000000000002</v>
      </c>
      <c r="G2" s="4">
        <f>B2*E2^2</f>
        <v>291.60000000000002</v>
      </c>
      <c r="H2" s="5">
        <f>F14/G14</f>
        <v>1.3047676559099342</v>
      </c>
      <c r="I2" s="8">
        <f>D14*B14</f>
        <v>2771.3663999999999</v>
      </c>
      <c r="J2" s="10">
        <f>I2+S2+AC2</f>
        <v>3275.2512000000002</v>
      </c>
      <c r="K2" s="9" t="s">
        <v>16</v>
      </c>
      <c r="L2" s="2">
        <v>291.60000000000002</v>
      </c>
      <c r="M2" s="2">
        <v>76.798000000000002</v>
      </c>
      <c r="O2" s="1">
        <v>1</v>
      </c>
      <c r="P2" s="4">
        <f>L2*O2</f>
        <v>291.60000000000002</v>
      </c>
      <c r="Q2" s="4">
        <f>L2*O2^2</f>
        <v>291.60000000000002</v>
      </c>
      <c r="R2" s="5">
        <f>P14/Q14</f>
        <v>1.3147985612185553</v>
      </c>
      <c r="S2" s="8">
        <f>N14*L14</f>
        <v>367.41599999999994</v>
      </c>
      <c r="U2" s="9" t="s">
        <v>16</v>
      </c>
      <c r="V2" s="2">
        <v>291.60000000000002</v>
      </c>
      <c r="W2" s="2">
        <v>75.745000000000005</v>
      </c>
      <c r="Y2" s="1">
        <v>1</v>
      </c>
      <c r="Z2" s="4">
        <f>V2*Y2</f>
        <v>291.60000000000002</v>
      </c>
      <c r="AA2" s="4">
        <f>V2*Y2^2</f>
        <v>291.60000000000002</v>
      </c>
      <c r="AB2" s="5">
        <f>Z14/AA14</f>
        <v>1.3039917967054888</v>
      </c>
      <c r="AC2" s="8">
        <f>X14*V14</f>
        <v>136.46879999999999</v>
      </c>
    </row>
    <row r="3" spans="1:29" x14ac:dyDescent="0.25">
      <c r="A3" s="9" t="s">
        <v>17</v>
      </c>
      <c r="B3" s="2">
        <v>291.60000000000002</v>
      </c>
      <c r="C3" s="2">
        <v>75.585999999999999</v>
      </c>
      <c r="E3" s="1">
        <f>C3/C$2</f>
        <v>0.97388324120959113</v>
      </c>
      <c r="F3" s="4">
        <f t="shared" ref="F3:F5" si="0">B3*E3</f>
        <v>283.98435313671678</v>
      </c>
      <c r="G3" s="4">
        <f t="shared" ref="G3:G5" si="1">B3*E3^2</f>
        <v>276.56760228559483</v>
      </c>
      <c r="K3" s="9" t="s">
        <v>17</v>
      </c>
      <c r="L3" s="2">
        <v>291.60000000000002</v>
      </c>
      <c r="M3" s="2">
        <v>61.688000000000002</v>
      </c>
      <c r="O3" s="1">
        <f>M3/M$2</f>
        <v>0.80325008463762082</v>
      </c>
      <c r="P3" s="4">
        <f t="shared" ref="P3:P13" si="2">L3*O3</f>
        <v>234.22772468033025</v>
      </c>
      <c r="Q3" s="4">
        <f t="shared" ref="Q3:Q13" si="3">L3*O3^2</f>
        <v>188.1434396739526</v>
      </c>
      <c r="U3" s="9" t="s">
        <v>17</v>
      </c>
      <c r="V3" s="2">
        <v>291.60000000000002</v>
      </c>
      <c r="W3" s="2">
        <v>36.292000000000002</v>
      </c>
      <c r="Y3" s="1">
        <f>W3/W$2</f>
        <v>0.47913393623341471</v>
      </c>
      <c r="Z3" s="4">
        <f t="shared" ref="Z3:Z13" si="4">V3*Y3</f>
        <v>139.71545580566374</v>
      </c>
      <c r="AA3" s="4">
        <f t="shared" ref="AA3:AA13" si="5">V3*Y3^2</f>
        <v>66.942416292813363</v>
      </c>
    </row>
    <row r="4" spans="1:29" x14ac:dyDescent="0.25">
      <c r="A4" s="9" t="s">
        <v>18</v>
      </c>
      <c r="B4" s="2">
        <v>291.59999999999991</v>
      </c>
      <c r="C4" s="2">
        <v>72.311000000000007</v>
      </c>
      <c r="E4" s="1">
        <f t="shared" ref="E4:E13" si="6">C4/C$2</f>
        <v>0.93168670197003089</v>
      </c>
      <c r="F4" s="4">
        <f t="shared" si="0"/>
        <v>271.67984229446091</v>
      </c>
      <c r="G4" s="4">
        <f t="shared" si="1"/>
        <v>253.12049625906442</v>
      </c>
      <c r="K4" s="9" t="s">
        <v>18</v>
      </c>
      <c r="L4" s="2">
        <v>291.59999999999991</v>
      </c>
      <c r="M4" s="2">
        <v>38.064</v>
      </c>
      <c r="O4" s="1">
        <f t="shared" ref="O4:O13" si="7">M4/M$2</f>
        <v>0.49563790723716761</v>
      </c>
      <c r="P4" s="4">
        <f t="shared" si="2"/>
        <v>144.52801375035804</v>
      </c>
      <c r="Q4" s="4">
        <f t="shared" si="3"/>
        <v>71.633562272372032</v>
      </c>
      <c r="U4" s="9" t="s">
        <v>18</v>
      </c>
      <c r="V4" s="2">
        <v>291.59999999999991</v>
      </c>
      <c r="W4" s="2">
        <v>15.698</v>
      </c>
      <c r="Y4" s="1">
        <f t="shared" ref="Y4:Y13" si="8">W4/W$2</f>
        <v>0.20724800316852596</v>
      </c>
      <c r="Z4" s="4">
        <f t="shared" si="4"/>
        <v>60.433517723942153</v>
      </c>
      <c r="AA4" s="4">
        <f t="shared" si="5"/>
        <v>12.524725872736733</v>
      </c>
    </row>
    <row r="5" spans="1:29" x14ac:dyDescent="0.25">
      <c r="A5" s="9" t="s">
        <v>19</v>
      </c>
      <c r="B5" s="2">
        <v>291.60000000000014</v>
      </c>
      <c r="C5" s="2">
        <v>67.694000000000003</v>
      </c>
      <c r="E5" s="1">
        <f t="shared" si="6"/>
        <v>0.87219924497184753</v>
      </c>
      <c r="F5" s="4">
        <f t="shared" si="0"/>
        <v>254.33329983379085</v>
      </c>
      <c r="G5" s="4">
        <f t="shared" si="1"/>
        <v>221.82931208623089</v>
      </c>
      <c r="K5" s="9" t="s">
        <v>19</v>
      </c>
      <c r="L5" s="2">
        <v>291.60000000000014</v>
      </c>
      <c r="M5" s="2">
        <v>8.4979999999999993</v>
      </c>
      <c r="O5" s="1">
        <f t="shared" si="7"/>
        <v>0.11065392327925205</v>
      </c>
      <c r="P5" s="4">
        <f t="shared" si="2"/>
        <v>32.266684028229911</v>
      </c>
      <c r="Q5" s="4">
        <f t="shared" si="3"/>
        <v>3.5704351789356208</v>
      </c>
      <c r="U5" s="9" t="s">
        <v>19</v>
      </c>
      <c r="V5" s="2">
        <v>291.60000000000014</v>
      </c>
      <c r="W5" s="2">
        <v>60</v>
      </c>
      <c r="Y5" s="1">
        <f t="shared" si="8"/>
        <v>0.79213149382797543</v>
      </c>
      <c r="Z5" s="4">
        <f t="shared" si="4"/>
        <v>230.98554360023775</v>
      </c>
      <c r="AA5" s="4">
        <f t="shared" si="5"/>
        <v>182.97092370472328</v>
      </c>
    </row>
    <row r="6" spans="1:29" x14ac:dyDescent="0.25">
      <c r="A6" s="9" t="s">
        <v>20</v>
      </c>
      <c r="B6" s="2">
        <v>291.59999999999991</v>
      </c>
      <c r="C6" s="2">
        <v>61.789000000000001</v>
      </c>
      <c r="E6" s="1">
        <f t="shared" si="6"/>
        <v>0.79611662994601418</v>
      </c>
      <c r="F6" s="4">
        <f t="shared" ref="F6:F13" si="9">B6*E6</f>
        <v>232.14760929225767</v>
      </c>
      <c r="G6" s="4">
        <f t="shared" ref="G6:G13" si="10">B6*E6^2</f>
        <v>184.81657235977619</v>
      </c>
      <c r="K6" s="9" t="s">
        <v>20</v>
      </c>
      <c r="L6" s="2">
        <v>291.59999999999991</v>
      </c>
      <c r="M6" s="2">
        <v>22.42</v>
      </c>
      <c r="O6" s="1">
        <f t="shared" si="7"/>
        <v>0.29193468579910936</v>
      </c>
      <c r="P6" s="4">
        <f t="shared" si="2"/>
        <v>85.128154379020259</v>
      </c>
      <c r="Q6" s="4">
        <f t="shared" si="3"/>
        <v>24.851861001297355</v>
      </c>
      <c r="U6" s="9" t="s">
        <v>20</v>
      </c>
      <c r="V6" s="2">
        <v>291.59999999999991</v>
      </c>
      <c r="W6" s="2">
        <v>76.989000000000004</v>
      </c>
      <c r="Y6" s="1">
        <f t="shared" si="8"/>
        <v>1.0164235263053667</v>
      </c>
      <c r="Z6" s="4">
        <f t="shared" si="4"/>
        <v>296.38910027064486</v>
      </c>
      <c r="AA6" s="4">
        <f t="shared" si="5"/>
        <v>301.25685445556371</v>
      </c>
    </row>
    <row r="7" spans="1:29" x14ac:dyDescent="0.25">
      <c r="A7" s="9" t="s">
        <v>21</v>
      </c>
      <c r="B7" s="2">
        <v>291.59999999999991</v>
      </c>
      <c r="C7" s="2">
        <v>54.704999999999998</v>
      </c>
      <c r="E7" s="1">
        <f t="shared" si="6"/>
        <v>0.70484326079393911</v>
      </c>
      <c r="F7" s="4">
        <f t="shared" si="9"/>
        <v>205.53229484751259</v>
      </c>
      <c r="G7" s="4">
        <f t="shared" si="10"/>
        <v>144.86805289878208</v>
      </c>
      <c r="K7" s="9" t="s">
        <v>21</v>
      </c>
      <c r="L7" s="2">
        <v>291.59999999999991</v>
      </c>
      <c r="M7" s="2">
        <v>49.478000000000002</v>
      </c>
      <c r="O7" s="1">
        <f t="shared" si="7"/>
        <v>0.64426156931170087</v>
      </c>
      <c r="P7" s="4">
        <f t="shared" si="2"/>
        <v>187.8666736112919</v>
      </c>
      <c r="Q7" s="4">
        <f t="shared" si="3"/>
        <v>121.03527796218003</v>
      </c>
      <c r="U7" s="9" t="s">
        <v>21</v>
      </c>
      <c r="V7" s="2">
        <v>291.59999999999991</v>
      </c>
      <c r="W7" s="2">
        <v>58.996000000000002</v>
      </c>
      <c r="Y7" s="1">
        <f t="shared" si="8"/>
        <v>0.77887649349792065</v>
      </c>
      <c r="Z7" s="4">
        <f t="shared" si="4"/>
        <v>227.12038550399359</v>
      </c>
      <c r="AA7" s="4">
        <f t="shared" si="5"/>
        <v>176.8987294632465</v>
      </c>
    </row>
    <row r="8" spans="1:29" x14ac:dyDescent="0.25">
      <c r="A8" s="9" t="s">
        <v>22</v>
      </c>
      <c r="B8" s="2">
        <v>291.60000000000014</v>
      </c>
      <c r="C8" s="2">
        <v>46.658999999999999</v>
      </c>
      <c r="E8" s="1">
        <f t="shared" si="6"/>
        <v>0.60117506087897643</v>
      </c>
      <c r="F8" s="4">
        <f t="shared" si="9"/>
        <v>175.30264775230961</v>
      </c>
      <c r="G8" s="4">
        <f t="shared" si="10"/>
        <v>105.38757993474049</v>
      </c>
      <c r="K8" s="9" t="s">
        <v>22</v>
      </c>
      <c r="L8" s="2">
        <v>291.60000000000014</v>
      </c>
      <c r="M8" s="2">
        <v>67.238</v>
      </c>
      <c r="O8" s="1">
        <f t="shared" si="7"/>
        <v>0.87551759160394804</v>
      </c>
      <c r="P8" s="4">
        <f t="shared" si="2"/>
        <v>255.30092971171138</v>
      </c>
      <c r="Q8" s="4">
        <f t="shared" si="3"/>
        <v>223.52045511544637</v>
      </c>
      <c r="U8" s="9" t="s">
        <v>22</v>
      </c>
      <c r="V8" s="2">
        <v>291.60000000000014</v>
      </c>
      <c r="W8" s="2">
        <v>15.295</v>
      </c>
      <c r="Y8" s="1">
        <f t="shared" si="8"/>
        <v>0.20192751996831473</v>
      </c>
      <c r="Z8" s="4">
        <f t="shared" si="4"/>
        <v>58.882064822760604</v>
      </c>
      <c r="AA8" s="4">
        <f t="shared" si="5"/>
        <v>11.889909320273594</v>
      </c>
    </row>
    <row r="9" spans="1:29" x14ac:dyDescent="0.25">
      <c r="A9" s="9" t="s">
        <v>23</v>
      </c>
      <c r="B9" s="2">
        <v>291.60000000000014</v>
      </c>
      <c r="C9" s="2">
        <v>38.771999999999998</v>
      </c>
      <c r="E9" s="1">
        <f t="shared" si="6"/>
        <v>0.49955548683854506</v>
      </c>
      <c r="F9" s="4">
        <f t="shared" si="9"/>
        <v>145.6703799621198</v>
      </c>
      <c r="G9" s="4">
        <f t="shared" si="10"/>
        <v>72.770437579932604</v>
      </c>
      <c r="K9" s="9" t="s">
        <v>23</v>
      </c>
      <c r="L9" s="2">
        <v>291.60000000000014</v>
      </c>
      <c r="M9" s="2">
        <v>72.754999999999995</v>
      </c>
      <c r="O9" s="1">
        <f t="shared" si="7"/>
        <v>0.94735539988020512</v>
      </c>
      <c r="P9" s="4">
        <f t="shared" si="2"/>
        <v>276.24883460506794</v>
      </c>
      <c r="Q9" s="4">
        <f t="shared" si="3"/>
        <v>261.7058251737248</v>
      </c>
      <c r="U9" s="9" t="s">
        <v>23</v>
      </c>
      <c r="V9" s="2">
        <v>291.60000000000014</v>
      </c>
      <c r="W9" s="2">
        <v>27.687999999999999</v>
      </c>
      <c r="Y9" s="1">
        <f t="shared" si="8"/>
        <v>0.36554228001848305</v>
      </c>
      <c r="Z9" s="4">
        <f t="shared" si="4"/>
        <v>106.59212885338971</v>
      </c>
      <c r="AA9" s="4">
        <f t="shared" si="5"/>
        <v>38.963929813092001</v>
      </c>
    </row>
    <row r="10" spans="1:29" x14ac:dyDescent="0.25">
      <c r="A10" s="9" t="s">
        <v>24</v>
      </c>
      <c r="B10" s="2">
        <v>291.59999999999991</v>
      </c>
      <c r="C10" s="2">
        <v>30.411000000000001</v>
      </c>
      <c r="E10" s="1">
        <f t="shared" si="6"/>
        <v>0.39182868849290714</v>
      </c>
      <c r="F10" s="4">
        <f t="shared" si="9"/>
        <v>114.25724556453169</v>
      </c>
      <c r="G10" s="4">
        <f t="shared" si="10"/>
        <v>44.769266680362485</v>
      </c>
      <c r="K10" s="9" t="s">
        <v>24</v>
      </c>
      <c r="L10" s="2">
        <v>291.59999999999991</v>
      </c>
      <c r="M10" s="2">
        <v>69.207999999999998</v>
      </c>
      <c r="O10" s="1">
        <f t="shared" si="7"/>
        <v>0.90116930128388761</v>
      </c>
      <c r="P10" s="4">
        <f t="shared" si="2"/>
        <v>262.78096825438155</v>
      </c>
      <c r="Q10" s="4">
        <f t="shared" si="3"/>
        <v>236.81014155250446</v>
      </c>
      <c r="U10" s="9" t="s">
        <v>24</v>
      </c>
      <c r="V10" s="2">
        <v>291.59999999999991</v>
      </c>
      <c r="W10" s="2">
        <v>59.566000000000003</v>
      </c>
      <c r="Y10" s="1">
        <f t="shared" si="8"/>
        <v>0.78640174268928642</v>
      </c>
      <c r="Z10" s="4">
        <f t="shared" si="4"/>
        <v>229.31474816819585</v>
      </c>
      <c r="AA10" s="4">
        <f t="shared" si="5"/>
        <v>180.33351758382406</v>
      </c>
    </row>
    <row r="11" spans="1:29" x14ac:dyDescent="0.25">
      <c r="A11" s="9" t="s">
        <v>25</v>
      </c>
      <c r="B11" s="2">
        <v>291.59999999999991</v>
      </c>
      <c r="C11" s="2">
        <v>21.707999999999998</v>
      </c>
      <c r="E11" s="1">
        <f t="shared" si="6"/>
        <v>0.27969541185110741</v>
      </c>
      <c r="F11" s="4">
        <f t="shared" si="9"/>
        <v>81.559182095782901</v>
      </c>
      <c r="G11" s="4">
        <f t="shared" si="10"/>
        <v>22.811729026519462</v>
      </c>
      <c r="K11" s="9" t="s">
        <v>25</v>
      </c>
      <c r="L11" s="2">
        <v>291.59999999999991</v>
      </c>
      <c r="M11" s="2">
        <v>56.7</v>
      </c>
      <c r="O11" s="1">
        <f t="shared" si="7"/>
        <v>0.73830047657491082</v>
      </c>
      <c r="P11" s="4">
        <f t="shared" si="2"/>
        <v>215.28841896924393</v>
      </c>
      <c r="Q11" s="4">
        <f t="shared" si="3"/>
        <v>158.94754232605186</v>
      </c>
      <c r="U11" s="9" t="s">
        <v>25</v>
      </c>
      <c r="V11" s="2">
        <v>291.59999999999991</v>
      </c>
      <c r="W11" s="2">
        <v>70.040999999999997</v>
      </c>
      <c r="Y11" s="1">
        <f t="shared" si="8"/>
        <v>0.92469469932008708</v>
      </c>
      <c r="Z11" s="4">
        <f t="shared" si="4"/>
        <v>269.6409743217373</v>
      </c>
      <c r="AA11" s="4">
        <f t="shared" si="5"/>
        <v>249.3355796748142</v>
      </c>
    </row>
    <row r="12" spans="1:29" x14ac:dyDescent="0.25">
      <c r="A12" s="9" t="s">
        <v>26</v>
      </c>
      <c r="B12" s="2">
        <v>291.59999999999991</v>
      </c>
      <c r="C12" s="2">
        <v>13.007999999999999</v>
      </c>
      <c r="E12" s="1">
        <f t="shared" si="6"/>
        <v>0.16760078852769508</v>
      </c>
      <c r="F12" s="4">
        <f t="shared" si="9"/>
        <v>48.872389934675873</v>
      </c>
      <c r="G12" s="4">
        <f t="shared" si="10"/>
        <v>8.1910510902846649</v>
      </c>
      <c r="K12" s="9" t="s">
        <v>26</v>
      </c>
      <c r="L12" s="2">
        <v>291.59999999999991</v>
      </c>
      <c r="M12" s="2">
        <v>37.332999999999998</v>
      </c>
      <c r="O12" s="1">
        <f t="shared" si="7"/>
        <v>0.48611943019349457</v>
      </c>
      <c r="P12" s="4">
        <f t="shared" si="2"/>
        <v>141.75242584442299</v>
      </c>
      <c r="Q12" s="4">
        <f t="shared" si="3"/>
        <v>68.908608480036492</v>
      </c>
      <c r="U12" s="9" t="s">
        <v>26</v>
      </c>
      <c r="V12" s="2">
        <v>291.59999999999991</v>
      </c>
      <c r="W12" s="2">
        <v>56.35</v>
      </c>
      <c r="Y12" s="1">
        <f t="shared" si="8"/>
        <v>0.74394349462010689</v>
      </c>
      <c r="Z12" s="4">
        <f t="shared" si="4"/>
        <v>216.93392303122312</v>
      </c>
      <c r="AA12" s="4">
        <f t="shared" si="5"/>
        <v>161.38658080149739</v>
      </c>
    </row>
    <row r="13" spans="1:29" x14ac:dyDescent="0.25">
      <c r="A13" s="9" t="s">
        <v>27</v>
      </c>
      <c r="B13" s="2">
        <v>291.59999999999991</v>
      </c>
      <c r="C13" s="2">
        <v>5.1159999999999997</v>
      </c>
      <c r="E13" s="1">
        <f t="shared" si="6"/>
        <v>6.5916792289951426E-2</v>
      </c>
      <c r="F13" s="4">
        <f t="shared" si="9"/>
        <v>19.221336631749828</v>
      </c>
      <c r="G13" s="4">
        <f t="shared" si="10"/>
        <v>1.2670088542902882</v>
      </c>
      <c r="K13" s="9" t="s">
        <v>27</v>
      </c>
      <c r="L13" s="2">
        <v>291.59999999999991</v>
      </c>
      <c r="M13" s="2">
        <v>15.584</v>
      </c>
      <c r="O13" s="1">
        <f t="shared" si="7"/>
        <v>0.20292195109247635</v>
      </c>
      <c r="P13" s="4">
        <f t="shared" si="2"/>
        <v>59.172040938566084</v>
      </c>
      <c r="Q13" s="4">
        <f t="shared" si="3"/>
        <v>12.007305997377715</v>
      </c>
      <c r="U13" s="9" t="s">
        <v>27</v>
      </c>
      <c r="V13" s="2">
        <v>291.59999999999991</v>
      </c>
      <c r="W13" s="2">
        <v>26.306999999999999</v>
      </c>
      <c r="Y13" s="1">
        <f t="shared" si="8"/>
        <v>0.34731005346887578</v>
      </c>
      <c r="Z13" s="4">
        <f t="shared" si="4"/>
        <v>101.27561159152414</v>
      </c>
      <c r="AA13" s="4">
        <f t="shared" si="5"/>
        <v>35.174038076945351</v>
      </c>
    </row>
    <row r="14" spans="1:29" x14ac:dyDescent="0.25">
      <c r="A14" s="9" t="s">
        <v>28</v>
      </c>
      <c r="B14" s="2">
        <f>SUM(B2:B13)</f>
        <v>3499.2</v>
      </c>
      <c r="D14" s="2">
        <v>0.79200000000000004</v>
      </c>
      <c r="F14" s="4">
        <f>SUM(F2:F13)</f>
        <v>2124.1605813459082</v>
      </c>
      <c r="G14" s="4">
        <f>SUM(G2:G13)</f>
        <v>1627.9991090555784</v>
      </c>
      <c r="K14" s="9" t="s">
        <v>28</v>
      </c>
      <c r="L14" s="2">
        <f>SUM(L2:L13)</f>
        <v>3499.2</v>
      </c>
      <c r="N14" s="2">
        <v>0.105</v>
      </c>
      <c r="P14" s="4">
        <f>SUM(P2:P13)</f>
        <v>2186.1608687726239</v>
      </c>
      <c r="Q14" s="4">
        <f>SUM(Q2:Q13)</f>
        <v>1662.7344547338796</v>
      </c>
      <c r="U14" s="9" t="s">
        <v>28</v>
      </c>
      <c r="V14" s="2">
        <f>SUM(V2:V13)</f>
        <v>3499.2</v>
      </c>
      <c r="X14" s="2">
        <v>3.9E-2</v>
      </c>
      <c r="Z14" s="4">
        <f>SUM(Z2:Z13)</f>
        <v>2228.8834536933127</v>
      </c>
      <c r="AA14" s="4">
        <f>SUM(AA2:AA13)</f>
        <v>1709.2772050595299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30.282019807155137</v>
      </c>
      <c r="E3" s="4">
        <f>C3/總表!I$2</f>
        <v>7.7123328044967285E-2</v>
      </c>
    </row>
    <row r="4" spans="2:5" x14ac:dyDescent="0.25">
      <c r="B4" s="7">
        <v>119.04900000000001</v>
      </c>
      <c r="C4" s="7">
        <v>413.07940000000002</v>
      </c>
      <c r="D4" s="4">
        <f>B4/總表!H$2</f>
        <v>91.241532130849933</v>
      </c>
      <c r="E4" s="4">
        <f>C4/總表!I$2</f>
        <v>0.14905261173693959</v>
      </c>
    </row>
    <row r="5" spans="2:5" x14ac:dyDescent="0.25">
      <c r="B5" s="7">
        <v>129.84</v>
      </c>
      <c r="C5" s="7">
        <v>423.89659999999998</v>
      </c>
      <c r="D5" s="4">
        <f>B5/總表!H$2</f>
        <v>99.511970128850763</v>
      </c>
      <c r="E5" s="4">
        <f>C5/總表!I$2</f>
        <v>0.1529558126994684</v>
      </c>
    </row>
    <row r="6" spans="2:5" x14ac:dyDescent="0.25">
      <c r="B6" s="7">
        <v>202.41</v>
      </c>
      <c r="C6" s="7">
        <v>452.38130000000001</v>
      </c>
      <c r="D6" s="4">
        <f>B6/總表!H$2</f>
        <v>155.13106803589559</v>
      </c>
      <c r="E6" s="4">
        <f>C6/總表!I$2</f>
        <v>0.16323402780664442</v>
      </c>
    </row>
    <row r="7" spans="2:5" x14ac:dyDescent="0.25">
      <c r="B7" s="7">
        <v>123.182</v>
      </c>
      <c r="C7" s="7">
        <v>4.4435000000000002</v>
      </c>
      <c r="D7" s="4">
        <f>B7/總表!H$2</f>
        <v>94.40914590582328</v>
      </c>
      <c r="E7" s="4">
        <f>C7/總表!I$2</f>
        <v>1.6033607104423292E-3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39.284999999999997</v>
      </c>
      <c r="C2" s="7">
        <v>213.6182</v>
      </c>
      <c r="D2" s="4">
        <f>B2/總表!H$2</f>
        <v>30.108808891804543</v>
      </c>
      <c r="E2" s="4">
        <f>C2/總表!I$2</f>
        <v>7.7080461103952197E-2</v>
      </c>
    </row>
    <row r="3" spans="2:5" x14ac:dyDescent="0.25">
      <c r="B3" s="7">
        <v>117.66</v>
      </c>
      <c r="C3" s="7">
        <v>412.88130000000001</v>
      </c>
      <c r="D3" s="4">
        <f>B3/總表!H$2</f>
        <v>90.176974779425294</v>
      </c>
      <c r="E3" s="4">
        <f>C3/總表!I$2</f>
        <v>0.14898113075196409</v>
      </c>
    </row>
    <row r="4" spans="2:5" x14ac:dyDescent="0.25">
      <c r="B4" s="7">
        <v>128.46799999999999</v>
      </c>
      <c r="C4" s="7">
        <v>423.74610000000001</v>
      </c>
      <c r="D4" s="4">
        <f>B4/總表!H$2</f>
        <v>98.460441917076395</v>
      </c>
      <c r="E4" s="4">
        <f>C4/總表!I$2</f>
        <v>0.15290150735752589</v>
      </c>
    </row>
    <row r="5" spans="2:5" x14ac:dyDescent="0.25">
      <c r="B5" s="7">
        <v>200.071</v>
      </c>
      <c r="C5" s="7">
        <v>452.75240000000002</v>
      </c>
      <c r="D5" s="4">
        <f>B5/總表!H$2</f>
        <v>153.33841170401496</v>
      </c>
      <c r="E5" s="4">
        <f>C5/總表!I$2</f>
        <v>0.16336793287239104</v>
      </c>
    </row>
    <row r="6" spans="2:5" x14ac:dyDescent="0.25">
      <c r="B6" s="7">
        <v>121.36799999999999</v>
      </c>
      <c r="C6" s="7">
        <v>6.1017999999999999</v>
      </c>
      <c r="D6" s="4">
        <f>B6/總表!H$2</f>
        <v>93.018860063142014</v>
      </c>
      <c r="E6" s="4">
        <f>C6/總表!I$2</f>
        <v>2.2017298037531234E-3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6.6230677891291769</v>
      </c>
      <c r="E3" s="4">
        <f>C3/總表!S$2</f>
        <v>0.61103517538702734</v>
      </c>
    </row>
    <row r="4" spans="2:5" x14ac:dyDescent="0.25">
      <c r="B4" s="7">
        <v>9.1449999999999996</v>
      </c>
      <c r="C4" s="7">
        <v>234.00239999999999</v>
      </c>
      <c r="D4" s="4">
        <f>B4/總表!R$2</f>
        <v>6.9554380950374739</v>
      </c>
      <c r="E4" s="4">
        <f>C4/總表!S$2</f>
        <v>0.63688679861519382</v>
      </c>
    </row>
    <row r="5" spans="2:5" x14ac:dyDescent="0.25">
      <c r="B5" s="7">
        <v>10.205</v>
      </c>
      <c r="C5" s="7">
        <v>249.1635</v>
      </c>
      <c r="D5" s="4">
        <f>B5/總表!R$2</f>
        <v>7.7616452443802544</v>
      </c>
      <c r="E5" s="4">
        <f>C5/總表!S$2</f>
        <v>0.67815092429289969</v>
      </c>
    </row>
    <row r="6" spans="2:5" x14ac:dyDescent="0.25">
      <c r="B6" s="7">
        <v>42.113</v>
      </c>
      <c r="C6" s="7">
        <v>459.44060000000002</v>
      </c>
      <c r="D6" s="4">
        <f>B6/總表!R$2</f>
        <v>32.030001585162729</v>
      </c>
      <c r="E6" s="4">
        <f>C6/總表!S$2</f>
        <v>1.2504643238182336</v>
      </c>
    </row>
    <row r="7" spans="2:5" x14ac:dyDescent="0.25">
      <c r="B7" s="7">
        <v>45.411999999999999</v>
      </c>
      <c r="C7" s="7">
        <v>472.59109999999998</v>
      </c>
      <c r="D7" s="4">
        <f>B7/總表!R$2</f>
        <v>34.53913119429653</v>
      </c>
      <c r="E7" s="4">
        <f>C7/總表!S$2</f>
        <v>1.2862561782829274</v>
      </c>
    </row>
    <row r="8" spans="2:5" x14ac:dyDescent="0.25">
      <c r="B8" s="7">
        <v>59.570999999999998</v>
      </c>
      <c r="C8" s="7">
        <v>505.56709999999998</v>
      </c>
      <c r="D8" s="4">
        <f>B8/總表!R$2</f>
        <v>45.308081220281828</v>
      </c>
      <c r="E8" s="4">
        <f>C8/總表!S$2</f>
        <v>1.3760073050710913</v>
      </c>
    </row>
    <row r="9" spans="2:5" x14ac:dyDescent="0.25">
      <c r="B9" s="7">
        <v>77.646000000000001</v>
      </c>
      <c r="C9" s="7">
        <v>522.47</v>
      </c>
      <c r="D9" s="4">
        <f>B9/總表!R$2</f>
        <v>59.055434262141027</v>
      </c>
      <c r="E9" s="4">
        <f>C9/總表!S$2</f>
        <v>1.4220121061684852</v>
      </c>
    </row>
    <row r="10" spans="2:5" x14ac:dyDescent="0.25">
      <c r="B10" s="7">
        <v>112.557</v>
      </c>
      <c r="C10" s="7">
        <v>535.9502</v>
      </c>
      <c r="D10" s="4">
        <f>B10/總表!R$2</f>
        <v>85.607790668467246</v>
      </c>
      <c r="E10" s="4">
        <f>C10/總表!S$2</f>
        <v>1.4587013085984282</v>
      </c>
    </row>
    <row r="11" spans="2:5" x14ac:dyDescent="0.25">
      <c r="B11" s="7">
        <v>112.565</v>
      </c>
      <c r="C11" s="7">
        <v>420.61540000000002</v>
      </c>
      <c r="D11" s="4">
        <f>B11/總表!R$2</f>
        <v>85.613875250726437</v>
      </c>
      <c r="E11" s="4">
        <f>C11/總表!S$2</f>
        <v>1.1447933677357549</v>
      </c>
    </row>
    <row r="12" spans="2:5" x14ac:dyDescent="0.25">
      <c r="B12" s="7">
        <v>112.57299999999999</v>
      </c>
      <c r="C12" s="7">
        <v>293.5729</v>
      </c>
      <c r="D12" s="4">
        <f>B12/總表!R$2</f>
        <v>85.619959832985629</v>
      </c>
      <c r="E12" s="4">
        <f>C12/總表!S$2</f>
        <v>0.7990204563764236</v>
      </c>
    </row>
    <row r="13" spans="2:5" x14ac:dyDescent="0.25">
      <c r="B13" s="7">
        <v>114.729</v>
      </c>
      <c r="C13" s="7">
        <v>320.87670000000003</v>
      </c>
      <c r="D13" s="4">
        <f>B13/總表!R$2</f>
        <v>87.259754751837548</v>
      </c>
      <c r="E13" s="4">
        <f>C13/總表!S$2</f>
        <v>0.87333349663596604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89.279836061888886</v>
      </c>
      <c r="E14" s="4">
        <f>C14/總表!S$2</f>
        <v>0.92541342783112346</v>
      </c>
    </row>
    <row r="15" spans="2:5" x14ac:dyDescent="0.25">
      <c r="B15" s="7">
        <v>116.014</v>
      </c>
      <c r="C15" s="7">
        <v>148.9237</v>
      </c>
      <c r="D15" s="4">
        <f>B15/總表!R$2</f>
        <v>88.237090777220061</v>
      </c>
      <c r="E15" s="4">
        <f>C15/總表!S$2</f>
        <v>0.40532720404119588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-2.3581436691311484</v>
      </c>
      <c r="E3" s="4">
        <f>C3/總表!AC$2</f>
        <v>1.964030606263117</v>
      </c>
    </row>
    <row r="4" spans="2:5" x14ac:dyDescent="0.25">
      <c r="B4" s="7">
        <v>-3.2170000000000001</v>
      </c>
      <c r="C4" s="7">
        <v>276.1225</v>
      </c>
      <c r="D4" s="4">
        <f>B4/總表!AB$2</f>
        <v>-2.4670400597056599</v>
      </c>
      <c r="E4" s="4">
        <f>C4/總表!AC$2</f>
        <v>2.0233379351177705</v>
      </c>
    </row>
    <row r="5" spans="2:5" x14ac:dyDescent="0.25">
      <c r="B5" s="7">
        <v>-3.74</v>
      </c>
      <c r="C5" s="7">
        <v>295.51600000000002</v>
      </c>
      <c r="D5" s="4">
        <f>B5/總表!AB$2</f>
        <v>-2.8681162024554459</v>
      </c>
      <c r="E5" s="4">
        <f>C5/總表!AC$2</f>
        <v>2.1654473403444601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-7.6334836040752689</v>
      </c>
      <c r="E6" s="4">
        <f>C6/總表!AC$2</f>
        <v>3.1962961497426523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-7.8489757572544079</v>
      </c>
      <c r="E7" s="4">
        <f>C7/總表!AC$2</f>
        <v>3.3257198715017648</v>
      </c>
    </row>
    <row r="8" spans="2:5" x14ac:dyDescent="0.25">
      <c r="B8" s="7">
        <v>-10.285</v>
      </c>
      <c r="C8" s="7">
        <v>459.02929999999998</v>
      </c>
      <c r="D8" s="4">
        <f>B8/總表!AB$2</f>
        <v>-7.8873195567524759</v>
      </c>
      <c r="E8" s="4">
        <f>C8/總表!AC$2</f>
        <v>3.363620842273106</v>
      </c>
    </row>
    <row r="9" spans="2:5" x14ac:dyDescent="0.25">
      <c r="B9" s="7">
        <v>-10.542</v>
      </c>
      <c r="C9" s="7">
        <v>467.31049999999999</v>
      </c>
      <c r="D9" s="4">
        <f>B9/總表!AB$2</f>
        <v>-8.0844066861725423</v>
      </c>
      <c r="E9" s="4">
        <f>C9/總表!AC$2</f>
        <v>3.4243028443131327</v>
      </c>
    </row>
    <row r="10" spans="2:5" x14ac:dyDescent="0.25">
      <c r="B10" s="7">
        <v>-15.118</v>
      </c>
      <c r="C10" s="7">
        <v>527.02689999999996</v>
      </c>
      <c r="D10" s="4">
        <f>B10/總表!AB$2</f>
        <v>-11.593631216235675</v>
      </c>
      <c r="E10" s="4">
        <f>C10/總表!AC$2</f>
        <v>3.8618856471222727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-12.416489153464202</v>
      </c>
      <c r="E11" s="4">
        <f>C11/總表!AC$2</f>
        <v>3.8966679563387383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-14.011591212583809</v>
      </c>
      <c r="E12" s="4">
        <f>C12/總表!AC$2</f>
        <v>3.9346971615490136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-22.612105440000338</v>
      </c>
      <c r="E13" s="4">
        <f>C13/總表!AC$2</f>
        <v>4.0165862087158386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-23.324533234674433</v>
      </c>
      <c r="E14" s="4">
        <f>C14/總表!AC$2</f>
        <v>4.0454895184833459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-23.324533234674433</v>
      </c>
      <c r="E15" s="4">
        <f>C15/總表!AC$2</f>
        <v>4.0454895184833459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-23.324533234674433</v>
      </c>
      <c r="E16" s="4">
        <f>C16/總表!AC$2</f>
        <v>4.0454895184833459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2019-05-29T08:50:50Z</dcterms:modified>
</cp:coreProperties>
</file>