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hesis\NonlinearReport\pushover\"/>
    </mc:Choice>
  </mc:AlternateContent>
  <bookViews>
    <workbookView xWindow="0" yWindow="0" windowWidth="28800" windowHeight="11955"/>
  </bookViews>
  <sheets>
    <sheet name="總表" sheetId="1" r:id="rId1"/>
    <sheet name="MMC" sheetId="2" r:id="rId2"/>
    <sheet name="Pushover" sheetId="3" r:id="rId3"/>
    <sheet name="Mode1" sheetId="4" r:id="rId4"/>
    <sheet name="Mode2" sheetId="5" r:id="rId5"/>
    <sheet name="Mode3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6" l="1"/>
  <c r="E6" i="6"/>
  <c r="E9" i="6"/>
  <c r="E10" i="6"/>
  <c r="E13" i="6"/>
  <c r="E14" i="6"/>
  <c r="E2" i="6"/>
  <c r="E3" i="5"/>
  <c r="E7" i="5"/>
  <c r="E11" i="5"/>
  <c r="E15" i="5"/>
  <c r="E5" i="1"/>
  <c r="G5" i="1" s="1"/>
  <c r="E4" i="1"/>
  <c r="G4" i="1" s="1"/>
  <c r="E3" i="1"/>
  <c r="G3" i="1" s="1"/>
  <c r="G2" i="1"/>
  <c r="F2" i="1"/>
  <c r="V6" i="1"/>
  <c r="AC2" i="1" s="1"/>
  <c r="E7" i="6" s="1"/>
  <c r="Y5" i="1"/>
  <c r="AA5" i="1" s="1"/>
  <c r="Y4" i="1"/>
  <c r="AA4" i="1" s="1"/>
  <c r="Y3" i="1"/>
  <c r="AA3" i="1" s="1"/>
  <c r="AA2" i="1"/>
  <c r="Z2" i="1"/>
  <c r="L6" i="1"/>
  <c r="S2" i="1" s="1"/>
  <c r="E2" i="5" s="1"/>
  <c r="O5" i="1"/>
  <c r="Q5" i="1" s="1"/>
  <c r="O4" i="1"/>
  <c r="Q4" i="1" s="1"/>
  <c r="O3" i="1"/>
  <c r="Q3" i="1" s="1"/>
  <c r="Q2" i="1"/>
  <c r="P2" i="1"/>
  <c r="E16" i="6" l="1"/>
  <c r="E12" i="6"/>
  <c r="E8" i="6"/>
  <c r="E4" i="6"/>
  <c r="E11" i="6"/>
  <c r="E3" i="6"/>
  <c r="E15" i="6"/>
  <c r="E6" i="5"/>
  <c r="E13" i="5"/>
  <c r="E9" i="5"/>
  <c r="E5" i="5"/>
  <c r="E10" i="5"/>
  <c r="E12" i="5"/>
  <c r="E8" i="5"/>
  <c r="E4" i="5"/>
  <c r="E14" i="5"/>
  <c r="G6" i="1"/>
  <c r="AA6" i="1"/>
  <c r="Q6" i="1"/>
  <c r="F5" i="1"/>
  <c r="F4" i="1"/>
  <c r="F3" i="1"/>
  <c r="F6" i="1" s="1"/>
  <c r="H2" i="1" s="1"/>
  <c r="Z3" i="1"/>
  <c r="Z5" i="1"/>
  <c r="Z4" i="1"/>
  <c r="P5" i="1"/>
  <c r="P3" i="1"/>
  <c r="P4" i="1"/>
  <c r="B6" i="1"/>
  <c r="I2" i="1" s="1"/>
  <c r="D2" i="2" l="1"/>
  <c r="D3" i="4"/>
  <c r="D4" i="4"/>
  <c r="D5" i="4"/>
  <c r="D6" i="4"/>
  <c r="D2" i="4"/>
  <c r="E2" i="2"/>
  <c r="E3" i="4"/>
  <c r="E6" i="4"/>
  <c r="E2" i="4"/>
  <c r="E4" i="4"/>
  <c r="E5" i="4"/>
  <c r="D3" i="3"/>
  <c r="D7" i="3"/>
  <c r="D5" i="3"/>
  <c r="D4" i="3"/>
  <c r="D6" i="3"/>
  <c r="D2" i="3"/>
  <c r="E3" i="3"/>
  <c r="E7" i="3"/>
  <c r="E2" i="3"/>
  <c r="E5" i="3"/>
  <c r="E4" i="3"/>
  <c r="E6" i="3"/>
  <c r="Z6" i="1"/>
  <c r="AB2" i="1" s="1"/>
  <c r="P6" i="1"/>
  <c r="R2" i="1" s="1"/>
  <c r="D4" i="5" l="1"/>
  <c r="D11" i="5"/>
  <c r="D8" i="5"/>
  <c r="D5" i="5"/>
  <c r="D6" i="5"/>
  <c r="D12" i="5"/>
  <c r="D15" i="5"/>
  <c r="D3" i="5"/>
  <c r="D2" i="5"/>
  <c r="D7" i="5"/>
  <c r="D13" i="5"/>
  <c r="D9" i="5"/>
  <c r="D10" i="5"/>
  <c r="D14" i="5"/>
  <c r="D3" i="6"/>
  <c r="D9" i="6"/>
  <c r="D14" i="6"/>
  <c r="D4" i="6"/>
  <c r="D5" i="6"/>
  <c r="D10" i="6"/>
  <c r="D15" i="6"/>
  <c r="D13" i="6"/>
  <c r="D16" i="6"/>
  <c r="D2" i="6"/>
  <c r="D7" i="6"/>
  <c r="D6" i="6"/>
  <c r="D11" i="6"/>
  <c r="D12" i="6"/>
  <c r="D8" i="6"/>
</calcChain>
</file>

<file path=xl/sharedStrings.xml><?xml version="1.0" encoding="utf-8"?>
<sst xmlns="http://schemas.openxmlformats.org/spreadsheetml/2006/main" count="59" uniqueCount="28">
  <si>
    <t>Weight</t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</si>
  <si>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</si>
  <si>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</si>
  <si>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</si>
  <si>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</si>
  <si>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Total</t>
    <phoneticPr fontId="1" type="noConversion"/>
  </si>
  <si>
    <t>Normalized First Mode Shape</t>
    <phoneticPr fontId="1" type="noConversion"/>
  </si>
  <si>
    <t>Mode Shape</t>
    <phoneticPr fontId="1" type="noConversion"/>
  </si>
  <si>
    <t>Mode Mass Participation</t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</si>
  <si>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分子</t>
    </r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</si>
  <si>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分母</t>
    </r>
    <phoneticPr fontId="1" type="noConversion"/>
  </si>
  <si>
    <t>PF</t>
    <phoneticPr fontId="1" type="noConversion"/>
  </si>
  <si>
    <t>Alpha*M</t>
    <phoneticPr fontId="1" type="noConversion"/>
  </si>
  <si>
    <t>Monitored Displ</t>
  </si>
  <si>
    <t>Base Force</t>
  </si>
  <si>
    <t>Sa</t>
    <phoneticPr fontId="1" type="noConversion"/>
  </si>
  <si>
    <t>Sd</t>
    <phoneticPr fontId="1" type="noConversion"/>
  </si>
  <si>
    <t>Weight</t>
    <phoneticPr fontId="1" type="noConversion"/>
  </si>
  <si>
    <t>Mode Shape</t>
    <phoneticPr fontId="1" type="noConversion"/>
  </si>
  <si>
    <t>Mode Mass Participation</t>
    <phoneticPr fontId="1" type="noConversion"/>
  </si>
  <si>
    <t>Normalized First Mode Shape</t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</si>
  <si>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分子</t>
    </r>
    <phoneticPr fontId="1" type="noConversion"/>
  </si>
  <si>
    <t>PF</t>
    <phoneticPr fontId="1" type="noConversion"/>
  </si>
  <si>
    <t>Alpha*M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</si>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</sst>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2" fontId="3" fillId="0" borderId="0" xfId="0" applyNumberFormat="1" applyFont="1">
      <alignment vertical="center"/>
    </xf>
    <xf numFmtId="176" fontId="5" fillId="2" borderId="0" xfId="0" applyNumberFormat="1" applyFont="1" applyFill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" fontId="5" fillId="2" borderId="0" xfId="0" applyNumberFormat="1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abSelected="1" workbookViewId="0">
      <selection activeCell="AC2" sqref="AC2"/>
    </sheetView>
  </sheetViews>
  <sheetFormatPr defaultRowHeight="15.75" x14ac:dyDescent="0.25"/>
  <cols>
    <col min="1" max="1" width="5.625" style="1" bestFit="1" customWidth="1"/>
    <col min="2" max="2" width="7.5" style="2" bestFit="1" customWidth="1"/>
    <col min="3" max="3" width="16.125" style="2" bestFit="1" customWidth="1"/>
    <col min="4" max="4" width="27.5" style="2" bestFit="1" customWidth="1"/>
    <col min="5" max="5" width="26.75" style="1" bestFit="1" customWidth="1"/>
    <col min="6" max="7" width="8.875" style="1" bestFit="1" customWidth="1"/>
    <col min="8" max="8" width="6" style="1" bestFit="1" customWidth="1"/>
    <col min="9" max="9" width="9.75" style="1" bestFit="1" customWidth="1"/>
    <col min="10" max="16384" width="9" style="1"/>
  </cols>
  <sheetData>
    <row r="1" spans="1:29" x14ac:dyDescent="0.25">
      <c r="B1" s="2" t="s">
        <v>17</v>
      </c>
      <c r="C1" s="2" t="s">
        <v>18</v>
      </c>
      <c r="D1" s="2" t="s">
        <v>19</v>
      </c>
      <c r="E1" s="1" t="s">
        <v>20</v>
      </c>
      <c r="F1" s="1" t="s">
        <v>21</v>
      </c>
      <c r="G1" s="1" t="s">
        <v>10</v>
      </c>
      <c r="H1" s="3" t="s">
        <v>22</v>
      </c>
      <c r="I1" s="3" t="s">
        <v>23</v>
      </c>
      <c r="L1" s="2" t="s">
        <v>0</v>
      </c>
      <c r="M1" s="2" t="s">
        <v>7</v>
      </c>
      <c r="N1" s="2" t="s">
        <v>8</v>
      </c>
      <c r="O1" s="1" t="s">
        <v>6</v>
      </c>
      <c r="P1" s="1" t="s">
        <v>9</v>
      </c>
      <c r="Q1" s="1" t="s">
        <v>10</v>
      </c>
      <c r="R1" s="3" t="s">
        <v>11</v>
      </c>
      <c r="S1" s="3" t="s">
        <v>12</v>
      </c>
      <c r="V1" s="2" t="s">
        <v>0</v>
      </c>
      <c r="W1" s="2" t="s">
        <v>7</v>
      </c>
      <c r="X1" s="2" t="s">
        <v>8</v>
      </c>
      <c r="Y1" s="1" t="s">
        <v>6</v>
      </c>
      <c r="Z1" s="1" t="s">
        <v>9</v>
      </c>
      <c r="AA1" s="1" t="s">
        <v>10</v>
      </c>
      <c r="AB1" s="3" t="s">
        <v>11</v>
      </c>
      <c r="AC1" s="3" t="s">
        <v>12</v>
      </c>
    </row>
    <row r="2" spans="1:29" x14ac:dyDescent="0.25">
      <c r="A2" s="1" t="s">
        <v>1</v>
      </c>
      <c r="B2" s="2">
        <v>518.4</v>
      </c>
      <c r="C2" s="2">
        <v>95.713999999999999</v>
      </c>
      <c r="E2" s="1">
        <v>1</v>
      </c>
      <c r="F2" s="4">
        <f>B2*E2</f>
        <v>518.4</v>
      </c>
      <c r="G2" s="4">
        <f>B2*E2^2</f>
        <v>518.4</v>
      </c>
      <c r="H2" s="5">
        <f>F6/G6</f>
        <v>1.2787863217095161</v>
      </c>
      <c r="I2" s="8">
        <f>D6*B6</f>
        <v>1741.8239999999998</v>
      </c>
      <c r="K2" s="1" t="s">
        <v>1</v>
      </c>
      <c r="L2" s="2">
        <v>518.4</v>
      </c>
      <c r="M2" s="2">
        <v>80.507000000000005</v>
      </c>
      <c r="N2" s="2"/>
      <c r="O2" s="1">
        <v>1</v>
      </c>
      <c r="P2" s="4">
        <f>L2*O2</f>
        <v>518.4</v>
      </c>
      <c r="Q2" s="4">
        <f>L2*O2^2</f>
        <v>518.4</v>
      </c>
      <c r="R2" s="5">
        <f>P6/Q6</f>
        <v>1.187475704835359</v>
      </c>
      <c r="S2" s="8">
        <f>N6*L6</f>
        <v>228.096</v>
      </c>
      <c r="U2" s="1" t="s">
        <v>1</v>
      </c>
      <c r="V2" s="2">
        <v>518.4</v>
      </c>
      <c r="W2" s="2">
        <v>51.933999999999997</v>
      </c>
      <c r="X2" s="2"/>
      <c r="Y2" s="1">
        <v>1</v>
      </c>
      <c r="Z2" s="4">
        <f>V2*Y2</f>
        <v>518.4</v>
      </c>
      <c r="AA2" s="4">
        <f>V2*Y2^2</f>
        <v>518.4</v>
      </c>
      <c r="AB2" s="5">
        <f>Z6/AA6</f>
        <v>1.0654761164923392</v>
      </c>
      <c r="AC2" s="8">
        <f>X6*V6</f>
        <v>82.944000000000003</v>
      </c>
    </row>
    <row r="3" spans="1:29" x14ac:dyDescent="0.25">
      <c r="A3" s="1" t="s">
        <v>24</v>
      </c>
      <c r="B3" s="2">
        <v>518.4</v>
      </c>
      <c r="C3" s="2">
        <v>79.216999999999999</v>
      </c>
      <c r="E3" s="1">
        <f>C3/$C$2</f>
        <v>0.8276427690828928</v>
      </c>
      <c r="F3" s="4">
        <f t="shared" ref="F3:F5" si="0">B3*E3</f>
        <v>429.05001149257163</v>
      </c>
      <c r="G3" s="4">
        <f t="shared" ref="G3:G5" si="1">B3*E3^2</f>
        <v>355.10013958675893</v>
      </c>
      <c r="K3" s="1" t="s">
        <v>2</v>
      </c>
      <c r="L3" s="2">
        <v>518.4</v>
      </c>
      <c r="M3" s="2">
        <v>17.725999999999999</v>
      </c>
      <c r="N3" s="2"/>
      <c r="O3" s="1">
        <f>M3/$C$2</f>
        <v>0.18519756775393359</v>
      </c>
      <c r="P3" s="4">
        <f t="shared" ref="P3:P5" si="2">L3*O3</f>
        <v>96.006419123639162</v>
      </c>
      <c r="Q3" s="4">
        <f t="shared" ref="Q3:Q5" si="3">L3*O3^2</f>
        <v>17.78015531046271</v>
      </c>
      <c r="U3" s="1" t="s">
        <v>2</v>
      </c>
      <c r="V3" s="2">
        <v>518.4</v>
      </c>
      <c r="W3" s="2">
        <v>86.055999999999997</v>
      </c>
      <c r="X3" s="2"/>
      <c r="Y3" s="1">
        <f>W3/$C$2</f>
        <v>0.8990952211797647</v>
      </c>
      <c r="Z3" s="4">
        <f t="shared" ref="Z3:Z5" si="4">V3*Y3</f>
        <v>466.09096265958999</v>
      </c>
      <c r="AA3" s="4">
        <f t="shared" ref="AA3:AA5" si="5">V3*Y3^2</f>
        <v>419.06015716231349</v>
      </c>
    </row>
    <row r="4" spans="1:29" x14ac:dyDescent="0.25">
      <c r="A4" s="1" t="s">
        <v>25</v>
      </c>
      <c r="B4" s="2">
        <v>518.4</v>
      </c>
      <c r="C4" s="2">
        <v>53.960999999999999</v>
      </c>
      <c r="E4" s="1">
        <f t="shared" ref="E4:E5" si="6">C4/$C$2</f>
        <v>0.56377332469649166</v>
      </c>
      <c r="F4" s="4">
        <f t="shared" si="0"/>
        <v>292.26009152266124</v>
      </c>
      <c r="G4" s="4">
        <f t="shared" si="1"/>
        <v>164.7684434738317</v>
      </c>
      <c r="K4" s="1" t="s">
        <v>3</v>
      </c>
      <c r="L4" s="2">
        <v>518.4</v>
      </c>
      <c r="M4" s="2">
        <v>86.897000000000006</v>
      </c>
      <c r="N4" s="2"/>
      <c r="O4" s="1">
        <f t="shared" ref="O4:O5" si="7">M4/$C$2</f>
        <v>0.90788181457258088</v>
      </c>
      <c r="P4" s="4">
        <f t="shared" si="2"/>
        <v>470.64593267442592</v>
      </c>
      <c r="Q4" s="4">
        <f t="shared" si="3"/>
        <v>427.29088337766257</v>
      </c>
      <c r="U4" s="1" t="s">
        <v>3</v>
      </c>
      <c r="V4" s="2">
        <v>518.4</v>
      </c>
      <c r="W4" s="2">
        <v>7.1589999999999998</v>
      </c>
      <c r="X4" s="2"/>
      <c r="Y4" s="1">
        <f t="shared" ref="Y4:Y5" si="8">W4/$C$2</f>
        <v>7.4795745658942259E-2</v>
      </c>
      <c r="Z4" s="4">
        <f t="shared" si="4"/>
        <v>38.774114549595666</v>
      </c>
      <c r="AA4" s="4">
        <f t="shared" si="5"/>
        <v>2.9001388100022498</v>
      </c>
    </row>
    <row r="5" spans="1:29" x14ac:dyDescent="0.25">
      <c r="A5" s="1" t="s">
        <v>26</v>
      </c>
      <c r="B5" s="2">
        <v>518.4</v>
      </c>
      <c r="C5" s="2">
        <v>23.85</v>
      </c>
      <c r="E5" s="1">
        <f t="shared" si="6"/>
        <v>0.24917984829805465</v>
      </c>
      <c r="F5" s="4">
        <f t="shared" si="0"/>
        <v>129.17483335771152</v>
      </c>
      <c r="G5" s="4">
        <f t="shared" si="1"/>
        <v>32.187765380001046</v>
      </c>
      <c r="K5" s="1" t="s">
        <v>4</v>
      </c>
      <c r="L5" s="2">
        <v>518.4</v>
      </c>
      <c r="M5" s="2">
        <v>67.605000000000004</v>
      </c>
      <c r="N5" s="2"/>
      <c r="O5" s="1">
        <f t="shared" si="7"/>
        <v>0.70632300394926562</v>
      </c>
      <c r="P5" s="4">
        <f t="shared" si="2"/>
        <v>366.15784524729929</v>
      </c>
      <c r="Q5" s="4">
        <f t="shared" si="3"/>
        <v>258.62570917466275</v>
      </c>
      <c r="U5" s="1" t="s">
        <v>4</v>
      </c>
      <c r="V5" s="2">
        <v>518.4</v>
      </c>
      <c r="W5" s="2">
        <v>93.611999999999995</v>
      </c>
      <c r="X5" s="2"/>
      <c r="Y5" s="1">
        <f t="shared" si="8"/>
        <v>0.9780387404141504</v>
      </c>
      <c r="Z5" s="4">
        <f t="shared" si="4"/>
        <v>507.01528303069557</v>
      </c>
      <c r="AA5" s="4">
        <f t="shared" si="5"/>
        <v>495.8805887860654</v>
      </c>
    </row>
    <row r="6" spans="1:29" x14ac:dyDescent="0.25">
      <c r="A6" s="1" t="s">
        <v>27</v>
      </c>
      <c r="B6" s="2">
        <f>SUM(B2:B5)</f>
        <v>2073.6</v>
      </c>
      <c r="D6" s="2">
        <v>0.84</v>
      </c>
      <c r="F6" s="4">
        <f>SUM(F2:F5)</f>
        <v>1368.8849363729444</v>
      </c>
      <c r="G6" s="4">
        <f>SUM(G2:G5)</f>
        <v>1070.4563484405917</v>
      </c>
      <c r="K6" s="1" t="s">
        <v>5</v>
      </c>
      <c r="L6" s="2">
        <f>SUM(L2:L5)</f>
        <v>2073.6</v>
      </c>
      <c r="M6" s="2"/>
      <c r="N6" s="2">
        <v>0.11</v>
      </c>
      <c r="P6" s="4">
        <f>SUM(P2:P5)</f>
        <v>1451.2101970453643</v>
      </c>
      <c r="Q6" s="4">
        <f>SUM(Q2:Q5)</f>
        <v>1222.0967478627881</v>
      </c>
      <c r="U6" s="1" t="s">
        <v>5</v>
      </c>
      <c r="V6" s="2">
        <f>SUM(V2:V5)</f>
        <v>2073.6</v>
      </c>
      <c r="W6" s="2"/>
      <c r="X6" s="2">
        <v>0.04</v>
      </c>
      <c r="Z6" s="4">
        <f>SUM(Z2:Z5)</f>
        <v>1530.2803602398812</v>
      </c>
      <c r="AA6" s="4">
        <f>SUM(AA2:AA5)</f>
        <v>1436.2408847583811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2" sqref="D2:E7"/>
    </sheetView>
  </sheetViews>
  <sheetFormatPr defaultRowHeight="16.5" x14ac:dyDescent="0.25"/>
  <cols>
    <col min="2" max="2" width="16" bestFit="1" customWidth="1"/>
    <col min="3" max="3" width="10.5" bestFit="1" customWidth="1"/>
  </cols>
  <sheetData>
    <row r="1" spans="2:5" x14ac:dyDescent="0.25">
      <c r="B1" s="6" t="s">
        <v>13</v>
      </c>
      <c r="C1" s="6" t="s">
        <v>14</v>
      </c>
      <c r="D1" s="1" t="s">
        <v>15</v>
      </c>
      <c r="E1" s="1" t="s">
        <v>16</v>
      </c>
    </row>
    <row r="2" spans="2:5" x14ac:dyDescent="0.25">
      <c r="D2" s="4">
        <f>B2/總表!H$2</f>
        <v>0</v>
      </c>
      <c r="E2" s="4">
        <f>C2/總表!I$2</f>
        <v>0</v>
      </c>
    </row>
    <row r="3" spans="2:5" x14ac:dyDescent="0.25">
      <c r="D3" s="4"/>
      <c r="E3" s="4"/>
    </row>
    <row r="4" spans="2:5" x14ac:dyDescent="0.25">
      <c r="D4" s="4"/>
      <c r="E4" s="4"/>
    </row>
    <row r="5" spans="2:5" x14ac:dyDescent="0.25">
      <c r="D5" s="4"/>
      <c r="E5" s="4"/>
    </row>
    <row r="6" spans="2:5" x14ac:dyDescent="0.25">
      <c r="D6" s="4"/>
      <c r="E6" s="4"/>
    </row>
    <row r="7" spans="2:5" x14ac:dyDescent="0.25">
      <c r="D7" s="4"/>
      <c r="E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2" sqref="D2:E7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16384" width="9" style="1"/>
  </cols>
  <sheetData>
    <row r="1" spans="2:5" x14ac:dyDescent="0.25">
      <c r="B1" s="6" t="s">
        <v>13</v>
      </c>
      <c r="C1" s="6" t="s">
        <v>14</v>
      </c>
      <c r="D1" s="1" t="s">
        <v>15</v>
      </c>
      <c r="E1" s="1" t="s">
        <v>16</v>
      </c>
    </row>
    <row r="2" spans="2:5" x14ac:dyDescent="0.25">
      <c r="B2" s="7">
        <v>0</v>
      </c>
      <c r="C2" s="7">
        <v>0</v>
      </c>
      <c r="D2" s="4">
        <f>B2/總表!H$2</f>
        <v>0</v>
      </c>
      <c r="E2" s="4">
        <f>C2/總表!I$2</f>
        <v>0</v>
      </c>
    </row>
    <row r="3" spans="2:5" x14ac:dyDescent="0.25">
      <c r="B3" s="7">
        <v>39.511000000000003</v>
      </c>
      <c r="C3" s="7">
        <v>213.73699999999999</v>
      </c>
      <c r="D3" s="4">
        <f>B3/總表!H$2</f>
        <v>30.897265109295688</v>
      </c>
      <c r="E3" s="4">
        <f>C3/總表!I$2</f>
        <v>0.12270872372868902</v>
      </c>
    </row>
    <row r="4" spans="2:5" x14ac:dyDescent="0.25">
      <c r="B4" s="7">
        <v>119.04900000000001</v>
      </c>
      <c r="C4" s="7">
        <v>413.07940000000002</v>
      </c>
      <c r="D4" s="4">
        <f>B4/總表!H$2</f>
        <v>93.095302928210941</v>
      </c>
      <c r="E4" s="4">
        <f>C4/總表!I$2</f>
        <v>0.23715335188859499</v>
      </c>
    </row>
    <row r="5" spans="2:5" x14ac:dyDescent="0.25">
      <c r="B5" s="7">
        <v>129.84</v>
      </c>
      <c r="C5" s="7">
        <v>423.89659999999998</v>
      </c>
      <c r="D5" s="4">
        <f>B5/總表!H$2</f>
        <v>101.53377291870497</v>
      </c>
      <c r="E5" s="4">
        <f>C5/總表!I$2</f>
        <v>0.24336362342004705</v>
      </c>
    </row>
    <row r="6" spans="2:5" x14ac:dyDescent="0.25">
      <c r="B6" s="7">
        <v>202.41</v>
      </c>
      <c r="C6" s="7">
        <v>452.38130000000001</v>
      </c>
      <c r="D6" s="4">
        <f>B6/總表!H$2</f>
        <v>158.2828941503009</v>
      </c>
      <c r="E6" s="4">
        <f>C6/總表!I$2</f>
        <v>0.25971699781378604</v>
      </c>
    </row>
    <row r="7" spans="2:5" x14ac:dyDescent="0.25">
      <c r="B7" s="7">
        <v>123.182</v>
      </c>
      <c r="C7" s="7">
        <v>4.4435000000000002</v>
      </c>
      <c r="D7" s="4">
        <f>B7/總表!H$2</f>
        <v>96.327273688169399</v>
      </c>
      <c r="E7" s="4">
        <f>C7/總表!I$2</f>
        <v>2.5510614160787776E-3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2" sqref="D2:E5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13</v>
      </c>
      <c r="C1" s="6" t="s">
        <v>14</v>
      </c>
      <c r="D1" s="1" t="s">
        <v>15</v>
      </c>
      <c r="E1" s="1" t="s">
        <v>16</v>
      </c>
    </row>
    <row r="2" spans="2:5" x14ac:dyDescent="0.25">
      <c r="B2" s="7">
        <v>39.284999999999997</v>
      </c>
      <c r="C2" s="7">
        <v>213.6182</v>
      </c>
      <c r="D2" s="4">
        <f>B2/總表!H$2</f>
        <v>30.720535036285614</v>
      </c>
      <c r="E2" s="4">
        <f>C2/總表!I$2</f>
        <v>0.12264051936360966</v>
      </c>
    </row>
    <row r="3" spans="2:5" x14ac:dyDescent="0.25">
      <c r="B3" s="7">
        <v>117.66</v>
      </c>
      <c r="C3" s="7">
        <v>412.88130000000001</v>
      </c>
      <c r="D3" s="4">
        <f>B3/總表!H$2</f>
        <v>92.009116771525157</v>
      </c>
      <c r="E3" s="4">
        <f>C3/總表!I$2</f>
        <v>0.23703962053571431</v>
      </c>
    </row>
    <row r="4" spans="2:5" x14ac:dyDescent="0.25">
      <c r="B4" s="7">
        <v>128.46799999999999</v>
      </c>
      <c r="C4" s="7">
        <v>423.74610000000001</v>
      </c>
      <c r="D4" s="4">
        <f>B4/總表!H$2</f>
        <v>100.46088061706861</v>
      </c>
      <c r="E4" s="4">
        <f>C4/總表!I$2</f>
        <v>0.24327721974206351</v>
      </c>
    </row>
    <row r="5" spans="2:5" x14ac:dyDescent="0.25">
      <c r="B5" s="7">
        <v>200.071</v>
      </c>
      <c r="C5" s="7">
        <v>452.75240000000002</v>
      </c>
      <c r="D5" s="4">
        <f>B5/總表!H$2</f>
        <v>156.45381609379405</v>
      </c>
      <c r="E5" s="4">
        <f>C5/總表!I$2</f>
        <v>0.25993005033803651</v>
      </c>
    </row>
    <row r="6" spans="2:5" x14ac:dyDescent="0.25">
      <c r="B6" s="7">
        <v>121.36799999999999</v>
      </c>
      <c r="C6" s="7">
        <v>6.1017999999999999</v>
      </c>
      <c r="D6" s="4">
        <f>B6/總表!H$2</f>
        <v>94.908741155247867</v>
      </c>
      <c r="E6" s="4">
        <f>C6/總表!I$2</f>
        <v>3.5031093841857734E-3</v>
      </c>
    </row>
    <row r="7" spans="2:5" x14ac:dyDescent="0.25">
      <c r="D7" s="4"/>
      <c r="E7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workbookViewId="0">
      <selection activeCell="D2" sqref="D2:E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13</v>
      </c>
      <c r="C1" s="6" t="s">
        <v>14</v>
      </c>
      <c r="D1" s="1" t="s">
        <v>15</v>
      </c>
      <c r="E1" s="1" t="s">
        <v>16</v>
      </c>
    </row>
    <row r="2" spans="2:5" x14ac:dyDescent="0.25">
      <c r="B2" s="7">
        <v>0</v>
      </c>
      <c r="C2" s="7">
        <v>0</v>
      </c>
      <c r="D2" s="4">
        <f>B2/總表!R$2</f>
        <v>0</v>
      </c>
      <c r="E2" s="4">
        <f>C2/總表!S$2</f>
        <v>0</v>
      </c>
    </row>
    <row r="3" spans="2:5" x14ac:dyDescent="0.25">
      <c r="B3" s="7">
        <v>8.7080000000000002</v>
      </c>
      <c r="C3" s="7">
        <v>224.50409999999999</v>
      </c>
      <c r="D3" s="4">
        <f>B3/總表!R$2</f>
        <v>7.333202662202968</v>
      </c>
      <c r="E3" s="4">
        <f>C3/總表!S$2</f>
        <v>0.98425268308080804</v>
      </c>
    </row>
    <row r="4" spans="2:5" x14ac:dyDescent="0.25">
      <c r="B4" s="7">
        <v>9.1449999999999996</v>
      </c>
      <c r="C4" s="7">
        <v>234.00239999999999</v>
      </c>
      <c r="D4" s="4">
        <f>B4/總表!R$2</f>
        <v>7.7012101913006585</v>
      </c>
      <c r="E4" s="4">
        <f>C4/總表!S$2</f>
        <v>1.0258943602693602</v>
      </c>
    </row>
    <row r="5" spans="2:5" x14ac:dyDescent="0.25">
      <c r="B5" s="7">
        <v>10.205</v>
      </c>
      <c r="C5" s="7">
        <v>249.1635</v>
      </c>
      <c r="D5" s="4">
        <f>B5/總表!R$2</f>
        <v>8.5938600330479193</v>
      </c>
      <c r="E5" s="4">
        <f>C5/總表!S$2</f>
        <v>1.0923624263468013</v>
      </c>
    </row>
    <row r="6" spans="2:5" x14ac:dyDescent="0.25">
      <c r="B6" s="7">
        <v>42.113</v>
      </c>
      <c r="C6" s="7">
        <v>459.44060000000002</v>
      </c>
      <c r="D6" s="4">
        <f>B6/總表!R$2</f>
        <v>35.464304514624892</v>
      </c>
      <c r="E6" s="4">
        <f>C6/總表!S$2</f>
        <v>2.0142422488776655</v>
      </c>
    </row>
    <row r="7" spans="2:5" x14ac:dyDescent="0.25">
      <c r="B7" s="7">
        <v>45.411999999999999</v>
      </c>
      <c r="C7" s="7">
        <v>472.59109999999998</v>
      </c>
      <c r="D7" s="4">
        <f>B7/總表!R$2</f>
        <v>38.24246661644019</v>
      </c>
      <c r="E7" s="4">
        <f>C7/總表!S$2</f>
        <v>2.0718956053591469</v>
      </c>
    </row>
    <row r="8" spans="2:5" x14ac:dyDescent="0.25">
      <c r="B8" s="7">
        <v>59.570999999999998</v>
      </c>
      <c r="C8" s="7">
        <v>505.56709999999998</v>
      </c>
      <c r="D8" s="4">
        <f>B8/總表!R$2</f>
        <v>50.166078983703834</v>
      </c>
      <c r="E8" s="4">
        <f>C8/總表!S$2</f>
        <v>2.216466312429854</v>
      </c>
    </row>
    <row r="9" spans="2:5" x14ac:dyDescent="0.25">
      <c r="B9" s="7">
        <v>77.646000000000001</v>
      </c>
      <c r="C9" s="7">
        <v>522.47</v>
      </c>
      <c r="D9" s="4">
        <f>B9/總表!R$2</f>
        <v>65.387443030479062</v>
      </c>
      <c r="E9" s="4">
        <f>C9/總表!S$2</f>
        <v>2.2905706369248038</v>
      </c>
    </row>
    <row r="10" spans="2:5" x14ac:dyDescent="0.25">
      <c r="B10" s="7">
        <v>112.557</v>
      </c>
      <c r="C10" s="7">
        <v>535.9502</v>
      </c>
      <c r="D10" s="4">
        <f>B10/總表!R$2</f>
        <v>94.786781356175865</v>
      </c>
      <c r="E10" s="4">
        <f>C10/總表!S$2</f>
        <v>2.3496694374298541</v>
      </c>
    </row>
    <row r="11" spans="2:5" x14ac:dyDescent="0.25">
      <c r="B11" s="7">
        <v>112.565</v>
      </c>
      <c r="C11" s="7">
        <v>420.61540000000002</v>
      </c>
      <c r="D11" s="4">
        <f>B11/總表!R$2</f>
        <v>94.793518336113578</v>
      </c>
      <c r="E11" s="4">
        <f>C11/總表!S$2</f>
        <v>1.8440279531425365</v>
      </c>
    </row>
    <row r="12" spans="2:5" x14ac:dyDescent="0.25">
      <c r="B12" s="7">
        <v>112.57299999999999</v>
      </c>
      <c r="C12" s="7">
        <v>293.5729</v>
      </c>
      <c r="D12" s="4">
        <f>B12/總表!R$2</f>
        <v>94.800255316051292</v>
      </c>
      <c r="E12" s="4">
        <f>C12/總表!S$2</f>
        <v>1.2870585192199775</v>
      </c>
    </row>
    <row r="13" spans="2:5" x14ac:dyDescent="0.25">
      <c r="B13" s="7">
        <v>114.729</v>
      </c>
      <c r="C13" s="7">
        <v>320.87670000000003</v>
      </c>
      <c r="D13" s="4">
        <f>B13/總表!R$2</f>
        <v>96.615871409265537</v>
      </c>
      <c r="E13" s="4">
        <f>C13/總表!S$2</f>
        <v>1.4067616266835017</v>
      </c>
    </row>
    <row r="14" spans="2:5" x14ac:dyDescent="0.25">
      <c r="B14" s="7">
        <v>117.38500000000001</v>
      </c>
      <c r="C14" s="7">
        <v>340.01170000000002</v>
      </c>
      <c r="D14" s="4">
        <f>B14/總表!R$2</f>
        <v>98.852548748586969</v>
      </c>
      <c r="E14" s="4">
        <f>C14/總表!S$2</f>
        <v>1.4906517431257016</v>
      </c>
    </row>
    <row r="15" spans="2:5" x14ac:dyDescent="0.25">
      <c r="B15" s="7">
        <v>116.014</v>
      </c>
      <c r="C15" s="7">
        <v>148.9237</v>
      </c>
      <c r="D15" s="4">
        <f>B15/總表!R$2</f>
        <v>97.697998811761025</v>
      </c>
      <c r="E15" s="4">
        <f>C15/總表!S$2</f>
        <v>0.65289921787317617</v>
      </c>
    </row>
    <row r="16" spans="2:5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workbookViewId="0">
      <selection activeCell="D2" sqref="D2:E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13</v>
      </c>
      <c r="C1" s="6" t="s">
        <v>14</v>
      </c>
      <c r="D1" s="1" t="s">
        <v>15</v>
      </c>
      <c r="E1" s="1" t="s">
        <v>16</v>
      </c>
    </row>
    <row r="2" spans="2:5" x14ac:dyDescent="0.25">
      <c r="B2" s="7">
        <v>0</v>
      </c>
      <c r="C2" s="7">
        <v>0</v>
      </c>
      <c r="D2" s="1">
        <f>B2/總表!AB$2</f>
        <v>0</v>
      </c>
      <c r="E2" s="1">
        <f>C2/總表!AC$2</f>
        <v>0</v>
      </c>
    </row>
    <row r="3" spans="2:5" x14ac:dyDescent="0.25">
      <c r="B3" s="7">
        <v>-3.0750000000000002</v>
      </c>
      <c r="C3" s="7">
        <v>268.02890000000002</v>
      </c>
      <c r="D3" s="4">
        <f>B3/總表!AB$2</f>
        <v>-2.8860337199516284</v>
      </c>
      <c r="E3" s="4">
        <f>C3/總表!AC$2</f>
        <v>3.2314441068672841</v>
      </c>
    </row>
    <row r="4" spans="2:5" x14ac:dyDescent="0.25">
      <c r="B4" s="7">
        <v>-3.2170000000000001</v>
      </c>
      <c r="C4" s="7">
        <v>276.1225</v>
      </c>
      <c r="D4" s="4">
        <f>B4/總表!AB$2</f>
        <v>-3.019307472222565</v>
      </c>
      <c r="E4" s="4">
        <f>C4/總表!AC$2</f>
        <v>3.3290231963734569</v>
      </c>
    </row>
    <row r="5" spans="2:5" x14ac:dyDescent="0.25">
      <c r="B5" s="7">
        <v>-3.74</v>
      </c>
      <c r="C5" s="7">
        <v>295.51600000000002</v>
      </c>
      <c r="D5" s="4">
        <f>B5/總表!AB$2</f>
        <v>-3.5101678415021431</v>
      </c>
      <c r="E5" s="4">
        <f>C5/總表!AC$2</f>
        <v>3.5628375771604941</v>
      </c>
    </row>
    <row r="6" spans="2:5" x14ac:dyDescent="0.25">
      <c r="B6" s="7">
        <v>-9.9540000000000006</v>
      </c>
      <c r="C6" s="7">
        <v>436.19470000000001</v>
      </c>
      <c r="D6" s="4">
        <f>B6/總表!AB$2</f>
        <v>-9.342302324682441</v>
      </c>
      <c r="E6" s="4">
        <f>C6/總表!AC$2</f>
        <v>5.2589060088734572</v>
      </c>
    </row>
    <row r="7" spans="2:5" x14ac:dyDescent="0.25">
      <c r="B7" s="7">
        <v>-10.234999999999999</v>
      </c>
      <c r="C7" s="7">
        <v>453.85700000000003</v>
      </c>
      <c r="D7" s="4">
        <f>B7/總表!AB$2</f>
        <v>-9.6060341865707031</v>
      </c>
      <c r="E7" s="4">
        <f>C7/總表!AC$2</f>
        <v>5.4718484760802468</v>
      </c>
    </row>
    <row r="8" spans="2:5" x14ac:dyDescent="0.25">
      <c r="B8" s="7">
        <v>-10.285</v>
      </c>
      <c r="C8" s="7">
        <v>459.02929999999998</v>
      </c>
      <c r="D8" s="4">
        <f>B8/總表!AB$2</f>
        <v>-9.6529615641308926</v>
      </c>
      <c r="E8" s="4">
        <f>C8/總表!AC$2</f>
        <v>5.5342074170524684</v>
      </c>
    </row>
    <row r="9" spans="2:5" x14ac:dyDescent="0.25">
      <c r="B9" s="7">
        <v>-10.542</v>
      </c>
      <c r="C9" s="7">
        <v>467.31049999999999</v>
      </c>
      <c r="D9" s="4">
        <f>B9/總表!AB$2</f>
        <v>-9.8941682847902648</v>
      </c>
      <c r="E9" s="4">
        <f>C9/總表!AC$2</f>
        <v>5.6340482735339501</v>
      </c>
    </row>
    <row r="10" spans="2:5" x14ac:dyDescent="0.25">
      <c r="B10" s="7">
        <v>-15.118</v>
      </c>
      <c r="C10" s="7">
        <v>527.02689999999996</v>
      </c>
      <c r="D10" s="4">
        <f>B10/總表!AB$2</f>
        <v>-14.18896187909877</v>
      </c>
      <c r="E10" s="4">
        <f>C10/總表!AC$2</f>
        <v>6.3540087287808635</v>
      </c>
    </row>
    <row r="11" spans="2:5" x14ac:dyDescent="0.25">
      <c r="B11" s="7">
        <v>-16.190999999999999</v>
      </c>
      <c r="C11" s="7">
        <v>531.77359999999999</v>
      </c>
      <c r="D11" s="4">
        <f>B11/總表!AB$2</f>
        <v>-15.196023401540426</v>
      </c>
      <c r="E11" s="4">
        <f>C11/總表!AC$2</f>
        <v>6.4112364969135802</v>
      </c>
    </row>
    <row r="12" spans="2:5" x14ac:dyDescent="0.25">
      <c r="B12" s="7">
        <v>-18.271000000000001</v>
      </c>
      <c r="C12" s="7">
        <v>536.96339999999998</v>
      </c>
      <c r="D12" s="4">
        <f>B12/總表!AB$2</f>
        <v>-17.148202308044294</v>
      </c>
      <c r="E12" s="4">
        <f>C12/總表!AC$2</f>
        <v>6.4738064236111104</v>
      </c>
    </row>
    <row r="13" spans="2:5" x14ac:dyDescent="0.25">
      <c r="B13" s="7">
        <v>-29.486000000000001</v>
      </c>
      <c r="C13" s="7">
        <v>548.13869999999997</v>
      </c>
      <c r="D13" s="4">
        <f>B13/總表!AB$2</f>
        <v>-27.674013094794702</v>
      </c>
      <c r="E13" s="4">
        <f>C13/總表!AC$2</f>
        <v>6.6085394965277775</v>
      </c>
    </row>
    <row r="14" spans="2:5" x14ac:dyDescent="0.25">
      <c r="B14" s="7">
        <v>-30.414999999999999</v>
      </c>
      <c r="C14" s="7">
        <v>552.08309999999994</v>
      </c>
      <c r="D14" s="4">
        <f>B14/總表!AB$2</f>
        <v>-28.545923769863013</v>
      </c>
      <c r="E14" s="4">
        <f>C14/總表!AC$2</f>
        <v>6.6560944733796283</v>
      </c>
    </row>
    <row r="15" spans="2:5" x14ac:dyDescent="0.25">
      <c r="B15" s="7">
        <v>-30.414999999999999</v>
      </c>
      <c r="C15" s="7">
        <v>552.08309999999994</v>
      </c>
      <c r="D15" s="4">
        <f>B15/總表!AB$2</f>
        <v>-28.545923769863013</v>
      </c>
      <c r="E15" s="4">
        <f>C15/總表!AC$2</f>
        <v>6.6560944733796283</v>
      </c>
    </row>
    <row r="16" spans="2:5" x14ac:dyDescent="0.25">
      <c r="B16" s="7">
        <v>-30.414999999999999</v>
      </c>
      <c r="C16" s="7">
        <v>552.08309999999994</v>
      </c>
      <c r="D16" s="4">
        <f>B16/總表!AB$2</f>
        <v>-28.545923769863013</v>
      </c>
      <c r="E16" s="4">
        <f>C16/總表!AC$2</f>
        <v>6.6560944733796283</v>
      </c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總表</vt:lpstr>
      <vt:lpstr>MMC</vt:lpstr>
      <vt:lpstr>Pushover</vt:lpstr>
      <vt:lpstr>Mode1</vt:lpstr>
      <vt:lpstr>Mode2</vt:lpstr>
      <vt:lpstr>Mode3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skyran</cp:lastModifiedBy>
  <dcterms:created xsi:type="dcterms:W3CDTF">2019-05-11T10:05:47Z</dcterms:created>
  <dcterms:modified xsi:type="dcterms:W3CDTF">2019-05-14T15:23:07Z</dcterms:modified>
</cp:coreProperties>
</file>