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2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<sst xmlns="http://schemas.openxmlformats.org/spreadsheetml/2006/main" count="20457" uniqueCount="158">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</sst>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0.97241118223752354</v>
      </c>
      <c r="AJ2" s="4" t="s">
        <v>131</v>
      </c>
      <c r="AK2" s="4" t="s">
        <v>132</v>
      </c>
      <c r="AL2" s="5">
        <f>SUMIF($F:$F,AK2&amp;" 第一排",W:W)/SUMIF($F:$F,AK2&amp;" 第一排",Y:Y)</f>
        <v>0.9677002503191614</v>
      </c>
    </row>
    <row r="3" spans="1:38" x14ac:dyDescent="0.25">
      <c r="AH3" s="4" t="s">
        <v>133</v>
      </c>
      <c r="AI3" s="7">
        <f>SUM(X:X)/SUM(Z:Z)</f>
        <v>1.0144026135167818</v>
      </c>
      <c r="AJ3" s="4" t="s">
        <v>134</v>
      </c>
      <c r="AK3" s="4" t="s">
        <v>135</v>
      </c>
      <c r="AL3" s="5">
        <f>SUMIF($F:$F,AK3&amp;" 第一排",W:W)/SUMIF($F:$F,AK3&amp;" 第一排",Y:Y)</f>
        <v>0.97905282395849291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130</v>
      </c>
      <c r="K4">
        <v>270</v>
      </c>
      <c r="L4">
        <v>140</v>
      </c>
      <c r="N4" t="s">
        <v>32</v>
      </c>
      <c r="O4" t="s">
        <v>33</v>
      </c>
      <c r="P4" t="s">
        <v>32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7549.8294140875469</v>
      </c>
      <c r="X4">
        <v>35.054000000000002</v>
      </c>
      <c r="Y4">
        <v>8208.5396919429368</v>
      </c>
      <c r="Z4">
        <v>34.631</v>
      </c>
      <c r="AA4" s="8" t="s">
        <v>136</v>
      </c>
      <c r="AB4" s="4" t="str">
        <f>IF(W4,RIGHT($G4,LEN($G4)-FIND("-",$G4)),"")</f>
        <v>#8</v>
      </c>
      <c r="AC4" s="9">
        <f>IFERROR(W4/Y4, "")</f>
        <v>0.9197530495586268</v>
      </c>
      <c r="AD4" s="9">
        <f>IF(AND(W4&gt;0,W7&gt;0),(W4+W7)/(Y4+Y7),"")</f>
        <v>0.93518516546005359</v>
      </c>
      <c r="AE4" s="9">
        <f>IFERROR(X4/Z4, "")</f>
        <v>1.012214489907886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29</v>
      </c>
      <c r="I7" t="s">
        <v>29</v>
      </c>
      <c r="J7">
        <v>80</v>
      </c>
      <c r="K7">
        <v>260</v>
      </c>
      <c r="L7">
        <v>200</v>
      </c>
      <c r="W7">
        <v>7803.179685902599</v>
      </c>
      <c r="Y7">
        <v>8208.5396919429386</v>
      </c>
      <c r="AA7" s="8" t="s">
        <v>144</v>
      </c>
      <c r="AB7" s="4" t="str">
        <f t="shared" si="0"/>
        <v>#8</v>
      </c>
      <c r="AC7" s="9">
        <f t="shared" si="1"/>
        <v>0.95061728136148027</v>
      </c>
      <c r="AD7" s="9" t="str">
        <f t="shared" si="2"/>
        <v/>
      </c>
      <c r="AE7" s="9" t="str">
        <f t="shared" si="3"/>
        <v/>
      </c>
      <c r="AH7" s="4" t="s">
        <v>145</v>
      </c>
      <c r="AI7" s="5">
        <f>IF(SUMIF(AB:AB,AH7,W:W)/SUM(W:W)=0, "",SUMIF(AB:AB,AH7,W:W)/SUM(W:W))</f>
        <v>1</v>
      </c>
      <c r="AK7" s="4" t="s">
        <v>146</v>
      </c>
      <c r="AL7" s="5">
        <f t="shared" ref="AL7:AL13" si="4">IFERROR(SUMIF(AB:AB,AK7,W:W)/SUMIF(AB:AB,AK7,Y:Y),"")</f>
        <v>0.97241118223752354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150</v>
      </c>
      <c r="K8">
        <v>240</v>
      </c>
      <c r="L8">
        <v>150</v>
      </c>
      <c r="N8" t="s">
        <v>32</v>
      </c>
      <c r="O8" t="s">
        <v>33</v>
      </c>
      <c r="P8" t="s">
        <v>32</v>
      </c>
      <c r="Q8">
        <v>140</v>
      </c>
      <c r="R8">
        <v>250</v>
      </c>
      <c r="S8">
        <v>150</v>
      </c>
      <c r="T8">
        <v>600</v>
      </c>
      <c r="U8">
        <v>30</v>
      </c>
      <c r="V8">
        <v>30</v>
      </c>
      <c r="W8">
        <v>8512.5597342252731</v>
      </c>
      <c r="X8">
        <v>35.054000000000002</v>
      </c>
      <c r="Y8">
        <v>9120.5996577143724</v>
      </c>
      <c r="Z8">
        <v>34.631</v>
      </c>
      <c r="AA8" s="8" t="s">
        <v>136</v>
      </c>
      <c r="AB8" s="4" t="str">
        <f t="shared" si="0"/>
        <v>#8</v>
      </c>
      <c r="AC8" s="9">
        <f t="shared" si="1"/>
        <v>0.93333333922021144</v>
      </c>
      <c r="AD8" s="9">
        <f t="shared" si="2"/>
        <v>0.96491228380011118</v>
      </c>
      <c r="AE8" s="9">
        <f t="shared" si="3"/>
        <v>1.012214489907886</v>
      </c>
      <c r="AF8" s="10"/>
      <c r="AH8" s="4" t="s">
        <v>147</v>
      </c>
      <c r="AI8" s="5" t="str">
        <f>IF(SUMIF(AB:AB,AH8,W:W)/SUM(W:W)=0, "",SUMIF(AB:AB,AH8,W:W)/SUM(W:W))</f>
        <v/>
      </c>
      <c r="AK8" s="4" t="s">
        <v>148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150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151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60</v>
      </c>
      <c r="K11">
        <v>240</v>
      </c>
      <c r="L11">
        <v>240</v>
      </c>
      <c r="W11">
        <v>8208.5396919429368</v>
      </c>
      <c r="Y11">
        <v>8208.5396919429386</v>
      </c>
      <c r="AA11" s="8" t="s">
        <v>144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140</v>
      </c>
      <c r="K12">
        <v>270</v>
      </c>
      <c r="L12">
        <v>130</v>
      </c>
      <c r="N12" t="s">
        <v>32</v>
      </c>
      <c r="O12" t="s">
        <v>33</v>
      </c>
      <c r="P12" t="s">
        <v>32</v>
      </c>
      <c r="Q12">
        <v>140</v>
      </c>
      <c r="R12">
        <v>250</v>
      </c>
      <c r="S12">
        <v>150</v>
      </c>
      <c r="T12">
        <v>600</v>
      </c>
      <c r="U12">
        <v>30</v>
      </c>
      <c r="V12">
        <v>30</v>
      </c>
      <c r="W12">
        <v>7549.8296859026059</v>
      </c>
      <c r="X12">
        <v>35.054000000000002</v>
      </c>
      <c r="Y12">
        <v>8208.5396919429368</v>
      </c>
      <c r="Z12">
        <v>34.631</v>
      </c>
      <c r="AA12" s="8" t="s">
        <v>136</v>
      </c>
      <c r="AB12" s="4" t="str">
        <f t="shared" si="0"/>
        <v>#8</v>
      </c>
      <c r="AC12" s="9">
        <f t="shared" si="1"/>
        <v>0.91975308267231926</v>
      </c>
      <c r="AD12" s="9">
        <f t="shared" si="2"/>
        <v>0.93518519121514787</v>
      </c>
      <c r="AE12" s="9">
        <f t="shared" si="3"/>
        <v>1.012214489907886</v>
      </c>
      <c r="AF12" s="10"/>
      <c r="AH12" s="4" t="s">
        <v>154</v>
      </c>
      <c r="AI12" s="5" t="str">
        <f t="shared" si="5"/>
        <v/>
      </c>
      <c r="AK12" s="4" t="s">
        <v>155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156</v>
      </c>
      <c r="AI13" s="5" t="str">
        <f t="shared" si="5"/>
        <v/>
      </c>
      <c r="AK13" s="4" t="s">
        <v>156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29</v>
      </c>
      <c r="H15" t="s">
        <v>29</v>
      </c>
      <c r="I15" t="s">
        <v>30</v>
      </c>
      <c r="J15">
        <v>60</v>
      </c>
      <c r="K15">
        <v>400</v>
      </c>
      <c r="L15">
        <v>80</v>
      </c>
      <c r="W15">
        <v>7803.1798369109674</v>
      </c>
      <c r="Y15">
        <v>8208.5396919429386</v>
      </c>
      <c r="AA15" s="8" t="s">
        <v>144</v>
      </c>
      <c r="AB15" s="4" t="str">
        <f t="shared" si="0"/>
        <v>#8</v>
      </c>
      <c r="AC15" s="9">
        <f t="shared" si="1"/>
        <v>0.95061729975797638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29</v>
      </c>
      <c r="I16" t="s">
        <v>38</v>
      </c>
      <c r="J16">
        <v>140</v>
      </c>
      <c r="K16">
        <v>270</v>
      </c>
      <c r="L16">
        <v>130</v>
      </c>
      <c r="N16" t="s">
        <v>39</v>
      </c>
      <c r="O16" t="s">
        <v>33</v>
      </c>
      <c r="P16" t="s">
        <v>40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11654.099456369901</v>
      </c>
      <c r="X16">
        <v>44.134</v>
      </c>
      <c r="Y16">
        <v>11856.77955502869</v>
      </c>
      <c r="Z16">
        <v>43.5</v>
      </c>
      <c r="AA16" s="8" t="s">
        <v>136</v>
      </c>
      <c r="AB16" s="4" t="str">
        <f t="shared" si="0"/>
        <v>#8</v>
      </c>
      <c r="AC16" s="9">
        <f t="shared" si="1"/>
        <v>0.98290597394358836</v>
      </c>
      <c r="AD16" s="9">
        <f t="shared" si="2"/>
        <v>0.98989898460302939</v>
      </c>
      <c r="AE16" s="9">
        <f t="shared" si="3"/>
        <v>1.0145747126436782</v>
      </c>
      <c r="AG16" s="4" t="s">
        <v>157</v>
      </c>
      <c r="AH16" s="4">
        <v>0</v>
      </c>
      <c r="AJ16" s="4" t="s">
        <v>157</v>
      </c>
      <c r="AK16" s="4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144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29</v>
      </c>
      <c r="I20" t="s">
        <v>38</v>
      </c>
      <c r="J20">
        <v>130</v>
      </c>
      <c r="K20">
        <v>280</v>
      </c>
      <c r="L20">
        <v>130</v>
      </c>
      <c r="N20" t="s">
        <v>40</v>
      </c>
      <c r="O20" t="s">
        <v>33</v>
      </c>
      <c r="P20" t="s">
        <v>40</v>
      </c>
      <c r="Q20">
        <v>140</v>
      </c>
      <c r="R20">
        <v>250</v>
      </c>
      <c r="S20">
        <v>150</v>
      </c>
      <c r="T20">
        <v>600</v>
      </c>
      <c r="U20">
        <v>30</v>
      </c>
      <c r="V20">
        <v>30</v>
      </c>
      <c r="W20">
        <v>10843.379414087551</v>
      </c>
      <c r="X20">
        <v>41.177</v>
      </c>
      <c r="Y20">
        <v>10944.719589257251</v>
      </c>
      <c r="Z20">
        <v>40.543999999999997</v>
      </c>
      <c r="AA20" s="8" t="s">
        <v>136</v>
      </c>
      <c r="AB20" s="4" t="str">
        <f t="shared" si="0"/>
        <v>#8</v>
      </c>
      <c r="AC20" s="9">
        <f t="shared" si="1"/>
        <v>0.99074072438830041</v>
      </c>
      <c r="AD20" s="9">
        <f t="shared" si="2"/>
        <v>0.99470898536474306</v>
      </c>
      <c r="AE20" s="9">
        <f t="shared" si="3"/>
        <v>1.0156126677190214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0.97063544505646071</v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60</v>
      </c>
      <c r="K23">
        <v>240</v>
      </c>
      <c r="L23">
        <v>240</v>
      </c>
      <c r="W23">
        <v>8208.5396919429368</v>
      </c>
      <c r="Y23">
        <v>8208.5396919429386</v>
      </c>
      <c r="AA23" s="8" t="s">
        <v>144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29</v>
      </c>
      <c r="I24" t="s">
        <v>37</v>
      </c>
      <c r="J24">
        <v>130</v>
      </c>
      <c r="K24">
        <v>270</v>
      </c>
      <c r="L24">
        <v>140</v>
      </c>
      <c r="N24" t="s">
        <v>40</v>
      </c>
      <c r="O24" t="s">
        <v>33</v>
      </c>
      <c r="P24" t="s">
        <v>39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11654.099124151489</v>
      </c>
      <c r="X24">
        <v>44.344999999999999</v>
      </c>
      <c r="Y24">
        <v>11856.77955502869</v>
      </c>
      <c r="Z24">
        <v>43.5</v>
      </c>
      <c r="AA24" s="8" t="s">
        <v>136</v>
      </c>
      <c r="AB24" s="4" t="str">
        <f t="shared" si="0"/>
        <v>#8</v>
      </c>
      <c r="AC24" s="9">
        <f t="shared" si="1"/>
        <v>0.98290594592430958</v>
      </c>
      <c r="AD24" s="9">
        <f t="shared" si="2"/>
        <v>0.98989896804618271</v>
      </c>
      <c r="AE24" s="9">
        <f t="shared" si="3"/>
        <v>1.0194252873563219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144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170</v>
      </c>
      <c r="K28">
        <v>210</v>
      </c>
      <c r="L28">
        <v>160</v>
      </c>
      <c r="N28" t="s">
        <v>41</v>
      </c>
      <c r="O28" t="s">
        <v>42</v>
      </c>
      <c r="P28" t="s">
        <v>41</v>
      </c>
      <c r="Q28">
        <v>140</v>
      </c>
      <c r="R28">
        <v>250</v>
      </c>
      <c r="S28">
        <v>150</v>
      </c>
      <c r="T28">
        <v>600</v>
      </c>
      <c r="U28">
        <v>30</v>
      </c>
      <c r="V28">
        <v>30</v>
      </c>
      <c r="W28">
        <v>14896.97947449089</v>
      </c>
      <c r="X28">
        <v>53.496000000000002</v>
      </c>
      <c r="Y28">
        <v>15505.019418114431</v>
      </c>
      <c r="Z28">
        <v>52.594999999999999</v>
      </c>
      <c r="AA28" s="8" t="s">
        <v>136</v>
      </c>
      <c r="AB28" s="4" t="str">
        <f t="shared" si="0"/>
        <v>#8</v>
      </c>
      <c r="AC28" s="9">
        <f t="shared" si="1"/>
        <v>0.96078431588978397</v>
      </c>
      <c r="AD28" s="9">
        <f t="shared" si="2"/>
        <v>0.96428571192045054</v>
      </c>
      <c r="AE28" s="9">
        <f t="shared" si="3"/>
        <v>1.0171309059796558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170</v>
      </c>
      <c r="K31">
        <v>240</v>
      </c>
      <c r="L31">
        <v>130</v>
      </c>
      <c r="W31">
        <v>9728.6395409345696</v>
      </c>
      <c r="Y31">
        <v>10032.65962348581</v>
      </c>
      <c r="AA31" s="8" t="s">
        <v>144</v>
      </c>
      <c r="AB31" s="4" t="str">
        <f t="shared" si="0"/>
        <v>#8</v>
      </c>
      <c r="AC31" s="9">
        <f t="shared" si="1"/>
        <v>0.96969696033148089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160</v>
      </c>
      <c r="K32">
        <v>220</v>
      </c>
      <c r="L32">
        <v>160</v>
      </c>
      <c r="N32" t="s">
        <v>41</v>
      </c>
      <c r="O32" t="s">
        <v>42</v>
      </c>
      <c r="P32" t="s">
        <v>41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14694.299426168211</v>
      </c>
      <c r="X32">
        <v>53.496000000000002</v>
      </c>
      <c r="Y32">
        <v>15505.019418114431</v>
      </c>
      <c r="Z32">
        <v>52.594999999999999</v>
      </c>
      <c r="AA32" s="8" t="s">
        <v>136</v>
      </c>
      <c r="AB32" s="4" t="str">
        <f t="shared" si="0"/>
        <v>#8</v>
      </c>
      <c r="AC32" s="9">
        <f t="shared" si="1"/>
        <v>0.94771241685779117</v>
      </c>
      <c r="AD32" s="9">
        <f t="shared" si="2"/>
        <v>0.96581196486855569</v>
      </c>
      <c r="AE32" s="9">
        <f t="shared" si="3"/>
        <v>1.0171309059796558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60</v>
      </c>
      <c r="K35">
        <v>240</v>
      </c>
      <c r="L35">
        <v>240</v>
      </c>
      <c r="W35">
        <v>8208.5396919429368</v>
      </c>
      <c r="Y35">
        <v>8208.5396919429386</v>
      </c>
      <c r="AA35" s="8" t="s">
        <v>144</v>
      </c>
      <c r="AB35" s="4" t="str">
        <f t="shared" si="0"/>
        <v>#8</v>
      </c>
      <c r="AC35" s="9">
        <f t="shared" si="1"/>
        <v>0.99999999999999978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160</v>
      </c>
      <c r="K36">
        <v>210</v>
      </c>
      <c r="L36">
        <v>170</v>
      </c>
      <c r="N36" t="s">
        <v>41</v>
      </c>
      <c r="O36" t="s">
        <v>42</v>
      </c>
      <c r="P36" t="s">
        <v>41</v>
      </c>
      <c r="Q36">
        <v>140</v>
      </c>
      <c r="R36">
        <v>250</v>
      </c>
      <c r="S36">
        <v>150</v>
      </c>
      <c r="T36">
        <v>600</v>
      </c>
      <c r="U36">
        <v>30</v>
      </c>
      <c r="V36">
        <v>30</v>
      </c>
      <c r="W36">
        <v>14896.9792328775</v>
      </c>
      <c r="X36">
        <v>53.496000000000002</v>
      </c>
      <c r="Y36">
        <v>15505.019418114431</v>
      </c>
      <c r="Z36">
        <v>52.594999999999999</v>
      </c>
      <c r="AA36" s="8" t="s">
        <v>136</v>
      </c>
      <c r="AB36" s="4" t="str">
        <f t="shared" si="0"/>
        <v>#8</v>
      </c>
      <c r="AC36" s="9">
        <f t="shared" si="1"/>
        <v>0.96078430030686968</v>
      </c>
      <c r="AD36" s="9">
        <f t="shared" si="2"/>
        <v>0.96428570482465936</v>
      </c>
      <c r="AE36" s="9">
        <f t="shared" si="3"/>
        <v>1.0171309059796558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130</v>
      </c>
      <c r="K39">
        <v>240</v>
      </c>
      <c r="L39">
        <v>170</v>
      </c>
      <c r="W39">
        <v>9728.6396013379199</v>
      </c>
      <c r="Y39">
        <v>10032.65962348581</v>
      </c>
      <c r="AA39" s="8" t="s">
        <v>144</v>
      </c>
      <c r="AB39" s="4" t="str">
        <f t="shared" si="0"/>
        <v>#8</v>
      </c>
      <c r="AC39" s="9">
        <f t="shared" si="1"/>
        <v>0.96969696635215263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31</v>
      </c>
      <c r="I40" t="s">
        <v>37</v>
      </c>
      <c r="J40">
        <v>160</v>
      </c>
      <c r="K40">
        <v>230</v>
      </c>
      <c r="L40">
        <v>150</v>
      </c>
      <c r="N40" t="s">
        <v>43</v>
      </c>
      <c r="O40" t="s">
        <v>44</v>
      </c>
      <c r="P40" t="s">
        <v>43</v>
      </c>
      <c r="Q40">
        <v>140</v>
      </c>
      <c r="R40">
        <v>240</v>
      </c>
      <c r="S40">
        <v>160</v>
      </c>
      <c r="T40">
        <v>600</v>
      </c>
      <c r="U40">
        <v>30</v>
      </c>
      <c r="V40">
        <v>30</v>
      </c>
      <c r="W40">
        <v>17227.79951677323</v>
      </c>
      <c r="X40">
        <v>65.884</v>
      </c>
      <c r="Y40">
        <v>17329.139349657311</v>
      </c>
      <c r="Z40">
        <v>65.602000000000004</v>
      </c>
      <c r="AA40" s="8" t="s">
        <v>136</v>
      </c>
      <c r="AB40" s="4" t="str">
        <f t="shared" si="0"/>
        <v>#8</v>
      </c>
      <c r="AC40" s="9">
        <f t="shared" si="1"/>
        <v>0.99415205620779512</v>
      </c>
      <c r="AD40" s="9">
        <f t="shared" si="2"/>
        <v>0.98958334460118647</v>
      </c>
      <c r="AE40" s="9">
        <f t="shared" si="3"/>
        <v>1.0042986494314197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29</v>
      </c>
      <c r="I43" t="s">
        <v>31</v>
      </c>
      <c r="J43">
        <v>260</v>
      </c>
      <c r="K43">
        <v>120</v>
      </c>
      <c r="L43">
        <v>160</v>
      </c>
      <c r="W43">
        <v>11654.09972818494</v>
      </c>
      <c r="Y43">
        <v>11856.77955502869</v>
      </c>
      <c r="AA43" s="8" t="s">
        <v>144</v>
      </c>
      <c r="AB43" s="4" t="str">
        <f t="shared" si="0"/>
        <v>#8</v>
      </c>
      <c r="AC43" s="9">
        <f t="shared" si="1"/>
        <v>0.9829059968684507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170</v>
      </c>
      <c r="K44">
        <v>200</v>
      </c>
      <c r="L44">
        <v>170</v>
      </c>
      <c r="N44" t="s">
        <v>41</v>
      </c>
      <c r="O44" t="s">
        <v>42</v>
      </c>
      <c r="P44" t="s">
        <v>41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15099.65928120018</v>
      </c>
      <c r="X44">
        <v>53.496000000000002</v>
      </c>
      <c r="Y44">
        <v>15505.019418114431</v>
      </c>
      <c r="Z44">
        <v>52.594999999999999</v>
      </c>
      <c r="AA44" s="8" t="s">
        <v>136</v>
      </c>
      <c r="AB44" s="4" t="str">
        <f t="shared" si="0"/>
        <v>#8</v>
      </c>
      <c r="AC44" s="9">
        <f t="shared" si="1"/>
        <v>0.97385619933886247</v>
      </c>
      <c r="AD44" s="9">
        <f t="shared" si="2"/>
        <v>0.96428570482465936</v>
      </c>
      <c r="AE44" s="9">
        <f t="shared" si="3"/>
        <v>1.0171309059796558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130</v>
      </c>
      <c r="K47">
        <v>280</v>
      </c>
      <c r="L47">
        <v>130</v>
      </c>
      <c r="W47">
        <v>9525.9595530152419</v>
      </c>
      <c r="Y47">
        <v>10032.65962348581</v>
      </c>
      <c r="AA47" s="8" t="s">
        <v>144</v>
      </c>
      <c r="AB47" s="4" t="str">
        <f t="shared" si="0"/>
        <v>#8</v>
      </c>
      <c r="AC47" s="9">
        <f t="shared" si="1"/>
        <v>0.94949494057543671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31</v>
      </c>
      <c r="I48" t="s">
        <v>37</v>
      </c>
      <c r="J48">
        <v>150</v>
      </c>
      <c r="K48">
        <v>230</v>
      </c>
      <c r="L48">
        <v>160</v>
      </c>
      <c r="N48" t="s">
        <v>43</v>
      </c>
      <c r="O48" t="s">
        <v>45</v>
      </c>
      <c r="P48" t="s">
        <v>43</v>
      </c>
      <c r="Q48">
        <v>140</v>
      </c>
      <c r="R48">
        <v>250</v>
      </c>
      <c r="S48">
        <v>150</v>
      </c>
      <c r="T48">
        <v>600</v>
      </c>
      <c r="U48">
        <v>30</v>
      </c>
      <c r="V48">
        <v>30</v>
      </c>
      <c r="W48">
        <v>17227.799275159839</v>
      </c>
      <c r="X48">
        <v>66.587999999999994</v>
      </c>
      <c r="Y48">
        <v>17329.139349657311</v>
      </c>
      <c r="Z48">
        <v>65.602000000000004</v>
      </c>
      <c r="AA48" s="8" t="s">
        <v>136</v>
      </c>
      <c r="AB48" s="4" t="str">
        <f t="shared" si="0"/>
        <v>#8</v>
      </c>
      <c r="AC48" s="9">
        <f t="shared" si="1"/>
        <v>0.9941520422651875</v>
      </c>
      <c r="AD48" s="9">
        <f t="shared" si="2"/>
        <v>0.98958333114874886</v>
      </c>
      <c r="AE48" s="9">
        <f t="shared" si="3"/>
        <v>1.015030029572269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29</v>
      </c>
      <c r="I51" t="s">
        <v>38</v>
      </c>
      <c r="J51">
        <v>160</v>
      </c>
      <c r="K51">
        <v>120</v>
      </c>
      <c r="L51">
        <v>260</v>
      </c>
      <c r="W51">
        <v>11654.099577176579</v>
      </c>
      <c r="Y51">
        <v>11856.77955502869</v>
      </c>
      <c r="AA51" s="8" t="s">
        <v>144</v>
      </c>
      <c r="AB51" s="4" t="str">
        <f t="shared" si="0"/>
        <v>#8</v>
      </c>
      <c r="AC51" s="9">
        <f t="shared" si="1"/>
        <v>0.98290598413241559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33</v>
      </c>
      <c r="P16" t="s">
        <v>40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40</v>
      </c>
      <c r="O20" t="s">
        <v>33</v>
      </c>
      <c r="P20" t="s">
        <v>40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30</v>
      </c>
      <c r="I24" t="s">
        <v>37</v>
      </c>
      <c r="J24">
        <v>180</v>
      </c>
      <c r="K24">
        <v>180</v>
      </c>
      <c r="L24">
        <v>180</v>
      </c>
      <c r="N24" t="s">
        <v>40</v>
      </c>
      <c r="O24" t="s">
        <v>33</v>
      </c>
      <c r="P24" t="s">
        <v>39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180</v>
      </c>
      <c r="L28">
        <v>180</v>
      </c>
      <c r="N28" t="s">
        <v>41</v>
      </c>
      <c r="O28" t="s">
        <v>42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180</v>
      </c>
      <c r="K36">
        <v>180</v>
      </c>
      <c r="L36">
        <v>180</v>
      </c>
      <c r="N36" t="s">
        <v>41</v>
      </c>
      <c r="O36" t="s">
        <v>42</v>
      </c>
      <c r="P36" t="s">
        <v>41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29</v>
      </c>
      <c r="I40" t="s">
        <v>37</v>
      </c>
      <c r="J40">
        <v>180</v>
      </c>
      <c r="K40">
        <v>180</v>
      </c>
      <c r="L40">
        <v>180</v>
      </c>
      <c r="N40" t="s">
        <v>43</v>
      </c>
      <c r="O40" t="s">
        <v>45</v>
      </c>
      <c r="P40" t="s">
        <v>43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29</v>
      </c>
      <c r="I48" t="s">
        <v>37</v>
      </c>
      <c r="J48">
        <v>180</v>
      </c>
      <c r="K48">
        <v>180</v>
      </c>
      <c r="L48">
        <v>180</v>
      </c>
      <c r="N48" t="s">
        <v>43</v>
      </c>
      <c r="O48" t="s">
        <v>45</v>
      </c>
      <c r="P48" t="s">
        <v>43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0.15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0.15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0.15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0.12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0.12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0.1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110</v>
      </c>
      <c r="AF371">
        <v>0.18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110</v>
      </c>
      <c r="AF426">
        <v>0.18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110</v>
      </c>
      <c r="AF481">
        <v>0.18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0.2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0.2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0.2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0.2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0.2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0.2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0.2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0.2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0.2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0.2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0.2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0.2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0.2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0.2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0.2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0.2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0.2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0.2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0.2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0.2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0.2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0.2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0.2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0.2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110</v>
      </c>
      <c r="AF535">
        <v>0.15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110</v>
      </c>
      <c r="AF536">
        <v>0.15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110</v>
      </c>
      <c r="AF591">
        <v>0.18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110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0.3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0.3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0.3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0.3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0.3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0.3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97</v>
      </c>
      <c r="AF371">
        <v>0.25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97</v>
      </c>
      <c r="AF426">
        <v>0.25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97</v>
      </c>
      <c r="AF481">
        <v>0.25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0.18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0.18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0.18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0.18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0.18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0.18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0.18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0.18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0.18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0.18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0.18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0.18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0.18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0.18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0.18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0.18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0.18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0.18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0.18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0.18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0.18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0.18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0.18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0.18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97</v>
      </c>
      <c r="AF535">
        <v>0.18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97</v>
      </c>
      <c r="AF536">
        <v>0.18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97</v>
      </c>
      <c r="AF591">
        <v>0.25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97</v>
      </c>
      <c r="AF646">
        <v>0.18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2019-06-12T17:58:18Z</dcterms:created>
  <dcterms:modified xsi:type="dcterms:W3CDTF">2019-06-12T10:45:53Z</dcterms:modified>
</cp:coreProperties>
</file>