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1" l="1"/>
  <c r="V5" i="1"/>
  <c r="V4" i="1"/>
  <c r="V3" i="1"/>
  <c r="V2" i="1"/>
  <c r="L6" i="1"/>
  <c r="L3" i="1"/>
  <c r="L4" i="1"/>
  <c r="L5" i="1"/>
  <c r="L2" i="1"/>
  <c r="E2" i="6" l="1"/>
  <c r="E5" i="1"/>
  <c r="G5" i="1" s="1"/>
  <c r="E4" i="1"/>
  <c r="G4" i="1" s="1"/>
  <c r="E3" i="1"/>
  <c r="G3" i="1" s="1"/>
  <c r="G2" i="1"/>
  <c r="F2" i="1"/>
  <c r="AC2" i="1"/>
  <c r="E7" i="6" s="1"/>
  <c r="Y5" i="1"/>
  <c r="AA5" i="1" s="1"/>
  <c r="Y4" i="1"/>
  <c r="AA4" i="1" s="1"/>
  <c r="Y3" i="1"/>
  <c r="AA3" i="1" s="1"/>
  <c r="AA2" i="1"/>
  <c r="Z2" i="1"/>
  <c r="S2" i="1"/>
  <c r="E2" i="5" s="1"/>
  <c r="O5" i="1"/>
  <c r="Q5" i="1" s="1"/>
  <c r="O4" i="1"/>
  <c r="Q4" i="1" s="1"/>
  <c r="O3" i="1"/>
  <c r="Q3" i="1" s="1"/>
  <c r="Q2" i="1"/>
  <c r="P2" i="1"/>
  <c r="E14" i="6" l="1"/>
  <c r="E5" i="6"/>
  <c r="E13" i="6"/>
  <c r="E10" i="6"/>
  <c r="E9" i="6"/>
  <c r="E6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G6" i="1"/>
  <c r="AA6" i="1"/>
  <c r="Q6" i="1"/>
  <c r="F5" i="1"/>
  <c r="F4" i="1"/>
  <c r="F3" i="1"/>
  <c r="Z3" i="1"/>
  <c r="Z5" i="1"/>
  <c r="Z4" i="1"/>
  <c r="P5" i="1"/>
  <c r="P3" i="1"/>
  <c r="P4" i="1"/>
  <c r="B6" i="1"/>
  <c r="I2" i="1" s="1"/>
  <c r="F6" i="1" l="1"/>
  <c r="H2" i="1" s="1"/>
  <c r="D2" i="2" s="1"/>
  <c r="E2" i="2"/>
  <c r="E3" i="4"/>
  <c r="E6" i="4"/>
  <c r="E2" i="4"/>
  <c r="E4" i="4"/>
  <c r="E5" i="4"/>
  <c r="E3" i="3"/>
  <c r="E7" i="3"/>
  <c r="E2" i="3"/>
  <c r="E5" i="3"/>
  <c r="E4" i="3"/>
  <c r="E6" i="3"/>
  <c r="Z6" i="1"/>
  <c r="AB2" i="1" s="1"/>
  <c r="P6" i="1"/>
  <c r="R2" i="1" s="1"/>
  <c r="D2" i="3" l="1"/>
  <c r="D6" i="3"/>
  <c r="D2" i="4"/>
  <c r="D4" i="3"/>
  <c r="D5" i="3"/>
  <c r="D7" i="3"/>
  <c r="D3" i="3"/>
  <c r="D6" i="4"/>
  <c r="D5" i="4"/>
  <c r="D4" i="4"/>
  <c r="D3" i="4"/>
  <c r="D4" i="5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<sst xmlns="http://schemas.openxmlformats.org/spreadsheetml/2006/main" count="59" uniqueCount="28">
  <si>
    <t>Weight</t>
    <phoneticPr fontId="1" type="noConversion"/>
  </si>
  <si>
    <t>RF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</si>
  <si>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</si>
  <si>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</si>
  <si>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</si>
  <si>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</si>
  <si>
    <t>Normalized First Mode Shape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</si>
  <si>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</si>
  <si>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</si>
  <si>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</si>
  <si>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</si>
  <si>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PF</t>
    <phoneticPr fontId="1" type="noConversion"/>
  </si>
  <si>
    <t>Alpha*M</t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</si>
  <si>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</si>
  <si>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</si>
  <si>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</si>
  <si>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</si>
  <si>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</si>
  <si>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</si>
  <si>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</si>
  <si>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</si>
  <si>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</si>
  <si>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</si>
  <si>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</si>
  <si>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4F</t>
    <phoneticPr fontId="1" type="noConversion"/>
  </si>
  <si>
    <t>3F</t>
    <phoneticPr fontId="1" type="noConversion"/>
  </si>
  <si>
    <t>2F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</si>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</sst>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abSelected="1" topLeftCell="F1" workbookViewId="0">
      <selection activeCell="L30" sqref="L30"/>
    </sheetView>
  </sheetViews>
  <sheetFormatPr defaultRowHeight="15.75" x14ac:dyDescent="0.25"/>
  <cols>
    <col min="1" max="1" width="5.625" style="1" bestFit="1" customWidth="1"/>
    <col min="2" max="2" width="7.5" style="2" bestFit="1" customWidth="1"/>
    <col min="3" max="3" width="16.125" style="2" bestFit="1" customWidth="1"/>
    <col min="4" max="4" width="27.5" style="2" bestFit="1" customWidth="1"/>
    <col min="5" max="5" width="26.75" style="1" bestFit="1" customWidth="1"/>
    <col min="6" max="7" width="8.875" style="1" bestFit="1" customWidth="1"/>
    <col min="8" max="8" width="6" style="1" bestFit="1" customWidth="1"/>
    <col min="9" max="9" width="9.75" style="1" bestFit="1" customWidth="1"/>
    <col min="10" max="16384" width="9" style="1"/>
  </cols>
  <sheetData>
    <row r="1" spans="1:29" x14ac:dyDescent="0.25">
      <c r="B1" s="2" t="s">
        <v>17</v>
      </c>
      <c r="C1" s="2" t="s">
        <v>18</v>
      </c>
      <c r="D1" s="2" t="s">
        <v>19</v>
      </c>
      <c r="E1" s="1" t="s">
        <v>20</v>
      </c>
      <c r="F1" s="1" t="s">
        <v>21</v>
      </c>
      <c r="G1" s="1" t="s">
        <v>10</v>
      </c>
      <c r="H1" s="3" t="s">
        <v>22</v>
      </c>
      <c r="I1" s="3" t="s">
        <v>23</v>
      </c>
      <c r="L1" s="2" t="s">
        <v>0</v>
      </c>
      <c r="M1" s="2" t="s">
        <v>7</v>
      </c>
      <c r="N1" s="2" t="s">
        <v>8</v>
      </c>
      <c r="O1" s="1" t="s">
        <v>6</v>
      </c>
      <c r="P1" s="1" t="s">
        <v>9</v>
      </c>
      <c r="Q1" s="1" t="s">
        <v>10</v>
      </c>
      <c r="R1" s="3" t="s">
        <v>11</v>
      </c>
      <c r="S1" s="3" t="s">
        <v>12</v>
      </c>
      <c r="V1" s="2" t="s">
        <v>0</v>
      </c>
      <c r="W1" s="2" t="s">
        <v>7</v>
      </c>
      <c r="X1" s="2" t="s">
        <v>8</v>
      </c>
      <c r="Y1" s="1" t="s">
        <v>6</v>
      </c>
      <c r="Z1" s="1" t="s">
        <v>9</v>
      </c>
      <c r="AA1" s="1" t="s">
        <v>10</v>
      </c>
      <c r="AB1" s="3" t="s">
        <v>11</v>
      </c>
      <c r="AC1" s="3" t="s">
        <v>12</v>
      </c>
    </row>
    <row r="2" spans="1:29" x14ac:dyDescent="0.25">
      <c r="A2" s="1" t="s">
        <v>1</v>
      </c>
      <c r="B2" s="2">
        <v>518.4</v>
      </c>
      <c r="C2" s="2">
        <v>94.703999999999994</v>
      </c>
      <c r="E2" s="1">
        <v>1</v>
      </c>
      <c r="F2" s="4">
        <f>B2*E2</f>
        <v>518.4</v>
      </c>
      <c r="G2" s="4">
        <f>B2*E2^2</f>
        <v>518.4</v>
      </c>
      <c r="H2" s="5">
        <f>F6/G6</f>
        <v>1.2717455385664225</v>
      </c>
      <c r="I2" s="8">
        <f>D6*B6</f>
        <v>1762.56</v>
      </c>
      <c r="K2" s="1" t="s">
        <v>1</v>
      </c>
      <c r="L2" s="2">
        <f>$B2</f>
        <v>518.4</v>
      </c>
      <c r="M2" s="2">
        <v>80.58</v>
      </c>
      <c r="N2" s="2"/>
      <c r="O2" s="1">
        <v>1</v>
      </c>
      <c r="P2" s="4">
        <f>L2*O2</f>
        <v>518.4</v>
      </c>
      <c r="Q2" s="4">
        <f>L2*O2^2</f>
        <v>518.4</v>
      </c>
      <c r="R2" s="5">
        <f>P6/Q6</f>
        <v>1.172383131275093</v>
      </c>
      <c r="S2" s="8">
        <f>N6*L6</f>
        <v>228.096</v>
      </c>
      <c r="U2" s="1" t="s">
        <v>1</v>
      </c>
      <c r="V2" s="2">
        <f>$B2</f>
        <v>518.4</v>
      </c>
      <c r="W2" s="2">
        <v>53.2</v>
      </c>
      <c r="X2" s="2"/>
      <c r="Y2" s="1">
        <v>1</v>
      </c>
      <c r="Z2" s="4">
        <f>V2*Y2</f>
        <v>518.4</v>
      </c>
      <c r="AA2" s="4">
        <f>V2*Y2^2</f>
        <v>518.4</v>
      </c>
      <c r="AB2" s="5">
        <f>Z6/AA6</f>
        <v>1.0730708024810565</v>
      </c>
      <c r="AC2" s="8">
        <f>X6*V6</f>
        <v>62.207999999999998</v>
      </c>
    </row>
    <row r="3" spans="1:29" x14ac:dyDescent="0.25">
      <c r="A3" s="1" t="s">
        <v>24</v>
      </c>
      <c r="B3" s="2">
        <v>518.4</v>
      </c>
      <c r="C3" s="2">
        <v>79.400000000000006</v>
      </c>
      <c r="E3" s="1">
        <f>C3/$C$2</f>
        <v>0.83840175705355646</v>
      </c>
      <c r="F3" s="4">
        <f t="shared" ref="F3:F5" si="0">B3*E3</f>
        <v>434.62747085656366</v>
      </c>
      <c r="G3" s="4">
        <f t="shared" ref="G3:G5" si="1">B3*E3^2</f>
        <v>364.39243522988642</v>
      </c>
      <c r="K3" s="1" t="s">
        <v>2</v>
      </c>
      <c r="L3" s="2">
        <f t="shared" ref="L3:L5" si="2">$B3</f>
        <v>518.4</v>
      </c>
      <c r="M3" s="2">
        <v>14.775</v>
      </c>
      <c r="N3" s="2"/>
      <c r="O3" s="1">
        <f>M3/$C$2</f>
        <v>0.15601241763811455</v>
      </c>
      <c r="P3" s="4">
        <f t="shared" ref="P3:P5" si="3">L3*O3</f>
        <v>80.876837303598577</v>
      </c>
      <c r="Q3" s="4">
        <f t="shared" ref="Q3:Q5" si="4">L3*O3^2</f>
        <v>12.617790918658864</v>
      </c>
      <c r="U3" s="1" t="s">
        <v>2</v>
      </c>
      <c r="V3" s="2">
        <f t="shared" ref="V3:V5" si="5">$B3</f>
        <v>518.4</v>
      </c>
      <c r="W3" s="2">
        <v>85.397999999999996</v>
      </c>
      <c r="X3" s="2"/>
      <c r="Y3" s="1">
        <f>W3/$C$2</f>
        <v>0.90173593512417638</v>
      </c>
      <c r="Z3" s="4">
        <f t="shared" ref="Z3:Z5" si="6">V3*Y3</f>
        <v>467.459908768373</v>
      </c>
      <c r="AA3" s="4">
        <f t="shared" ref="AA3:AA5" si="7">V3*Y3^2</f>
        <v>421.52539796631106</v>
      </c>
    </row>
    <row r="4" spans="1:29" x14ac:dyDescent="0.25">
      <c r="A4" s="1" t="s">
        <v>25</v>
      </c>
      <c r="B4" s="2">
        <v>518.4</v>
      </c>
      <c r="C4" s="2">
        <v>54.96</v>
      </c>
      <c r="E4" s="1">
        <f t="shared" ref="E4:E5" si="8">C4/$C$2</f>
        <v>0.58033451596553476</v>
      </c>
      <c r="F4" s="4">
        <f t="shared" si="0"/>
        <v>300.84541307653319</v>
      </c>
      <c r="G4" s="4">
        <f t="shared" si="1"/>
        <v>174.59097717822127</v>
      </c>
      <c r="K4" s="1" t="s">
        <v>3</v>
      </c>
      <c r="L4" s="2">
        <f t="shared" si="2"/>
        <v>518.4</v>
      </c>
      <c r="M4" s="2">
        <v>85.995000000000005</v>
      </c>
      <c r="N4" s="2"/>
      <c r="O4" s="1">
        <f t="shared" ref="O4:O5" si="9">M4/$C$2</f>
        <v>0.90803978712620381</v>
      </c>
      <c r="P4" s="4">
        <f t="shared" si="3"/>
        <v>470.72782564622406</v>
      </c>
      <c r="Q4" s="4">
        <f t="shared" si="4"/>
        <v>427.43959459417806</v>
      </c>
      <c r="U4" s="1" t="s">
        <v>3</v>
      </c>
      <c r="V4" s="2">
        <f t="shared" si="5"/>
        <v>518.4</v>
      </c>
      <c r="W4" s="2">
        <v>10.627000000000001</v>
      </c>
      <c r="X4" s="2"/>
      <c r="Y4" s="1">
        <f t="shared" ref="Y4:Y5" si="10">W4/$C$2</f>
        <v>0.11221278932252071</v>
      </c>
      <c r="Z4" s="4">
        <f t="shared" si="6"/>
        <v>58.171109984794732</v>
      </c>
      <c r="AA4" s="4">
        <f t="shared" si="7"/>
        <v>6.5275425093809529</v>
      </c>
    </row>
    <row r="5" spans="1:29" x14ac:dyDescent="0.25">
      <c r="A5" s="1" t="s">
        <v>26</v>
      </c>
      <c r="B5" s="2">
        <v>518.4</v>
      </c>
      <c r="C5" s="2">
        <v>24.969000000000001</v>
      </c>
      <c r="E5" s="1">
        <f t="shared" si="8"/>
        <v>0.26365306639635078</v>
      </c>
      <c r="F5" s="4">
        <f t="shared" si="0"/>
        <v>136.67774961986822</v>
      </c>
      <c r="G5" s="4">
        <f t="shared" si="1"/>
        <v>36.035507795430931</v>
      </c>
      <c r="K5" s="1" t="s">
        <v>4</v>
      </c>
      <c r="L5" s="2">
        <f t="shared" si="2"/>
        <v>518.4</v>
      </c>
      <c r="M5" s="2">
        <v>69.358999999999995</v>
      </c>
      <c r="N5" s="2"/>
      <c r="O5" s="1">
        <f t="shared" si="9"/>
        <v>0.73237666835614124</v>
      </c>
      <c r="P5" s="4">
        <f t="shared" si="3"/>
        <v>379.66406487582361</v>
      </c>
      <c r="Q5" s="4">
        <f t="shared" si="4"/>
        <v>278.05710292830554</v>
      </c>
      <c r="U5" s="1" t="s">
        <v>4</v>
      </c>
      <c r="V5" s="2">
        <f t="shared" si="5"/>
        <v>518.4</v>
      </c>
      <c r="W5" s="2">
        <v>93.173000000000002</v>
      </c>
      <c r="X5" s="2"/>
      <c r="Y5" s="1">
        <f t="shared" si="10"/>
        <v>0.98383384017570541</v>
      </c>
      <c r="Z5" s="4">
        <f t="shared" si="6"/>
        <v>510.01946274708564</v>
      </c>
      <c r="AA5" s="4">
        <f t="shared" si="7"/>
        <v>501.7744065988154</v>
      </c>
    </row>
    <row r="6" spans="1:29" x14ac:dyDescent="0.25">
      <c r="A6" s="1" t="s">
        <v>27</v>
      </c>
      <c r="B6" s="2">
        <f>SUM(B2:B5)</f>
        <v>2073.6</v>
      </c>
      <c r="D6" s="2">
        <v>0.85</v>
      </c>
      <c r="F6" s="4">
        <f>SUM(F2:F5)</f>
        <v>1390.5506335529653</v>
      </c>
      <c r="G6" s="4">
        <f>SUM(G2:G5)</f>
        <v>1093.4189202035386</v>
      </c>
      <c r="K6" s="1" t="s">
        <v>5</v>
      </c>
      <c r="L6" s="2">
        <f>$B6</f>
        <v>2073.6</v>
      </c>
      <c r="M6" s="2"/>
      <c r="N6" s="2">
        <v>0.11</v>
      </c>
      <c r="P6" s="4">
        <f>SUM(P2:P5)</f>
        <v>1449.6687278256463</v>
      </c>
      <c r="Q6" s="4">
        <f>SUM(Q2:Q5)</f>
        <v>1236.5144884411425</v>
      </c>
      <c r="U6" s="1" t="s">
        <v>5</v>
      </c>
      <c r="V6" s="2">
        <f>$B6</f>
        <v>2073.6</v>
      </c>
      <c r="W6" s="2"/>
      <c r="X6" s="2">
        <v>0.03</v>
      </c>
      <c r="Z6" s="4">
        <f>SUM(Z2:Z5)</f>
        <v>1554.0504815002532</v>
      </c>
      <c r="AA6" s="4">
        <f>SUM(AA2:AA5)</f>
        <v>1448.2273470745074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31.068322083157337</v>
      </c>
      <c r="E3" s="4">
        <f>C3/總表!I$2</f>
        <v>0.12126509168482208</v>
      </c>
    </row>
    <row r="4" spans="2:5" x14ac:dyDescent="0.25">
      <c r="B4" s="7">
        <v>119.04900000000001</v>
      </c>
      <c r="C4" s="7">
        <v>413.07940000000002</v>
      </c>
      <c r="D4" s="4">
        <f>B4/總表!H$2</f>
        <v>93.610707794735589</v>
      </c>
      <c r="E4" s="4">
        <f>C4/總表!I$2</f>
        <v>0.23436331245461151</v>
      </c>
    </row>
    <row r="5" spans="2:5" x14ac:dyDescent="0.25">
      <c r="B5" s="7">
        <v>129.84</v>
      </c>
      <c r="C5" s="7">
        <v>423.89659999999998</v>
      </c>
      <c r="D5" s="4">
        <f>B5/總表!H$2</f>
        <v>102.09589580818376</v>
      </c>
      <c r="E5" s="4">
        <f>C5/總表!I$2</f>
        <v>0.24050052196804647</v>
      </c>
    </row>
    <row r="6" spans="2:5" x14ac:dyDescent="0.25">
      <c r="B6" s="7">
        <v>202.41</v>
      </c>
      <c r="C6" s="7">
        <v>452.38130000000001</v>
      </c>
      <c r="D6" s="4">
        <f>B6/總表!H$2</f>
        <v>159.15919801705539</v>
      </c>
      <c r="E6" s="4">
        <f>C6/總表!I$2</f>
        <v>0.25666150372185914</v>
      </c>
    </row>
    <row r="7" spans="2:5" x14ac:dyDescent="0.25">
      <c r="B7" s="7">
        <v>123.182</v>
      </c>
      <c r="C7" s="7">
        <v>4.4435000000000002</v>
      </c>
      <c r="D7" s="4">
        <f>B7/總表!H$2</f>
        <v>96.860571760964959</v>
      </c>
      <c r="E7" s="4">
        <f>C7/總表!I$2</f>
        <v>2.5210489288307919E-3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39.284999999999997</v>
      </c>
      <c r="C2" s="7">
        <v>213.6182</v>
      </c>
      <c r="D2" s="4">
        <f>B2/總表!H$2</f>
        <v>30.890613576898478</v>
      </c>
      <c r="E2" s="4">
        <f>C2/總表!I$2</f>
        <v>0.12119768972403777</v>
      </c>
    </row>
    <row r="3" spans="2:5" x14ac:dyDescent="0.25">
      <c r="B3" s="7">
        <v>117.66</v>
      </c>
      <c r="C3" s="7">
        <v>412.88130000000001</v>
      </c>
      <c r="D3" s="4">
        <f>B3/總表!H$2</f>
        <v>92.518508169985367</v>
      </c>
      <c r="E3" s="4">
        <f>C3/總表!I$2</f>
        <v>0.23425091911764706</v>
      </c>
    </row>
    <row r="4" spans="2:5" x14ac:dyDescent="0.25">
      <c r="B4" s="7">
        <v>128.46799999999999</v>
      </c>
      <c r="C4" s="7">
        <v>423.74610000000001</v>
      </c>
      <c r="D4" s="4">
        <f>B4/總表!H$2</f>
        <v>101.01706363744415</v>
      </c>
      <c r="E4" s="4">
        <f>C4/總表!I$2</f>
        <v>0.24041513480392157</v>
      </c>
    </row>
    <row r="5" spans="2:5" x14ac:dyDescent="0.25">
      <c r="B5" s="7">
        <v>200.071</v>
      </c>
      <c r="C5" s="7">
        <v>452.75240000000002</v>
      </c>
      <c r="D5" s="4">
        <f>B5/總表!H$2</f>
        <v>157.31999360935868</v>
      </c>
      <c r="E5" s="4">
        <f>C5/總表!I$2</f>
        <v>0.25687204974582428</v>
      </c>
    </row>
    <row r="6" spans="2:5" x14ac:dyDescent="0.25">
      <c r="B6" s="7">
        <v>121.36799999999999</v>
      </c>
      <c r="C6" s="7">
        <v>6.1017999999999999</v>
      </c>
      <c r="D6" s="4">
        <f>B6/總表!H$2</f>
        <v>95.434185785949211</v>
      </c>
      <c r="E6" s="4">
        <f>C6/總表!I$2</f>
        <v>3.4618963326071171E-3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7.4276060169247842</v>
      </c>
      <c r="E3" s="4">
        <f>C3/總表!S$2</f>
        <v>0.98425268308080804</v>
      </c>
    </row>
    <row r="4" spans="2:5" x14ac:dyDescent="0.25">
      <c r="B4" s="7">
        <v>9.1449999999999996</v>
      </c>
      <c r="C4" s="7">
        <v>234.00239999999999</v>
      </c>
      <c r="D4" s="4">
        <f>B4/總表!R$2</f>
        <v>7.8003510593451022</v>
      </c>
      <c r="E4" s="4">
        <f>C4/總表!S$2</f>
        <v>1.0258943602693602</v>
      </c>
    </row>
    <row r="5" spans="2:5" x14ac:dyDescent="0.25">
      <c r="B5" s="7">
        <v>10.205</v>
      </c>
      <c r="C5" s="7">
        <v>249.1635</v>
      </c>
      <c r="D5" s="4">
        <f>B5/總表!R$2</f>
        <v>8.7044923521724193</v>
      </c>
      <c r="E5" s="4">
        <f>C5/總表!S$2</f>
        <v>1.0923624263468013</v>
      </c>
    </row>
    <row r="6" spans="2:5" x14ac:dyDescent="0.25">
      <c r="B6" s="7">
        <v>42.113</v>
      </c>
      <c r="C6" s="7">
        <v>459.44060000000002</v>
      </c>
      <c r="D6" s="4">
        <f>B6/總表!R$2</f>
        <v>35.920851193242243</v>
      </c>
      <c r="E6" s="4">
        <f>C6/總表!S$2</f>
        <v>2.0142422488776655</v>
      </c>
    </row>
    <row r="7" spans="2:5" x14ac:dyDescent="0.25">
      <c r="B7" s="7">
        <v>45.411999999999999</v>
      </c>
      <c r="C7" s="7">
        <v>472.59109999999998</v>
      </c>
      <c r="D7" s="4">
        <f>B7/總表!R$2</f>
        <v>38.734777726296315</v>
      </c>
      <c r="E7" s="4">
        <f>C7/總表!S$2</f>
        <v>2.0718956053591469</v>
      </c>
    </row>
    <row r="8" spans="2:5" x14ac:dyDescent="0.25">
      <c r="B8" s="7">
        <v>59.570999999999998</v>
      </c>
      <c r="C8" s="7">
        <v>505.56709999999998</v>
      </c>
      <c r="D8" s="4">
        <f>B8/總表!R$2</f>
        <v>50.811887693411386</v>
      </c>
      <c r="E8" s="4">
        <f>C8/總表!S$2</f>
        <v>2.216466312429854</v>
      </c>
    </row>
    <row r="9" spans="2:5" x14ac:dyDescent="0.25">
      <c r="B9" s="7">
        <v>77.646000000000001</v>
      </c>
      <c r="C9" s="7">
        <v>522.47</v>
      </c>
      <c r="D9" s="4">
        <f>B9/總表!R$2</f>
        <v>66.229202663084735</v>
      </c>
      <c r="E9" s="4">
        <f>C9/總表!S$2</f>
        <v>2.2905706369248038</v>
      </c>
    </row>
    <row r="10" spans="2:5" x14ac:dyDescent="0.25">
      <c r="B10" s="7">
        <v>112.557</v>
      </c>
      <c r="C10" s="7">
        <v>535.9502</v>
      </c>
      <c r="D10" s="4">
        <f>B10/總表!R$2</f>
        <v>96.007010846004022</v>
      </c>
      <c r="E10" s="4">
        <f>C10/總表!S$2</f>
        <v>2.3496694374298541</v>
      </c>
    </row>
    <row r="11" spans="2:5" x14ac:dyDescent="0.25">
      <c r="B11" s="7">
        <v>112.565</v>
      </c>
      <c r="C11" s="7">
        <v>420.61540000000002</v>
      </c>
      <c r="D11" s="4">
        <f>B11/總表!R$2</f>
        <v>96.013834553874403</v>
      </c>
      <c r="E11" s="4">
        <f>C11/總表!S$2</f>
        <v>1.8440279531425365</v>
      </c>
    </row>
    <row r="12" spans="2:5" x14ac:dyDescent="0.25">
      <c r="B12" s="7">
        <v>112.57299999999999</v>
      </c>
      <c r="C12" s="7">
        <v>293.5729</v>
      </c>
      <c r="D12" s="4">
        <f>B12/總表!R$2</f>
        <v>96.020658261744799</v>
      </c>
      <c r="E12" s="4">
        <f>C12/總表!S$2</f>
        <v>1.2870585192199775</v>
      </c>
    </row>
    <row r="13" spans="2:5" x14ac:dyDescent="0.25">
      <c r="B13" s="7">
        <v>114.729</v>
      </c>
      <c r="C13" s="7">
        <v>320.87670000000003</v>
      </c>
      <c r="D13" s="4">
        <f>B13/總表!R$2</f>
        <v>97.859647532816211</v>
      </c>
      <c r="E13" s="4">
        <f>C13/總表!S$2</f>
        <v>1.4067616266835017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100.1251185457873</v>
      </c>
      <c r="E14" s="4">
        <f>C14/總表!S$2</f>
        <v>1.4906517431257016</v>
      </c>
    </row>
    <row r="15" spans="2:5" x14ac:dyDescent="0.25">
      <c r="B15" s="7">
        <v>116.014</v>
      </c>
      <c r="C15" s="7">
        <v>148.9237</v>
      </c>
      <c r="D15" s="4">
        <f>B15/總表!R$2</f>
        <v>98.955705609498381</v>
      </c>
      <c r="E15" s="4">
        <f>C15/總表!S$2</f>
        <v>0.65289921787317617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13</v>
      </c>
      <c r="C1" s="6" t="s">
        <v>14</v>
      </c>
      <c r="D1" s="1" t="s">
        <v>15</v>
      </c>
      <c r="E1" s="1" t="s">
        <v>16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-2.865607742648729</v>
      </c>
      <c r="E3" s="4">
        <f>C3/總表!AC$2</f>
        <v>4.3085921424897125</v>
      </c>
    </row>
    <row r="4" spans="2:5" x14ac:dyDescent="0.25">
      <c r="B4" s="7">
        <v>-3.2170000000000001</v>
      </c>
      <c r="C4" s="7">
        <v>276.1225</v>
      </c>
      <c r="D4" s="4">
        <f>B4/總表!AB$2</f>
        <v>-2.9979382465368976</v>
      </c>
      <c r="E4" s="4">
        <f>C4/總表!AC$2</f>
        <v>4.4386975951646095</v>
      </c>
    </row>
    <row r="5" spans="2:5" x14ac:dyDescent="0.25">
      <c r="B5" s="7">
        <v>-3.74</v>
      </c>
      <c r="C5" s="7">
        <v>295.51600000000002</v>
      </c>
      <c r="D5" s="4">
        <f>B5/總表!AB$2</f>
        <v>-3.4853245390264216</v>
      </c>
      <c r="E5" s="4">
        <f>C5/總表!AC$2</f>
        <v>4.7504501028806585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-9.2761819415692504</v>
      </c>
      <c r="E6" s="4">
        <f>C6/總表!AC$2</f>
        <v>7.0118746784979429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-9.5380472344747105</v>
      </c>
      <c r="E7" s="4">
        <f>C7/總表!AC$2</f>
        <v>7.2957979681069967</v>
      </c>
    </row>
    <row r="8" spans="2:5" x14ac:dyDescent="0.25">
      <c r="B8" s="7">
        <v>-10.285</v>
      </c>
      <c r="C8" s="7">
        <v>459.02929999999998</v>
      </c>
      <c r="D8" s="4">
        <f>B8/總表!AB$2</f>
        <v>-9.5846424823226588</v>
      </c>
      <c r="E8" s="4">
        <f>C8/總表!AC$2</f>
        <v>7.3789432227366252</v>
      </c>
    </row>
    <row r="9" spans="2:5" x14ac:dyDescent="0.25">
      <c r="B9" s="7">
        <v>-10.542</v>
      </c>
      <c r="C9" s="7">
        <v>467.31049999999999</v>
      </c>
      <c r="D9" s="4">
        <f>B9/總表!AB$2</f>
        <v>-9.8241420562611044</v>
      </c>
      <c r="E9" s="4">
        <f>C9/總表!AC$2</f>
        <v>7.5120643647119341</v>
      </c>
    </row>
    <row r="10" spans="2:5" x14ac:dyDescent="0.25">
      <c r="B10" s="7">
        <v>-15.118</v>
      </c>
      <c r="C10" s="7">
        <v>527.02689999999996</v>
      </c>
      <c r="D10" s="4">
        <f>B10/總表!AB$2</f>
        <v>-14.088539139305198</v>
      </c>
      <c r="E10" s="4">
        <f>C10/總表!AC$2</f>
        <v>8.4720116383744859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-15.088473158122135</v>
      </c>
      <c r="E11" s="4">
        <f>C11/總表!AC$2</f>
        <v>8.5483153292181075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-17.026835468596722</v>
      </c>
      <c r="E12" s="4">
        <f>C12/總表!AC$2</f>
        <v>8.6317418981481477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-27.478149560891193</v>
      </c>
      <c r="E13" s="4">
        <f>C13/總表!AC$2</f>
        <v>8.8113859953703706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-28.343889265906043</v>
      </c>
      <c r="E14" s="4">
        <f>C14/總表!AC$2</f>
        <v>8.8747926311728396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-28.343889265906043</v>
      </c>
      <c r="E15" s="4">
        <f>C15/總表!AC$2</f>
        <v>8.8747926311728396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-28.343889265906043</v>
      </c>
      <c r="E16" s="4">
        <f>C16/總表!AC$2</f>
        <v>8.8747926311728396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2019-05-20T12:50:39Z</dcterms:modified>
</cp:coreProperties>
</file>