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PivotChartFilter="1"/>
  <mc:AlternateContent xmlns:mc="http://schemas.openxmlformats.org/markup-compatibility/2006">
    <mc:Choice Requires="x15">
      <x15ac:absPath xmlns:x15ac="http://schemas.microsoft.com/office/spreadsheetml/2010/11/ac" url="C:\Users\SHRUTI SHARMA\OneDrive\Desktop\Courses\Data analysis\"/>
    </mc:Choice>
  </mc:AlternateContent>
  <xr:revisionPtr revIDLastSave="0" documentId="13_ncr:1_{58385CC6-F351-4E29-966A-7F1B4ADFECB7}" xr6:coauthVersionLast="36" xr6:coauthVersionMax="36" xr10:uidLastSave="{00000000-0000-0000-0000-000000000000}"/>
  <bookViews>
    <workbookView xWindow="0" yWindow="0" windowWidth="20730" windowHeight="10590" tabRatio="956" firstSheet="1" activeTab="8" xr2:uid="{00000000-000D-0000-FFFF-FFFF00000000}"/>
  </bookViews>
  <sheets>
    <sheet name="Won and lost" sheetId="4" r:id="rId1"/>
    <sheet name="Sheet2" sheetId="26" r:id="rId2"/>
    <sheet name="Countries" sheetId="11" r:id="rId3"/>
    <sheet name="Most ODIs played" sheetId="12" r:id="rId4"/>
    <sheet name="Native country" sheetId="16" r:id="rId5"/>
    <sheet name="Wins by runs and more" sheetId="17" r:id="rId6"/>
    <sheet name="Month" sheetId="21" r:id="rId7"/>
    <sheet name="India Win" sheetId="24" r:id="rId8"/>
    <sheet name="Base Sheet" sheetId="1" r:id="rId9"/>
    <sheet name="Foreign countries" sheetId="23" r:id="rId10"/>
    <sheet name="Sheet1" sheetId="25" r:id="rId11"/>
  </sheets>
  <definedNames>
    <definedName name="_xlnm._FilterDatabase" localSheetId="8" hidden="1">'Base Sheet'!$D$1:$D$129</definedName>
  </definedNames>
  <calcPr calcId="179021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8" r:id="rId20"/>
    <pivotCache cacheId="9" r:id="rId21"/>
    <pivotCache cacheId="10" r:id="rId22"/>
    <pivotCache cacheId="11" r:id="rId2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1" i="1" l="1"/>
  <c r="Q13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2" i="1"/>
  <c r="F27" i="17"/>
  <c r="F26" i="17"/>
  <c r="F25" i="17"/>
  <c r="F24" i="17"/>
  <c r="F23" i="17"/>
  <c r="F22" i="17"/>
  <c r="F21" i="17"/>
  <c r="F20" i="17"/>
  <c r="R5" i="17"/>
  <c r="P5" i="17"/>
  <c r="P4" i="17"/>
  <c r="R4" i="17" s="1"/>
  <c r="R3" i="17"/>
  <c r="P3" i="17"/>
  <c r="N2" i="4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E7" i="21"/>
  <c r="G4" i="23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E6" i="17"/>
  <c r="E5" i="17"/>
  <c r="E4" i="17"/>
  <c r="C7" i="16"/>
</calcChain>
</file>

<file path=xl/sharedStrings.xml><?xml version="1.0" encoding="utf-8"?>
<sst xmlns="http://schemas.openxmlformats.org/spreadsheetml/2006/main" count="2078" uniqueCount="343">
  <si>
    <t>Team 1</t>
  </si>
  <si>
    <t>Team 2</t>
  </si>
  <si>
    <t>Winner</t>
  </si>
  <si>
    <t>Margin</t>
  </si>
  <si>
    <t>Ground</t>
  </si>
  <si>
    <t>Match Date</t>
  </si>
  <si>
    <t>Scorecard</t>
  </si>
  <si>
    <t>New Zealand</t>
  </si>
  <si>
    <t>Pakistan</t>
  </si>
  <si>
    <t>61 runs</t>
  </si>
  <si>
    <t>Wellington</t>
  </si>
  <si>
    <t>ODI # 3946</t>
  </si>
  <si>
    <t>8 wickets</t>
  </si>
  <si>
    <t>Nelson</t>
  </si>
  <si>
    <t>ODI # 3947</t>
  </si>
  <si>
    <t>U.A.E.</t>
  </si>
  <si>
    <t>Ireland</t>
  </si>
  <si>
    <t>4 wickets</t>
  </si>
  <si>
    <t>ICCA Dubai</t>
  </si>
  <si>
    <t>ODI # 3948</t>
  </si>
  <si>
    <t>183 runs</t>
  </si>
  <si>
    <t>Dunedin</t>
  </si>
  <si>
    <t>ODI # 3949</t>
  </si>
  <si>
    <t>67 runs</t>
  </si>
  <si>
    <t>ODI # 3950</t>
  </si>
  <si>
    <t>Australia</t>
  </si>
  <si>
    <t>England</t>
  </si>
  <si>
    <t>5 wickets</t>
  </si>
  <si>
    <t>Melbourne</t>
  </si>
  <si>
    <t>ODI # 3951</t>
  </si>
  <si>
    <t>Bangladesh</t>
  </si>
  <si>
    <t>Zimbabwe</t>
  </si>
  <si>
    <t>Dhaka</t>
  </si>
  <si>
    <t>ODI # 3952</t>
  </si>
  <si>
    <t>Hamilton</t>
  </si>
  <si>
    <t>ODI # 3953</t>
  </si>
  <si>
    <t>Scotland</t>
  </si>
  <si>
    <t>6 wickets</t>
  </si>
  <si>
    <t>ODI # 3954</t>
  </si>
  <si>
    <t>Sri Lanka</t>
  </si>
  <si>
    <t>12 runs</t>
  </si>
  <si>
    <t>ODI # 3955</t>
  </si>
  <si>
    <t>24 runs</t>
  </si>
  <si>
    <t>ODI # 3956</t>
  </si>
  <si>
    <t>15 runs</t>
  </si>
  <si>
    <t>ODI # 3957</t>
  </si>
  <si>
    <t>Brisbane</t>
  </si>
  <si>
    <t>ODI # 3958</t>
  </si>
  <si>
    <t>163 runs</t>
  </si>
  <si>
    <t>ODI # 3959</t>
  </si>
  <si>
    <t>16 runs</t>
  </si>
  <si>
    <t>Sydney</t>
  </si>
  <si>
    <t>ODI # 3960</t>
  </si>
  <si>
    <t>31 runs</t>
  </si>
  <si>
    <t>ODI # 3961</t>
  </si>
  <si>
    <t>ODI # 3962</t>
  </si>
  <si>
    <t>ODI # 3963</t>
  </si>
  <si>
    <t>91 runs</t>
  </si>
  <si>
    <t>ODI # 3964</t>
  </si>
  <si>
    <t>10 wickets</t>
  </si>
  <si>
    <t>ODI # 3965</t>
  </si>
  <si>
    <t>3 wickets</t>
  </si>
  <si>
    <t>Adelaide</t>
  </si>
  <si>
    <t>ODI # 3966</t>
  </si>
  <si>
    <t>79 runs</t>
  </si>
  <si>
    <t>ODI # 3967</t>
  </si>
  <si>
    <t>Perth</t>
  </si>
  <si>
    <t>ODI # 3968</t>
  </si>
  <si>
    <t>South Africa</t>
  </si>
  <si>
    <t>India</t>
  </si>
  <si>
    <t>Durban</t>
  </si>
  <si>
    <t>ODI # 3969</t>
  </si>
  <si>
    <t>9 wickets</t>
  </si>
  <si>
    <t>Centurion</t>
  </si>
  <si>
    <t>ODI # 3970</t>
  </si>
  <si>
    <t>124 runs</t>
  </si>
  <si>
    <t>Cape Town</t>
  </si>
  <si>
    <t>ODI # 3971</t>
  </si>
  <si>
    <t>Afghanistan</t>
  </si>
  <si>
    <t>154 runs</t>
  </si>
  <si>
    <t>Sharjah</t>
  </si>
  <si>
    <t>ODI # 3972</t>
  </si>
  <si>
    <t>Johannesburg</t>
  </si>
  <si>
    <t>ODI # 3973</t>
  </si>
  <si>
    <t>ODI # 3974</t>
  </si>
  <si>
    <t>ODI # 3975</t>
  </si>
  <si>
    <t>73 runs</t>
  </si>
  <si>
    <t>Port Elizabeth</t>
  </si>
  <si>
    <t>ODI # 3976</t>
  </si>
  <si>
    <t>ODI # 3977</t>
  </si>
  <si>
    <t>ODI # 3978</t>
  </si>
  <si>
    <t>146 runs</t>
  </si>
  <si>
    <t>ODI # 3979</t>
  </si>
  <si>
    <t>ODI # 3980</t>
  </si>
  <si>
    <t>Mount Maunganui</t>
  </si>
  <si>
    <t>ODI # 3981</t>
  </si>
  <si>
    <t>4 runs</t>
  </si>
  <si>
    <t>ODI # 3982</t>
  </si>
  <si>
    <t>7 wickets</t>
  </si>
  <si>
    <t>Bulawayo</t>
  </si>
  <si>
    <t>ODI # 3983</t>
  </si>
  <si>
    <t>P.N.G.</t>
  </si>
  <si>
    <t>56 runs</t>
  </si>
  <si>
    <t>Harare</t>
  </si>
  <si>
    <t>ODI # 3984</t>
  </si>
  <si>
    <t>Hong Kong</t>
  </si>
  <si>
    <t>ODI # 3985</t>
  </si>
  <si>
    <t>ODI # 3986</t>
  </si>
  <si>
    <t>West Indies</t>
  </si>
  <si>
    <t>60 runs</t>
  </si>
  <si>
    <t>ODI # 3987</t>
  </si>
  <si>
    <t>2 runs</t>
  </si>
  <si>
    <t>ODI # 3988</t>
  </si>
  <si>
    <t>ODI # 3989</t>
  </si>
  <si>
    <t>30 runs</t>
  </si>
  <si>
    <t>ODI # 3990</t>
  </si>
  <si>
    <t>ODI # 3991</t>
  </si>
  <si>
    <t>Christchurch</t>
  </si>
  <si>
    <t>ODI # 3992</t>
  </si>
  <si>
    <t>52 runs</t>
  </si>
  <si>
    <t>ODI # 3993</t>
  </si>
  <si>
    <t>89 runs</t>
  </si>
  <si>
    <t>ODI # 3994</t>
  </si>
  <si>
    <t>226 runs</t>
  </si>
  <si>
    <t>ODI # 3995</t>
  </si>
  <si>
    <t>tied</t>
  </si>
  <si>
    <t>ODI # 3996</t>
  </si>
  <si>
    <t>ODI # 3997</t>
  </si>
  <si>
    <t>ODI # 3998</t>
  </si>
  <si>
    <t>107 runs</t>
  </si>
  <si>
    <t>ODI # 3999</t>
  </si>
  <si>
    <t>58 runs</t>
  </si>
  <si>
    <t>ODI # 4000</t>
  </si>
  <si>
    <t>25 runs</t>
  </si>
  <si>
    <t>ODI # 4001</t>
  </si>
  <si>
    <t>ODI # 4002</t>
  </si>
  <si>
    <t>ODI # 4003</t>
  </si>
  <si>
    <t>5 runs</t>
  </si>
  <si>
    <t>ODI # 4004</t>
  </si>
  <si>
    <t>3 runs</t>
  </si>
  <si>
    <t>ODI # 4005</t>
  </si>
  <si>
    <t>ODI # 4006</t>
  </si>
  <si>
    <t>ODI # 4007</t>
  </si>
  <si>
    <t>6 runs</t>
  </si>
  <si>
    <t>Edinburgh</t>
  </si>
  <si>
    <t>ODI # 4008</t>
  </si>
  <si>
    <t>The Oval</t>
  </si>
  <si>
    <t>ODI # 4009</t>
  </si>
  <si>
    <t>38 runs</t>
  </si>
  <si>
    <t>Cardiff</t>
  </si>
  <si>
    <t>ODI # 4010</t>
  </si>
  <si>
    <t>242 runs</t>
  </si>
  <si>
    <t>Nottingham</t>
  </si>
  <si>
    <t>ODI # 4011</t>
  </si>
  <si>
    <t>Chester-le-Street</t>
  </si>
  <si>
    <t>ODI # 4012</t>
  </si>
  <si>
    <t>1 wicket</t>
  </si>
  <si>
    <t>Manchester</t>
  </si>
  <si>
    <t>ODI # 4013</t>
  </si>
  <si>
    <t>ODI # 4014</t>
  </si>
  <si>
    <t>201 runs</t>
  </si>
  <si>
    <t>ODI # 4015</t>
  </si>
  <si>
    <t>86 runs</t>
  </si>
  <si>
    <t>Lord's</t>
  </si>
  <si>
    <t>ODI # 4016</t>
  </si>
  <si>
    <t>ODI # 4017</t>
  </si>
  <si>
    <t>Leeds</t>
  </si>
  <si>
    <t>ODI # 4018</t>
  </si>
  <si>
    <t>ODI # 4019</t>
  </si>
  <si>
    <t>244 runs</t>
  </si>
  <si>
    <t>ODI # 4020</t>
  </si>
  <si>
    <t>131 runs</t>
  </si>
  <si>
    <t>ODI # 4021</t>
  </si>
  <si>
    <t>48 runs</t>
  </si>
  <si>
    <t>Providence</t>
  </si>
  <si>
    <t>ODI # 4022</t>
  </si>
  <si>
    <t>ODI # 4023</t>
  </si>
  <si>
    <t>18 runs</t>
  </si>
  <si>
    <t>Basseterre</t>
  </si>
  <si>
    <t>ODI # 4024</t>
  </si>
  <si>
    <t>Dambulla</t>
  </si>
  <si>
    <t>ODI # 4025</t>
  </si>
  <si>
    <t>Netherlands</t>
  </si>
  <si>
    <t>Nepal</t>
  </si>
  <si>
    <t>55 runs</t>
  </si>
  <si>
    <t>Amstelveen</t>
  </si>
  <si>
    <t>ODI # 4026</t>
  </si>
  <si>
    <t>ODI # 4027</t>
  </si>
  <si>
    <t>1 run</t>
  </si>
  <si>
    <t>ODI # 4028</t>
  </si>
  <si>
    <t>78 runs</t>
  </si>
  <si>
    <t>Pallekele</t>
  </si>
  <si>
    <t>ODI # 4029</t>
  </si>
  <si>
    <t>ODI # 4030</t>
  </si>
  <si>
    <t>178 runs</t>
  </si>
  <si>
    <t>Colombo (RPS)</t>
  </si>
  <si>
    <t>ODI # 4031</t>
  </si>
  <si>
    <t>29 runs</t>
  </si>
  <si>
    <t>Belfast</t>
  </si>
  <si>
    <t>ODI # 4032</t>
  </si>
  <si>
    <t>ODI # 4033</t>
  </si>
  <si>
    <t>Kuala Lumpur</t>
  </si>
  <si>
    <t>ODI # 4034</t>
  </si>
  <si>
    <t>ODI # 4035</t>
  </si>
  <si>
    <t>137 runs</t>
  </si>
  <si>
    <t>Dubai (DSC)</t>
  </si>
  <si>
    <t>ODI # 4036</t>
  </si>
  <si>
    <t>ODI # 4037</t>
  </si>
  <si>
    <t>Abu Dhabi</t>
  </si>
  <si>
    <t>ODI # 4038</t>
  </si>
  <si>
    <t>26 runs</t>
  </si>
  <si>
    <t>ODI # 4039</t>
  </si>
  <si>
    <t>ODI # 4040</t>
  </si>
  <si>
    <t>136 runs</t>
  </si>
  <si>
    <t>ODI # 4041</t>
  </si>
  <si>
    <t>ODI # 4042</t>
  </si>
  <si>
    <t>ODI # 4043</t>
  </si>
  <si>
    <t>ODI # 4044</t>
  </si>
  <si>
    <t>ODI # 4045</t>
  </si>
  <si>
    <t>ODI # 4046</t>
  </si>
  <si>
    <t>37 runs</t>
  </si>
  <si>
    <t>ODI # 4047</t>
  </si>
  <si>
    <t>ODI # 4048</t>
  </si>
  <si>
    <t>Kimberley</t>
  </si>
  <si>
    <t>ODI # 4049</t>
  </si>
  <si>
    <t>120 runs</t>
  </si>
  <si>
    <t>Bloemfontein</t>
  </si>
  <si>
    <t>ODI # 4050</t>
  </si>
  <si>
    <t>Paarl</t>
  </si>
  <si>
    <t>ODI # 4051</t>
  </si>
  <si>
    <t>no result</t>
  </si>
  <si>
    <t>ODI # 4052</t>
  </si>
  <si>
    <t>ODI # 4053</t>
  </si>
  <si>
    <t>ODI # 4054</t>
  </si>
  <si>
    <t>ODI # 4055</t>
  </si>
  <si>
    <t>Guwahati</t>
  </si>
  <si>
    <t>ODI # 4056</t>
  </si>
  <si>
    <t>28 runs</t>
  </si>
  <si>
    <t>ODI # 4057</t>
  </si>
  <si>
    <t>219 runs</t>
  </si>
  <si>
    <t>ODI # 4058</t>
  </si>
  <si>
    <t>Visakhapatnam</t>
  </si>
  <si>
    <t>ODI # 4059</t>
  </si>
  <si>
    <t>Chattogram</t>
  </si>
  <si>
    <t>ODI # 4060</t>
  </si>
  <si>
    <t>ODI # 4061</t>
  </si>
  <si>
    <t>43 runs</t>
  </si>
  <si>
    <t>Pune</t>
  </si>
  <si>
    <t>ODI # 4062</t>
  </si>
  <si>
    <t>224 runs</t>
  </si>
  <si>
    <t>Mumbai (BS)</t>
  </si>
  <si>
    <t>ODI # 4063</t>
  </si>
  <si>
    <t>Thiruvananthapuram</t>
  </si>
  <si>
    <t>ODI # 4064</t>
  </si>
  <si>
    <t>ODI # 4065</t>
  </si>
  <si>
    <t>47 runs</t>
  </si>
  <si>
    <t>ODI # 4066</t>
  </si>
  <si>
    <t>7 runs</t>
  </si>
  <si>
    <t>ODI # 4067</t>
  </si>
  <si>
    <t>ODI # 4068</t>
  </si>
  <si>
    <t>40 runs</t>
  </si>
  <si>
    <t>Hobart</t>
  </si>
  <si>
    <t>ODI # 4069</t>
  </si>
  <si>
    <t>ODI # 4070</t>
  </si>
  <si>
    <t>ODI # 4071</t>
  </si>
  <si>
    <t>ODI # 4072</t>
  </si>
  <si>
    <t>Sylhet</t>
  </si>
  <si>
    <t>ODI # 4073</t>
  </si>
  <si>
    <t/>
  </si>
  <si>
    <t>Runs</t>
  </si>
  <si>
    <t>Wickets</t>
  </si>
  <si>
    <t>Row Labels</t>
  </si>
  <si>
    <t>(blank)</t>
  </si>
  <si>
    <t>Grand Total</t>
  </si>
  <si>
    <t>Count of Winner</t>
  </si>
  <si>
    <t>First</t>
  </si>
  <si>
    <t>Second</t>
  </si>
  <si>
    <t>Third</t>
  </si>
  <si>
    <t>Canada</t>
  </si>
  <si>
    <t>UAE</t>
  </si>
  <si>
    <t>Wales</t>
  </si>
  <si>
    <t>Guyana</t>
  </si>
  <si>
    <t>St Kits &amp; Nevis</t>
  </si>
  <si>
    <t>Northern Ireland</t>
  </si>
  <si>
    <t>Malaysia</t>
  </si>
  <si>
    <t>Country</t>
  </si>
  <si>
    <t>Count of Country</t>
  </si>
  <si>
    <t>Count of Countries</t>
  </si>
  <si>
    <t>Most ODI's played</t>
  </si>
  <si>
    <t>Played in Native country</t>
  </si>
  <si>
    <t>Countries playing most matches in native country</t>
  </si>
  <si>
    <t>Max runs</t>
  </si>
  <si>
    <t>1st team</t>
  </si>
  <si>
    <t>2nd team</t>
  </si>
  <si>
    <t>3rd Team</t>
  </si>
  <si>
    <t>Top 3 wins by runs</t>
  </si>
  <si>
    <t>Month no.</t>
  </si>
  <si>
    <t>Count of Month no.</t>
  </si>
  <si>
    <t>Most ODI's played in 3rd Month, that is March</t>
  </si>
  <si>
    <t>Total teams</t>
  </si>
  <si>
    <t>Total countries</t>
  </si>
  <si>
    <t>Count of Total teams</t>
  </si>
  <si>
    <t>Foriegn Countries</t>
  </si>
  <si>
    <t>Max Foriegn countries visited</t>
  </si>
  <si>
    <t>avg of ODIs played</t>
  </si>
  <si>
    <t>~=12</t>
  </si>
  <si>
    <t>Ground in which most ODIS were played</t>
  </si>
  <si>
    <t>Count of Ground</t>
  </si>
  <si>
    <t>Mapping the countries</t>
  </si>
  <si>
    <t>In bold</t>
  </si>
  <si>
    <t>Not bold</t>
  </si>
  <si>
    <t>Playing first</t>
  </si>
  <si>
    <t>Chasing</t>
  </si>
  <si>
    <t>Hence India won by chasing</t>
  </si>
  <si>
    <t>Top 3 winners</t>
  </si>
  <si>
    <t>Lost match</t>
  </si>
  <si>
    <t>Match lost</t>
  </si>
  <si>
    <t>Count of Lost match</t>
  </si>
  <si>
    <t>Max Match lost</t>
  </si>
  <si>
    <t>Lost by Playing first</t>
  </si>
  <si>
    <t>sum</t>
  </si>
  <si>
    <t>Win %</t>
  </si>
  <si>
    <t xml:space="preserve">Performace of Sri lanka </t>
  </si>
  <si>
    <t>Top 3 winning countries</t>
  </si>
  <si>
    <t>Match won</t>
  </si>
  <si>
    <t>Match tie</t>
  </si>
  <si>
    <t>MATCH LOST BY CHASING OR PLAYING FIRST?(zimbabwe)</t>
  </si>
  <si>
    <t>Lost by Chasing</t>
  </si>
  <si>
    <t>Played in native country</t>
  </si>
  <si>
    <t>Won</t>
  </si>
  <si>
    <t>Lost</t>
  </si>
  <si>
    <t>Played in foriegn country</t>
  </si>
  <si>
    <t>Percentage won in native country</t>
  </si>
  <si>
    <t>Percentage won in foriegn country</t>
  </si>
  <si>
    <t>% lost in native country</t>
  </si>
  <si>
    <t>%lost in foriegn country</t>
  </si>
  <si>
    <t>%win by playing first</t>
  </si>
  <si>
    <t>%win by chasing first</t>
  </si>
  <si>
    <t>%lost by chasing first</t>
  </si>
  <si>
    <t>%lost by playing first</t>
  </si>
  <si>
    <t>Won in Native country?</t>
  </si>
  <si>
    <t>Count of Yes=</t>
  </si>
  <si>
    <t>Count of No=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</si>
</sst>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5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0" fillId="3" borderId="0" xfId="0" applyFill="1"/>
    <xf numFmtId="0" fontId="0" fillId="4" borderId="0" xfId="0" applyFont="1" applyFill="1"/>
    <xf numFmtId="0" fontId="0" fillId="4" borderId="0" xfId="0" applyFill="1"/>
    <xf numFmtId="0" fontId="0" fillId="4" borderId="0" xfId="0" applyNumberFormat="1" applyFill="1"/>
    <xf numFmtId="0" fontId="0" fillId="4" borderId="0" xfId="0" applyFill="1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0" borderId="0" xfId="0" applyAlignment="1">
      <alignment horizontal="left" indent="2"/>
    </xf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left"/>
    </xf>
    <xf numFmtId="0" fontId="0" fillId="10" borderId="0" xfId="0" applyNumberFormat="1" applyFill="1"/>
    <xf numFmtId="0" fontId="0" fillId="11" borderId="0" xfId="0" applyFill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0" fillId="11" borderId="1" xfId="0" applyFill="1" applyBorder="1"/>
    <xf numFmtId="0" fontId="0" fillId="11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10" borderId="0" xfId="0" applyFont="1" applyFill="1" applyAlignment="1">
      <alignment horizontal="center"/>
    </xf>
  </cellXfs>
  <cellStyles count="1">
    <cellStyle name="Normal" xfId="0" builtinId="0"/>
  </cellStyles>
  <dxfs count="1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pivotCacheDefinition" Target="pivotCache/pivotCacheDefinition12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pivotSource>
    <c:name>[crc_ana.xlsx]Sheet1!PivotTable1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Sheet1!$A$2:$A$5</c:f>
              <c:strCache>
                <c:ptCount val="3"/>
                <c:pt idx="0">
                  <c:v>Bangladesh</c:v>
                </c:pt>
                <c:pt idx="1">
                  <c:v>England</c:v>
                </c:pt>
                <c:pt idx="2">
                  <c:v>India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3"/>
                <c:pt idx="0">
                  <c:v>13</c:v>
                </c:pt>
                <c:pt idx="1">
                  <c:v>17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7-4BC4-900E-ADDD0430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039232"/>
        <c:axId val="133040768"/>
      </c:barChart>
      <c:catAx>
        <c:axId val="13303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40768"/>
        <c:crosses val="autoZero"/>
        <c:auto val="1"/>
        <c:lblAlgn val="ctr"/>
        <c:lblOffset val="100"/>
        <c:noMultiLvlLbl val="0"/>
      </c:catAx>
      <c:valAx>
        <c:axId val="13304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39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1</xdr:row>
      <xdr:rowOff>38098</xdr:rowOff>
    </xdr:from>
    <xdr:to>
      <xdr:col>13</xdr:col>
      <xdr:colOff>152400</xdr:colOff>
      <xdr:row>24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UTI SHARMA" refreshedDate="44610.542461689816" createdVersion="3" refreshedVersion="3" minRefreshableVersion="3" recordCount="129" xr:uid="{00000000-000A-0000-FFFF-FFFF00000000}">
  <cacheSource type="worksheet">
    <worksheetSource ref="A1:J1048576" sheet="Base Sheet"/>
  </cacheSource>
  <cacheFields count="10">
    <cacheField name="Team 1" numFmtId="0">
      <sharedItems containsBlank="1" count="18">
        <s v="New Zealand"/>
        <s v="U.A.E."/>
        <s v="Australia"/>
        <s v="Bangladesh"/>
        <s v="Ireland"/>
        <s v="Sri Lanka"/>
        <s v="South Africa"/>
        <s v="Afghanistan"/>
        <s v="P.N.G."/>
        <s v="Hong Kong"/>
        <s v="Zimbabwe"/>
        <s v="Scotland"/>
        <s v="England"/>
        <s v="West Indies"/>
        <s v="Netherlands"/>
        <s v="Nepal"/>
        <s v="India"/>
        <m/>
      </sharedItems>
    </cacheField>
    <cacheField name="Team 2" numFmtId="0">
      <sharedItems containsBlank="1" count="17">
        <s v="Pakistan"/>
        <s v="Ireland"/>
        <s v="England"/>
        <s v="Zimbabwe"/>
        <s v="Scotland"/>
        <s v="Sri Lanka"/>
        <s v="India"/>
        <s v="U.A.E."/>
        <s v="P.N.G."/>
        <s v="West Indies"/>
        <s v="Afghanistan"/>
        <s v="Hong Kong"/>
        <s v="Australia"/>
        <s v="Bangladesh"/>
        <s v="South Africa"/>
        <s v="Nepal"/>
        <m/>
      </sharedItems>
    </cacheField>
    <cacheField name="Winner" numFmtId="0">
      <sharedItems containsBlank="1" count="21">
        <s v="New Zealand"/>
        <s v="Ireland"/>
        <s v="England"/>
        <s v="Bangladesh"/>
        <s v="Zimbabwe"/>
        <s v="Scotland"/>
        <s v="Sri Lanka"/>
        <s v="U.A.E."/>
        <s v="Australia"/>
        <s v="India"/>
        <s v="Afghanistan"/>
        <s v="South Africa"/>
        <s v="West Indies"/>
        <s v="Hong Kong"/>
        <s v="tied"/>
        <s v="P.N.G."/>
        <s v="Pakistan"/>
        <s v="Netherlands"/>
        <s v="Nepal"/>
        <s v="no result"/>
        <m/>
      </sharedItems>
    </cacheField>
    <cacheField name="Margin" numFmtId="0">
      <sharedItems containsBlank="1"/>
    </cacheField>
    <cacheField name="Runs" numFmtId="0">
      <sharedItems containsBlank="1" containsMixedTypes="1" containsNumber="1" containsInteger="1" minValue="1" maxValue="244"/>
    </cacheField>
    <cacheField name="Wickets" numFmtId="0">
      <sharedItems containsBlank="1" containsMixedTypes="1" containsNumber="1" containsInteger="1" minValue="1" maxValue="10"/>
    </cacheField>
    <cacheField name="Ground" numFmtId="0">
      <sharedItems containsBlank="1" count="51">
        <s v="Wellington"/>
        <s v="Nelson"/>
        <s v="ICCA Dubai"/>
        <s v="Dunedin"/>
        <s v="Melbourne"/>
        <s v="Dhaka"/>
        <s v="Hamilton"/>
        <s v="Brisbane"/>
        <s v="Sydney"/>
        <s v="Adelaide"/>
        <s v="Perth"/>
        <s v="Durban"/>
        <s v="Centurion"/>
        <s v="Cape Town"/>
        <s v="Sharjah"/>
        <s v="Johannesburg"/>
        <s v="Port Elizabeth"/>
        <s v="Mount Maunganui"/>
        <s v="Bulawayo"/>
        <s v="Harare"/>
        <s v="Christchurch"/>
        <s v="Edinburgh"/>
        <s v="The Oval"/>
        <s v="Cardiff"/>
        <s v="Nottingham"/>
        <s v="Chester-le-Street"/>
        <s v="Manchester"/>
        <s v="Lord's"/>
        <s v="Leeds"/>
        <s v="Providence"/>
        <s v="Basseterre"/>
        <s v="Dambulla"/>
        <s v="Amstelveen"/>
        <s v="Pallekele"/>
        <s v="Colombo (RPS)"/>
        <s v="Belfast"/>
        <s v="Kuala Lumpur"/>
        <s v="Dubai (DSC)"/>
        <s v="Abu Dhabi"/>
        <s v="Kimberley"/>
        <s v="Bloemfontein"/>
        <s v="Paarl"/>
        <s v="Guwahati"/>
        <s v="Visakhapatnam"/>
        <s v="Chattogram"/>
        <s v="Pune"/>
        <s v="Mumbai (BS)"/>
        <s v="Thiruvananthapuram"/>
        <s v="Hobart"/>
        <s v="Sylhet"/>
        <m/>
      </sharedItems>
    </cacheField>
    <cacheField name="Match Date" numFmtId="0">
      <sharedItems containsNonDate="0" containsDate="1" containsString="0" containsBlank="1" minDate="2018-01-06T00:00:00" maxDate="2018-12-15T00:00:00" count="103">
        <d v="2018-01-06T00:00:00"/>
        <d v="2018-01-09T00:00:00"/>
        <d v="2018-01-11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1T00:00:00"/>
        <d v="2018-01-23T00:00:00"/>
        <d v="2018-01-25T00:00:00"/>
        <d v="2018-01-26T00:00:00"/>
        <d v="2018-01-27T00:00:00"/>
        <d v="2018-01-28T00:00:00"/>
        <d v="2018-02-01T00:00:00"/>
        <d v="2018-02-04T00:00:00"/>
        <d v="2018-02-07T00:00:00"/>
        <d v="2018-02-09T00:00:00"/>
        <d v="2018-02-10T00:00:00"/>
        <d v="2018-02-11T00:00:00"/>
        <d v="2018-02-13T00:00:00"/>
        <d v="2018-02-16T00:00:00"/>
        <d v="2018-02-19T00:00:00"/>
        <d v="2018-02-25T00:00:00"/>
        <d v="2018-02-28T00:00:00"/>
        <d v="2018-03-03T00:00:00"/>
        <d v="2018-03-04T00:00:00"/>
        <d v="2018-03-06T00:00:00"/>
        <d v="2018-03-07T00:00:00"/>
        <d v="2018-03-08T00:00:00"/>
        <d v="2018-03-10T00:00:00"/>
        <d v="2018-03-12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5T00:00:00"/>
        <d v="2018-06-10T00:00:00"/>
        <d v="2018-06-13T00:00:00"/>
        <d v="2018-06-16T00:00:00"/>
        <d v="2018-06-19T00:00:00"/>
        <d v="2018-06-21T00:00:00"/>
        <d v="2018-06-24T00:00:00"/>
        <d v="2018-07-12T00:00:00"/>
        <d v="2018-07-13T00:00:00"/>
        <d v="2018-07-14T00:00:00"/>
        <d v="2018-07-16T00:00:00"/>
        <d v="2018-07-17T00:00:00"/>
        <d v="2018-07-18T00:00:00"/>
        <d v="2018-07-20T00:00:00"/>
        <d v="2018-07-22T00:00:00"/>
        <d v="2018-07-25T00:00:00"/>
        <d v="2018-07-28T00:00:00"/>
        <d v="2018-07-29T00:00:00"/>
        <d v="2018-08-01T00:00:00"/>
        <d v="2018-08-03T00:00:00"/>
        <d v="2018-08-05T00:00:00"/>
        <d v="2018-08-08T00:00:00"/>
        <d v="2018-08-12T00:00:00"/>
        <d v="2018-08-27T00:00:00"/>
        <d v="2018-08-29T00:00:00"/>
        <d v="2018-08-30T00:00:00"/>
        <d v="2018-08-31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3T00:00:00"/>
        <d v="2018-09-25T00:00:00"/>
        <d v="2018-09-26T00:00:00"/>
        <d v="2018-09-28T00:00:00"/>
        <d v="2018-09-30T00:00:00"/>
        <d v="2018-10-03T00:00:00"/>
        <d v="2018-10-06T00:00:00"/>
        <d v="2018-10-10T00:00:00"/>
        <d v="2018-10-13T00:00:00"/>
        <d v="2018-10-17T00:00:00"/>
        <d v="2018-10-20T00:00:00"/>
        <d v="2018-10-21T00:00:00"/>
        <d v="2018-10-23T00:00:00"/>
        <d v="2018-10-24T00:00:00"/>
        <d v="2018-10-26T00:00:00"/>
        <d v="2018-10-27T00:00:00"/>
        <d v="2018-10-29T00:00:00"/>
        <d v="2018-11-01T00:00:00"/>
        <d v="2018-11-04T00:00:00"/>
        <d v="2018-11-07T00:00:00"/>
        <d v="2018-11-09T00:00:00"/>
        <d v="2018-11-11T00:00:00"/>
        <d v="2018-12-09T00:00:00"/>
        <d v="2018-12-11T00:00:00"/>
        <d v="2018-12-14T00:00:00"/>
        <m/>
      </sharedItems>
    </cacheField>
    <cacheField name="Scorecard" numFmtId="0">
      <sharedItems containsBlank="1" count="129">
        <s v="ODI # 3946"/>
        <s v="ODI # 3947"/>
        <s v="ODI # 3948"/>
        <s v="ODI # 3949"/>
        <s v="ODI # 3950"/>
        <s v="ODI # 3951"/>
        <s v="ODI # 3952"/>
        <s v="ODI # 3953"/>
        <s v="ODI # 3954"/>
        <s v="ODI # 3955"/>
        <s v="ODI # 3956"/>
        <s v="ODI # 3957"/>
        <s v="ODI # 3958"/>
        <s v="ODI # 3959"/>
        <s v="ODI # 3960"/>
        <s v="ODI # 3961"/>
        <s v="ODI # 3962"/>
        <s v="ODI # 3963"/>
        <s v="ODI # 3964"/>
        <s v="ODI # 3965"/>
        <s v="ODI # 3966"/>
        <s v="ODI # 3967"/>
        <s v="ODI # 3968"/>
        <s v="ODI # 3969"/>
        <s v="ODI # 3970"/>
        <s v="ODI # 3971"/>
        <s v="ODI # 3972"/>
        <s v="ODI # 3973"/>
        <s v="ODI # 3974"/>
        <s v="ODI # 3975"/>
        <s v="ODI # 3976"/>
        <s v="ODI # 3977"/>
        <s v="ODI # 3978"/>
        <s v="ODI # 3979"/>
        <s v="ODI # 3980"/>
        <s v="ODI # 3981"/>
        <s v="ODI # 3982"/>
        <s v="ODI # 3983"/>
        <s v="ODI # 3984"/>
        <s v="ODI # 3985"/>
        <s v="ODI # 3986"/>
        <s v="ODI # 3987"/>
        <s v="ODI # 3988"/>
        <s v="ODI # 3989"/>
        <s v="ODI # 3990"/>
        <s v="ODI # 3991"/>
        <s v="ODI # 3992"/>
        <s v="ODI # 3993"/>
        <s v="ODI # 3994"/>
        <s v="ODI # 3995"/>
        <s v="ODI # 3996"/>
        <s v="ODI # 3997"/>
        <s v="ODI # 3998"/>
        <s v="ODI # 3999"/>
        <s v="ODI # 4000"/>
        <s v="ODI # 4001"/>
        <s v="ODI # 4002"/>
        <s v="ODI # 4003"/>
        <s v="ODI # 4004"/>
        <s v="ODI # 4005"/>
        <s v="ODI # 4006"/>
        <s v="ODI # 4007"/>
        <s v="ODI # 4008"/>
        <s v="ODI # 4009"/>
        <s v="ODI # 4010"/>
        <s v="ODI # 4011"/>
        <s v="ODI # 4012"/>
        <s v="ODI # 4013"/>
        <s v="ODI # 4014"/>
        <s v="ODI # 4015"/>
        <s v="ODI # 4016"/>
        <s v="ODI # 4017"/>
        <s v="ODI # 4018"/>
        <s v="ODI # 4019"/>
        <s v="ODI # 4020"/>
        <s v="ODI # 4021"/>
        <s v="ODI # 4022"/>
        <s v="ODI # 4023"/>
        <s v="ODI # 4024"/>
        <s v="ODI # 4025"/>
        <s v="ODI # 4026"/>
        <s v="ODI # 4027"/>
        <s v="ODI # 4028"/>
        <s v="ODI # 4029"/>
        <s v="ODI # 4030"/>
        <s v="ODI # 4031"/>
        <s v="ODI # 4032"/>
        <s v="ODI # 4033"/>
        <s v="ODI # 4034"/>
        <s v="ODI # 4035"/>
        <s v="ODI # 4036"/>
        <s v="ODI # 4037"/>
        <s v="ODI # 4038"/>
        <s v="ODI # 4039"/>
        <s v="ODI # 4040"/>
        <s v="ODI # 4041"/>
        <s v="ODI # 4042"/>
        <s v="ODI # 4043"/>
        <s v="ODI # 4044"/>
        <s v="ODI # 4045"/>
        <s v="ODI # 4046"/>
        <s v="ODI # 4047"/>
        <s v="ODI # 4048"/>
        <s v="ODI # 4049"/>
        <s v="ODI # 4050"/>
        <s v="ODI # 4051"/>
        <s v="ODI # 4052"/>
        <s v="ODI # 4053"/>
        <s v="ODI # 4054"/>
        <s v="ODI # 4055"/>
        <s v="ODI # 4056"/>
        <s v="ODI # 4057"/>
        <s v="ODI # 4058"/>
        <s v="ODI # 4059"/>
        <s v="ODI # 4060"/>
        <s v="ODI # 4061"/>
        <s v="ODI # 4062"/>
        <s v="ODI # 4063"/>
        <s v="ODI # 4064"/>
        <s v="ODI # 4065"/>
        <s v="ODI # 4066"/>
        <s v="ODI # 4067"/>
        <s v="ODI # 4068"/>
        <s v="ODI # 4069"/>
        <s v="ODI # 4070"/>
        <s v="ODI # 4071"/>
        <s v="ODI # 4072"/>
        <s v="ODI # 4073"/>
        <m/>
      </sharedItems>
    </cacheField>
    <cacheField name="Field1" numFmtId="0" formula="Winn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UTI SHARMA" refreshedDate="44611.623652314818" createdVersion="3" refreshedVersion="3" minRefreshableVersion="3" recordCount="144" xr:uid="{00000000-000A-0000-FFFF-FFFF09000000}">
  <cacheSource type="worksheet">
    <worksheetSource ref="L1:L1048576" sheet="Base Sheet"/>
  </cacheSource>
  <cacheFields count="1">
    <cacheField name="Lost match" numFmtId="0">
      <sharedItems containsBlank="1" count="19">
        <s v="Pakistan"/>
        <s v="U.A.E."/>
        <s v="Australia"/>
        <s v="Zimbabwe"/>
        <s v="Scotland"/>
        <s v="Sri Lanka"/>
        <s v="Bangladesh"/>
        <s v="England"/>
        <s v="South Africa"/>
        <s v="India"/>
        <s v="Afghanistan"/>
        <s v="New Zealand"/>
        <s v="P.N.G."/>
        <s v="Hong Kong"/>
        <s v="Ireland"/>
        <s v="West Indies"/>
        <s v="Nepal"/>
        <s v="Netherland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UTI SHARMA" refreshedDate="44611.628368287034" createdVersion="3" refreshedVersion="3" minRefreshableVersion="3" recordCount="257" xr:uid="{00000000-000A-0000-FFFF-FFFF0A000000}">
  <cacheSource type="worksheet">
    <worksheetSource ref="E1:L1048576" sheet="Base Sheet"/>
  </cacheSource>
  <cacheFields count="8">
    <cacheField name="Runs" numFmtId="0">
      <sharedItems containsBlank="1" containsMixedTypes="1" containsNumber="1" containsInteger="1" minValue="1" maxValue="244" count="56">
        <n v="61"/>
        <s v=""/>
        <n v="183"/>
        <n v="67"/>
        <n v="12"/>
        <n v="24"/>
        <n v="15"/>
        <n v="163"/>
        <n v="16"/>
        <n v="31"/>
        <n v="91"/>
        <n v="79"/>
        <n v="124"/>
        <n v="154"/>
        <n v="73"/>
        <n v="146"/>
        <n v="4"/>
        <n v="56"/>
        <n v="60"/>
        <n v="2"/>
        <n v="30"/>
        <n v="52"/>
        <n v="89"/>
        <n v="226"/>
        <n v="107"/>
        <n v="58"/>
        <n v="25"/>
        <n v="5"/>
        <n v="3"/>
        <n v="6"/>
        <n v="38"/>
        <n v="242"/>
        <n v="201"/>
        <n v="86"/>
        <n v="244"/>
        <n v="131"/>
        <n v="48"/>
        <n v="18"/>
        <n v="55"/>
        <n v="1"/>
        <n v="78"/>
        <n v="178"/>
        <n v="29"/>
        <n v="137"/>
        <n v="26"/>
        <n v="136"/>
        <n v="37"/>
        <n v="120"/>
        <n v="28"/>
        <n v="219"/>
        <n v="43"/>
        <n v="224"/>
        <n v="47"/>
        <n v="7"/>
        <n v="40"/>
        <m/>
      </sharedItems>
    </cacheField>
    <cacheField name="Wickets" numFmtId="0">
      <sharedItems containsBlank="1" containsMixedTypes="1" containsNumber="1" containsInteger="1" minValue="1" maxValue="10" count="11">
        <m/>
        <n v="8"/>
        <n v="4"/>
        <s v=""/>
        <n v="5"/>
        <n v="6"/>
        <n v="10"/>
        <n v="3"/>
        <n v="9"/>
        <n v="7"/>
        <n v="1"/>
      </sharedItems>
    </cacheField>
    <cacheField name="Ground" numFmtId="0">
      <sharedItems containsBlank="1"/>
    </cacheField>
    <cacheField name="Country" numFmtId="0">
      <sharedItems containsBlank="1"/>
    </cacheField>
    <cacheField name="Match Date" numFmtId="0">
      <sharedItems containsNonDate="0" containsDate="1" containsString="0" containsBlank="1" minDate="2018-01-06T00:00:00" maxDate="2018-12-15T00:00:00"/>
    </cacheField>
    <cacheField name="Scorecard" numFmtId="0">
      <sharedItems containsBlank="1"/>
    </cacheField>
    <cacheField name="Month no." numFmtId="0">
      <sharedItems containsString="0" containsBlank="1" containsNumber="1" containsInteger="1" minValue="1" maxValue="12"/>
    </cacheField>
    <cacheField name="Lost match" numFmtId="0">
      <sharedItems containsBlank="1" count="19">
        <s v="Pakistan"/>
        <s v="U.A.E."/>
        <s v="Australia"/>
        <s v="Zimbabwe"/>
        <s v="Scotland"/>
        <s v="Sri Lanka"/>
        <s v="Bangladesh"/>
        <s v="England"/>
        <s v="South Africa"/>
        <s v="India"/>
        <s v="Afghanistan"/>
        <s v="New Zealand"/>
        <s v="P.N.G."/>
        <s v="Hong Kong"/>
        <s v="Ireland"/>
        <s v="West Indies"/>
        <s v="Nepal"/>
        <s v="Netherland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UTI SHARMA" refreshedDate="44611.826585763891" createdVersion="3" refreshedVersion="3" minRefreshableVersion="3" recordCount="144" xr:uid="{00000000-000A-0000-FFFF-FFFF0B000000}">
  <cacheSource type="worksheet">
    <worksheetSource ref="C1:C1048576" sheet="Base Sheet"/>
  </cacheSource>
  <cacheFields count="1">
    <cacheField name="Winner" numFmtId="0">
      <sharedItems containsBlank="1" count="21">
        <s v="New Zealand"/>
        <s v="Ireland"/>
        <s v="England"/>
        <s v="Bangladesh"/>
        <s v="Zimbabwe"/>
        <s v="Scotland"/>
        <s v="Sri Lanka"/>
        <s v="U.A.E."/>
        <s v="Australia"/>
        <s v="India"/>
        <s v="Afghanistan"/>
        <s v="South Africa"/>
        <s v="West Indies"/>
        <s v="Hong Kong"/>
        <s v="tied"/>
        <s v="P.N.G."/>
        <s v="Pakistan"/>
        <s v="Netherlands"/>
        <s v="Nepal"/>
        <s v="no resul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UTI SHARMA" refreshedDate="44610.646770949075" createdVersion="3" refreshedVersion="3" minRefreshableVersion="3" recordCount="129" xr:uid="{00000000-000A-0000-FFFF-FFFF01000000}">
  <cacheSource type="worksheet">
    <worksheetSource ref="G1:H1048576" sheet="Base Sheet"/>
  </cacheSource>
  <cacheFields count="2">
    <cacheField name="Ground" numFmtId="0">
      <sharedItems containsBlank="1" count="51">
        <s v="Wellington"/>
        <s v="Nelson"/>
        <s v="ICCA Dubai"/>
        <s v="Dunedin"/>
        <s v="Melbourne"/>
        <s v="Dhaka"/>
        <s v="Hamilton"/>
        <s v="Brisbane"/>
        <s v="Sydney"/>
        <s v="Adelaide"/>
        <s v="Perth"/>
        <s v="Durban"/>
        <s v="Centurion"/>
        <s v="Cape Town"/>
        <s v="Sharjah"/>
        <s v="Johannesburg"/>
        <s v="Port Elizabeth"/>
        <s v="Mount Maunganui"/>
        <s v="Bulawayo"/>
        <s v="Harare"/>
        <s v="Christchurch"/>
        <s v="Edinburgh"/>
        <s v="The Oval"/>
        <s v="Cardiff"/>
        <s v="Nottingham"/>
        <s v="Chester-le-Street"/>
        <s v="Manchester"/>
        <s v="Lord's"/>
        <s v="Leeds"/>
        <s v="Providence"/>
        <s v="Basseterre"/>
        <s v="Dambulla"/>
        <s v="Amstelveen"/>
        <s v="Pallekele"/>
        <s v="Colombo (RPS)"/>
        <s v="Belfast"/>
        <s v="Kuala Lumpur"/>
        <s v="Dubai (DSC)"/>
        <s v="Abu Dhabi"/>
        <s v="Kimberley"/>
        <s v="Bloemfontein"/>
        <s v="Paarl"/>
        <s v="Guwahati"/>
        <s v="Visakhapatnam"/>
        <s v="Chattogram"/>
        <s v="Pune"/>
        <s v="Mumbai (BS)"/>
        <s v="Thiruvananthapuram"/>
        <s v="Hobart"/>
        <s v="Sylhet"/>
        <m/>
      </sharedItems>
    </cacheField>
    <cacheField name="Country" numFmtId="0">
      <sharedItems containsBlank="1" count="18">
        <s v="New Zealand"/>
        <s v="Canada"/>
        <s v="UAE"/>
        <s v="Australia"/>
        <s v="Bangladesh"/>
        <s v="South Africa"/>
        <s v="Zimbabwe"/>
        <s v="Scotland"/>
        <s v="England"/>
        <s v="Wales"/>
        <s v="Guyana"/>
        <s v="St Kits &amp; Nevis"/>
        <s v="Sri Lanka"/>
        <s v="Netherlands"/>
        <s v="Northern Ireland"/>
        <s v="Malaysia"/>
        <s v="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UTI SHARMA" refreshedDate="44610.678344097221" createdVersion="3" refreshedVersion="3" minRefreshableVersion="3" recordCount="257" xr:uid="{00000000-000A-0000-FFFF-FFFF02000000}">
  <cacheSource type="worksheet">
    <worksheetSource ref="K1:K1048576" sheet="Base Sheet"/>
  </cacheSource>
  <cacheFields count="1">
    <cacheField name="Countries" numFmtId="0">
      <sharedItems containsBlank="1" count="19">
        <s v="New Zealand"/>
        <s v="U.A.E."/>
        <s v="Australia"/>
        <s v="Bangladesh"/>
        <s v="Ireland"/>
        <s v="Sri Lanka"/>
        <s v="South Africa"/>
        <s v="Afghanistan"/>
        <s v="P.N.G."/>
        <s v="Hong Kong"/>
        <s v="Zimbabwe"/>
        <s v="Scotland"/>
        <s v="England"/>
        <s v="West Indies"/>
        <s v="Netherlands"/>
        <s v="Nepal"/>
        <s v="India"/>
        <s v="Pakist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UTI SHARMA" refreshedDate="44610.719563657411" createdVersion="3" refreshedVersion="3" minRefreshableVersion="3" recordCount="144" xr:uid="{00000000-000A-0000-FFFF-FFFF03000000}">
  <cacheSource type="worksheet">
    <worksheetSource ref="A1:H1048576" sheet="Base Sheet"/>
  </cacheSource>
  <cacheFields count="8">
    <cacheField name="Team 1" numFmtId="0">
      <sharedItems containsBlank="1" count="18">
        <s v="New Zealand"/>
        <s v="U.A.E."/>
        <s v="Australia"/>
        <s v="Bangladesh"/>
        <s v="Ireland"/>
        <s v="Sri Lanka"/>
        <s v="South Africa"/>
        <s v="Afghanistan"/>
        <s v="P.N.G."/>
        <s v="Hong Kong"/>
        <s v="Zimbabwe"/>
        <s v="Scotland"/>
        <s v="England"/>
        <s v="West Indies"/>
        <s v="Netherlands"/>
        <s v="Nepal"/>
        <s v="India"/>
        <m/>
      </sharedItems>
    </cacheField>
    <cacheField name="Team 2" numFmtId="0">
      <sharedItems containsBlank="1" count="17">
        <s v="Pakistan"/>
        <s v="Ireland"/>
        <s v="England"/>
        <s v="Zimbabwe"/>
        <s v="Scotland"/>
        <s v="Sri Lanka"/>
        <s v="India"/>
        <s v="U.A.E."/>
        <s v="P.N.G."/>
        <s v="West Indies"/>
        <s v="Afghanistan"/>
        <s v="Hong Kong"/>
        <s v="Australia"/>
        <s v="Bangladesh"/>
        <s v="South Africa"/>
        <s v="Nepal"/>
        <m/>
      </sharedItems>
    </cacheField>
    <cacheField name="Winner" numFmtId="0">
      <sharedItems containsBlank="1"/>
    </cacheField>
    <cacheField name="Margin" numFmtId="0">
      <sharedItems containsBlank="1"/>
    </cacheField>
    <cacheField name="Runs" numFmtId="0">
      <sharedItems containsBlank="1" containsMixedTypes="1" containsNumber="1" containsInteger="1" minValue="1" maxValue="244"/>
    </cacheField>
    <cacheField name="Wickets" numFmtId="0">
      <sharedItems containsBlank="1" containsMixedTypes="1" containsNumber="1" containsInteger="1" minValue="1" maxValue="10"/>
    </cacheField>
    <cacheField name="Ground" numFmtId="0">
      <sharedItems containsBlank="1"/>
    </cacheField>
    <cacheField name="Country" numFmtId="0">
      <sharedItems containsBlank="1" count="18">
        <s v="New Zealand"/>
        <s v="Canada"/>
        <s v="UAE"/>
        <s v="Australia"/>
        <s v="Bangladesh"/>
        <s v="South Africa"/>
        <s v="Zimbabwe"/>
        <s v="Scotland"/>
        <s v="England"/>
        <s v="Wales"/>
        <s v="Guyana"/>
        <s v="St Kits &amp; Nevis"/>
        <s v="Sri Lanka"/>
        <s v="Netherlands"/>
        <s v="Northern Ireland"/>
        <s v="Malaysia"/>
        <s v="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UTI SHARMA" refreshedDate="44611.546924189817" createdVersion="3" refreshedVersion="3" minRefreshableVersion="3" recordCount="129" xr:uid="{00000000-000A-0000-FFFF-FFFF04000000}">
  <cacheSource type="worksheet">
    <worksheetSource ref="C1:E1048576" sheet="Base Sheet"/>
  </cacheSource>
  <cacheFields count="3">
    <cacheField name="Winner" numFmtId="0">
      <sharedItems containsBlank="1" count="21">
        <s v="New Zealand"/>
        <s v="Ireland"/>
        <s v="England"/>
        <s v="Bangladesh"/>
        <s v="Zimbabwe"/>
        <s v="Scotland"/>
        <s v="Sri Lanka"/>
        <s v="U.A.E."/>
        <s v="Australia"/>
        <s v="India"/>
        <s v="Afghanistan"/>
        <s v="South Africa"/>
        <s v="West Indies"/>
        <s v="Hong Kong"/>
        <s v="tied"/>
        <s v="P.N.G."/>
        <s v="Pakistan"/>
        <s v="Netherlands"/>
        <s v="Nepal"/>
        <s v="no result"/>
        <m/>
      </sharedItems>
    </cacheField>
    <cacheField name="Margin" numFmtId="0">
      <sharedItems containsBlank="1"/>
    </cacheField>
    <cacheField name="Runs" numFmtId="0">
      <sharedItems containsBlank="1" containsMixedTypes="1" containsNumber="1" containsInteger="1" minValue="1" maxValue="244" count="56">
        <n v="61"/>
        <s v=""/>
        <n v="183"/>
        <n v="67"/>
        <n v="12"/>
        <n v="24"/>
        <n v="15"/>
        <n v="163"/>
        <n v="16"/>
        <n v="31"/>
        <n v="91"/>
        <n v="79"/>
        <n v="124"/>
        <n v="154"/>
        <n v="73"/>
        <n v="146"/>
        <n v="4"/>
        <n v="56"/>
        <n v="60"/>
        <n v="2"/>
        <n v="30"/>
        <n v="52"/>
        <n v="89"/>
        <n v="226"/>
        <n v="107"/>
        <n v="58"/>
        <n v="25"/>
        <n v="5"/>
        <n v="3"/>
        <n v="6"/>
        <n v="38"/>
        <n v="242"/>
        <n v="201"/>
        <n v="86"/>
        <n v="244"/>
        <n v="131"/>
        <n v="48"/>
        <n v="18"/>
        <n v="55"/>
        <n v="1"/>
        <n v="78"/>
        <n v="178"/>
        <n v="29"/>
        <n v="137"/>
        <n v="26"/>
        <n v="136"/>
        <n v="37"/>
        <n v="120"/>
        <n v="28"/>
        <n v="219"/>
        <n v="43"/>
        <n v="224"/>
        <n v="47"/>
        <n v="7"/>
        <n v="4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UTI SHARMA" refreshedDate="44611.569326620367" createdVersion="3" refreshedVersion="3" minRefreshableVersion="3" recordCount="129" xr:uid="{00000000-000A-0000-FFFF-FFFF05000000}">
  <cacheSource type="worksheet">
    <worksheetSource ref="I1:K1048576" sheet="Base Sheet"/>
  </cacheSource>
  <cacheFields count="3">
    <cacheField name="Match Date" numFmtId="0">
      <sharedItems containsNonDate="0" containsDate="1" containsString="0" containsBlank="1" minDate="2018-01-06T00:00:00" maxDate="2018-12-15T00:00:00"/>
    </cacheField>
    <cacheField name="Scorecard" numFmtId="0">
      <sharedItems containsBlank="1"/>
    </cacheField>
    <cacheField name="Month no." numFmtId="0">
      <sharedItems containsString="0" containsBlank="1" containsNumber="1" containsInteger="1" minValue="1" maxValue="12" count="11">
        <n v="1"/>
        <n v="2"/>
        <n v="3"/>
        <n v="6"/>
        <n v="7"/>
        <n v="8"/>
        <n v="9"/>
        <n v="10"/>
        <n v="11"/>
        <n v="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UTI SHARMA" refreshedDate="44611.598836111109" createdVersion="3" refreshedVersion="3" minRefreshableVersion="3" recordCount="257" xr:uid="{00000000-000A-0000-FFFF-FFFF06000000}">
  <cacheSource type="worksheet">
    <worksheetSource ref="N1:O1048576" sheet="Base Sheet"/>
  </cacheSource>
  <cacheFields count="2">
    <cacheField name="Total teams" numFmtId="0">
      <sharedItems containsBlank="1" count="19">
        <s v="New Zealand"/>
        <s v="U.A.E."/>
        <s v="Australia"/>
        <s v="Bangladesh"/>
        <s v="Ireland"/>
        <s v="Sri Lanka"/>
        <s v="South Africa"/>
        <s v="Afghanistan"/>
        <s v="P.N.G."/>
        <s v="Hong Kong"/>
        <s v="Zimbabwe"/>
        <s v="Scotland"/>
        <s v="England"/>
        <s v="West Indies"/>
        <s v="Netherlands"/>
        <s v="Nepal"/>
        <s v="India"/>
        <s v="Pakistan"/>
        <m/>
      </sharedItems>
    </cacheField>
    <cacheField name="Total countries" numFmtId="0">
      <sharedItems containsBlank="1" count="18">
        <s v="New Zealand"/>
        <s v="Canada"/>
        <s v="UAE"/>
        <s v="Australia"/>
        <s v="Bangladesh"/>
        <s v="South Africa"/>
        <s v="Zimbabwe"/>
        <s v="Scotland"/>
        <s v="England"/>
        <s v="Wales"/>
        <s v="Guyana"/>
        <s v="St Kits &amp; Nevis"/>
        <s v="Sri Lanka"/>
        <s v="Netherlands"/>
        <s v="Northern Ireland"/>
        <s v="Malaysia"/>
        <s v="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UTI SHARMA" refreshedDate="44611.609065277778" createdVersion="3" refreshedVersion="3" minRefreshableVersion="3" recordCount="144" xr:uid="{00000000-000A-0000-FFFF-FFFF07000000}">
  <cacheSource type="worksheet">
    <worksheetSource ref="G1:G1048576" sheet="Base Sheet"/>
  </cacheSource>
  <cacheFields count="1">
    <cacheField name="Ground" numFmtId="0">
      <sharedItems containsBlank="1" count="51">
        <s v="Wellington"/>
        <s v="Nelson"/>
        <s v="ICCA Dubai"/>
        <s v="Dunedin"/>
        <s v="Melbourne"/>
        <s v="Dhaka"/>
        <s v="Hamilton"/>
        <s v="Brisbane"/>
        <s v="Sydney"/>
        <s v="Adelaide"/>
        <s v="Perth"/>
        <s v="Durban"/>
        <s v="Centurion"/>
        <s v="Cape Town"/>
        <s v="Sharjah"/>
        <s v="Johannesburg"/>
        <s v="Port Elizabeth"/>
        <s v="Mount Maunganui"/>
        <s v="Bulawayo"/>
        <s v="Harare"/>
        <s v="Christchurch"/>
        <s v="Edinburgh"/>
        <s v="The Oval"/>
        <s v="Cardiff"/>
        <s v="Nottingham"/>
        <s v="Chester-le-Street"/>
        <s v="Manchester"/>
        <s v="Lord's"/>
        <s v="Leeds"/>
        <s v="Providence"/>
        <s v="Basseterre"/>
        <s v="Dambulla"/>
        <s v="Amstelveen"/>
        <s v="Pallekele"/>
        <s v="Colombo (RPS)"/>
        <s v="Belfast"/>
        <s v="Kuala Lumpur"/>
        <s v="Dubai (DSC)"/>
        <s v="Abu Dhabi"/>
        <s v="Kimberley"/>
        <s v="Bloemfontein"/>
        <s v="Paarl"/>
        <s v="Guwahati"/>
        <s v="Visakhapatnam"/>
        <s v="Chattogram"/>
        <s v="Pune"/>
        <s v="Mumbai (BS)"/>
        <s v="Thiruvananthapuram"/>
        <s v="Hobart"/>
        <s v="Sylhe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UTI SHARMA" refreshedDate="44611.611754976853" createdVersion="3" refreshedVersion="3" minRefreshableVersion="3" recordCount="144" xr:uid="{00000000-000A-0000-FFFF-FFFF08000000}">
  <cacheSource type="worksheet">
    <worksheetSource ref="C1:F1048576" sheet="Base Sheet"/>
  </cacheSource>
  <cacheFields count="4">
    <cacheField name="Winner" numFmtId="0">
      <sharedItems containsBlank="1" count="21">
        <s v="New Zealand"/>
        <s v="Ireland"/>
        <s v="England"/>
        <s v="Bangladesh"/>
        <s v="Zimbabwe"/>
        <s v="Scotland"/>
        <s v="Sri Lanka"/>
        <s v="U.A.E."/>
        <s v="Australia"/>
        <s v="India"/>
        <s v="Afghanistan"/>
        <s v="South Africa"/>
        <s v="West Indies"/>
        <s v="Hong Kong"/>
        <s v="tied"/>
        <s v="P.N.G."/>
        <s v="Pakistan"/>
        <s v="Netherlands"/>
        <s v="Nepal"/>
        <s v="no result"/>
        <m/>
      </sharedItems>
    </cacheField>
    <cacheField name="Margin" numFmtId="0">
      <sharedItems containsBlank="1"/>
    </cacheField>
    <cacheField name="Runs" numFmtId="0">
      <sharedItems containsBlank="1" containsMixedTypes="1" containsNumber="1" containsInteger="1" minValue="1" maxValue="244" count="56">
        <n v="61"/>
        <s v=""/>
        <n v="183"/>
        <n v="67"/>
        <n v="12"/>
        <n v="24"/>
        <n v="15"/>
        <n v="163"/>
        <n v="16"/>
        <n v="31"/>
        <n v="91"/>
        <n v="79"/>
        <n v="124"/>
        <n v="154"/>
        <n v="73"/>
        <n v="146"/>
        <n v="4"/>
        <n v="56"/>
        <n v="60"/>
        <n v="2"/>
        <n v="30"/>
        <n v="52"/>
        <n v="89"/>
        <n v="226"/>
        <n v="107"/>
        <n v="58"/>
        <n v="25"/>
        <n v="5"/>
        <n v="3"/>
        <n v="6"/>
        <n v="38"/>
        <n v="242"/>
        <n v="201"/>
        <n v="86"/>
        <n v="244"/>
        <n v="131"/>
        <n v="48"/>
        <n v="18"/>
        <n v="55"/>
        <n v="1"/>
        <n v="78"/>
        <n v="178"/>
        <n v="29"/>
        <n v="137"/>
        <n v="26"/>
        <n v="136"/>
        <n v="37"/>
        <n v="120"/>
        <n v="28"/>
        <n v="219"/>
        <n v="43"/>
        <n v="224"/>
        <n v="47"/>
        <n v="7"/>
        <n v="40"/>
        <m/>
      </sharedItems>
    </cacheField>
    <cacheField name="Wickets" numFmtId="0">
      <sharedItems containsBlank="1" containsMixedTypes="1" containsNumber="1" containsInteger="1" minValue="1" maxValue="10" count="11">
        <m/>
        <n v="8"/>
        <n v="4"/>
        <s v=""/>
        <n v="5"/>
        <n v="6"/>
        <n v="10"/>
        <n v="3"/>
        <n v="9"/>
        <n v="7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">
  <r>
    <x v="0"/>
    <x v="0"/>
    <x v="0"/>
    <s v="61 runs"/>
    <n v="61"/>
    <m/>
    <x v="0"/>
    <x v="0"/>
    <x v="0"/>
  </r>
  <r>
    <x v="0"/>
    <x v="0"/>
    <x v="0"/>
    <s v="8 wickets"/>
    <s v=""/>
    <n v="8"/>
    <x v="1"/>
    <x v="1"/>
    <x v="1"/>
  </r>
  <r>
    <x v="1"/>
    <x v="1"/>
    <x v="1"/>
    <s v="4 wickets"/>
    <s v=""/>
    <n v="4"/>
    <x v="2"/>
    <x v="2"/>
    <x v="2"/>
  </r>
  <r>
    <x v="0"/>
    <x v="0"/>
    <x v="0"/>
    <s v="183 runs"/>
    <n v="183"/>
    <s v=""/>
    <x v="3"/>
    <x v="3"/>
    <x v="3"/>
  </r>
  <r>
    <x v="1"/>
    <x v="1"/>
    <x v="1"/>
    <s v="67 runs"/>
    <n v="67"/>
    <s v=""/>
    <x v="2"/>
    <x v="3"/>
    <x v="4"/>
  </r>
  <r>
    <x v="2"/>
    <x v="2"/>
    <x v="2"/>
    <s v="5 wickets"/>
    <s v=""/>
    <n v="5"/>
    <x v="4"/>
    <x v="4"/>
    <x v="5"/>
  </r>
  <r>
    <x v="3"/>
    <x v="3"/>
    <x v="3"/>
    <s v="8 wickets"/>
    <s v=""/>
    <n v="8"/>
    <x v="5"/>
    <x v="5"/>
    <x v="6"/>
  </r>
  <r>
    <x v="0"/>
    <x v="0"/>
    <x v="0"/>
    <s v="5 wickets"/>
    <s v=""/>
    <n v="5"/>
    <x v="6"/>
    <x v="6"/>
    <x v="7"/>
  </r>
  <r>
    <x v="4"/>
    <x v="4"/>
    <x v="1"/>
    <s v="6 wickets"/>
    <s v=""/>
    <n v="6"/>
    <x v="2"/>
    <x v="6"/>
    <x v="8"/>
  </r>
  <r>
    <x v="5"/>
    <x v="3"/>
    <x v="4"/>
    <s v="12 runs"/>
    <n v="12"/>
    <s v=""/>
    <x v="5"/>
    <x v="7"/>
    <x v="9"/>
  </r>
  <r>
    <x v="4"/>
    <x v="4"/>
    <x v="1"/>
    <s v="24 runs"/>
    <n v="24"/>
    <s v=""/>
    <x v="2"/>
    <x v="8"/>
    <x v="10"/>
  </r>
  <r>
    <x v="0"/>
    <x v="0"/>
    <x v="0"/>
    <s v="15 runs"/>
    <n v="15"/>
    <s v=""/>
    <x v="0"/>
    <x v="9"/>
    <x v="11"/>
  </r>
  <r>
    <x v="2"/>
    <x v="2"/>
    <x v="2"/>
    <s v="4 wickets"/>
    <s v=""/>
    <n v="4"/>
    <x v="7"/>
    <x v="9"/>
    <x v="12"/>
  </r>
  <r>
    <x v="3"/>
    <x v="5"/>
    <x v="3"/>
    <s v="163 runs"/>
    <n v="163"/>
    <s v=""/>
    <x v="5"/>
    <x v="9"/>
    <x v="13"/>
  </r>
  <r>
    <x v="2"/>
    <x v="2"/>
    <x v="2"/>
    <s v="16 runs"/>
    <n v="16"/>
    <s v=""/>
    <x v="8"/>
    <x v="10"/>
    <x v="14"/>
  </r>
  <r>
    <x v="1"/>
    <x v="4"/>
    <x v="5"/>
    <s v="31 runs"/>
    <n v="31"/>
    <s v=""/>
    <x v="2"/>
    <x v="10"/>
    <x v="15"/>
  </r>
  <r>
    <x v="5"/>
    <x v="3"/>
    <x v="6"/>
    <s v="5 wickets"/>
    <s v=""/>
    <n v="5"/>
    <x v="5"/>
    <x v="10"/>
    <x v="16"/>
  </r>
  <r>
    <x v="1"/>
    <x v="4"/>
    <x v="7"/>
    <s v="4 wickets"/>
    <s v=""/>
    <n v="4"/>
    <x v="2"/>
    <x v="11"/>
    <x v="17"/>
  </r>
  <r>
    <x v="3"/>
    <x v="3"/>
    <x v="3"/>
    <s v="91 runs"/>
    <n v="91"/>
    <s v=""/>
    <x v="5"/>
    <x v="11"/>
    <x v="18"/>
  </r>
  <r>
    <x v="3"/>
    <x v="5"/>
    <x v="6"/>
    <s v="10 wickets"/>
    <s v=""/>
    <n v="10"/>
    <x v="5"/>
    <x v="12"/>
    <x v="19"/>
  </r>
  <r>
    <x v="2"/>
    <x v="2"/>
    <x v="8"/>
    <s v="3 wickets"/>
    <s v=""/>
    <n v="3"/>
    <x v="9"/>
    <x v="13"/>
    <x v="20"/>
  </r>
  <r>
    <x v="3"/>
    <x v="5"/>
    <x v="6"/>
    <s v="79 runs"/>
    <n v="79"/>
    <s v=""/>
    <x v="5"/>
    <x v="14"/>
    <x v="21"/>
  </r>
  <r>
    <x v="2"/>
    <x v="2"/>
    <x v="2"/>
    <s v="12 runs"/>
    <n v="12"/>
    <s v=""/>
    <x v="10"/>
    <x v="15"/>
    <x v="22"/>
  </r>
  <r>
    <x v="6"/>
    <x v="6"/>
    <x v="9"/>
    <s v="6 wickets"/>
    <s v=""/>
    <n v="6"/>
    <x v="11"/>
    <x v="16"/>
    <x v="23"/>
  </r>
  <r>
    <x v="6"/>
    <x v="6"/>
    <x v="9"/>
    <s v="9 wickets"/>
    <s v=""/>
    <n v="9"/>
    <x v="12"/>
    <x v="17"/>
    <x v="24"/>
  </r>
  <r>
    <x v="6"/>
    <x v="6"/>
    <x v="9"/>
    <s v="124 runs"/>
    <n v="124"/>
    <s v=""/>
    <x v="13"/>
    <x v="18"/>
    <x v="25"/>
  </r>
  <r>
    <x v="7"/>
    <x v="3"/>
    <x v="10"/>
    <s v="154 runs"/>
    <n v="154"/>
    <s v=""/>
    <x v="14"/>
    <x v="19"/>
    <x v="26"/>
  </r>
  <r>
    <x v="6"/>
    <x v="6"/>
    <x v="11"/>
    <s v="5 wickets"/>
    <s v=""/>
    <n v="5"/>
    <x v="15"/>
    <x v="20"/>
    <x v="27"/>
  </r>
  <r>
    <x v="7"/>
    <x v="3"/>
    <x v="4"/>
    <s v="154 runs"/>
    <n v="154"/>
    <s v=""/>
    <x v="14"/>
    <x v="21"/>
    <x v="28"/>
  </r>
  <r>
    <x v="7"/>
    <x v="3"/>
    <x v="10"/>
    <s v="6 wickets"/>
    <s v=""/>
    <n v="6"/>
    <x v="14"/>
    <x v="22"/>
    <x v="29"/>
  </r>
  <r>
    <x v="6"/>
    <x v="6"/>
    <x v="9"/>
    <s v="73 runs"/>
    <n v="73"/>
    <s v=""/>
    <x v="16"/>
    <x v="22"/>
    <x v="30"/>
  </r>
  <r>
    <x v="7"/>
    <x v="3"/>
    <x v="10"/>
    <s v="10 wickets"/>
    <s v=""/>
    <n v="10"/>
    <x v="14"/>
    <x v="23"/>
    <x v="31"/>
  </r>
  <r>
    <x v="6"/>
    <x v="6"/>
    <x v="9"/>
    <s v="8 wickets"/>
    <s v=""/>
    <n v="8"/>
    <x v="12"/>
    <x v="23"/>
    <x v="32"/>
  </r>
  <r>
    <x v="7"/>
    <x v="3"/>
    <x v="10"/>
    <s v="146 runs"/>
    <n v="146"/>
    <s v=""/>
    <x v="14"/>
    <x v="24"/>
    <x v="33"/>
  </r>
  <r>
    <x v="0"/>
    <x v="2"/>
    <x v="0"/>
    <s v="3 wickets"/>
    <s v=""/>
    <n v="3"/>
    <x v="6"/>
    <x v="25"/>
    <x v="34"/>
  </r>
  <r>
    <x v="0"/>
    <x v="2"/>
    <x v="2"/>
    <s v="6 wickets"/>
    <s v=""/>
    <n v="6"/>
    <x v="17"/>
    <x v="26"/>
    <x v="35"/>
  </r>
  <r>
    <x v="0"/>
    <x v="2"/>
    <x v="2"/>
    <s v="4 runs"/>
    <n v="4"/>
    <s v=""/>
    <x v="0"/>
    <x v="27"/>
    <x v="36"/>
  </r>
  <r>
    <x v="7"/>
    <x v="4"/>
    <x v="5"/>
    <s v="7 wickets"/>
    <s v=""/>
    <n v="7"/>
    <x v="18"/>
    <x v="28"/>
    <x v="37"/>
  </r>
  <r>
    <x v="8"/>
    <x v="7"/>
    <x v="7"/>
    <s v="56 runs"/>
    <n v="56"/>
    <s v=""/>
    <x v="19"/>
    <x v="28"/>
    <x v="38"/>
  </r>
  <r>
    <x v="9"/>
    <x v="4"/>
    <x v="5"/>
    <s v="4 wickets"/>
    <s v=""/>
    <n v="4"/>
    <x v="18"/>
    <x v="29"/>
    <x v="39"/>
  </r>
  <r>
    <x v="4"/>
    <x v="8"/>
    <x v="1"/>
    <s v="4 wickets"/>
    <s v=""/>
    <n v="4"/>
    <x v="19"/>
    <x v="29"/>
    <x v="40"/>
  </r>
  <r>
    <x v="1"/>
    <x v="9"/>
    <x v="12"/>
    <s v="60 runs"/>
    <n v="60"/>
    <s v=""/>
    <x v="19"/>
    <x v="29"/>
    <x v="41"/>
  </r>
  <r>
    <x v="10"/>
    <x v="10"/>
    <x v="4"/>
    <s v="2 runs"/>
    <n v="2"/>
    <s v=""/>
    <x v="18"/>
    <x v="29"/>
    <x v="42"/>
  </r>
  <r>
    <x v="0"/>
    <x v="2"/>
    <x v="0"/>
    <s v="5 wickets"/>
    <s v=""/>
    <n v="5"/>
    <x v="3"/>
    <x v="30"/>
    <x v="43"/>
  </r>
  <r>
    <x v="7"/>
    <x v="11"/>
    <x v="13"/>
    <s v="30 runs"/>
    <n v="30"/>
    <s v=""/>
    <x v="18"/>
    <x v="31"/>
    <x v="44"/>
  </r>
  <r>
    <x v="8"/>
    <x v="9"/>
    <x v="12"/>
    <s v="6 wickets"/>
    <s v=""/>
    <n v="6"/>
    <x v="19"/>
    <x v="31"/>
    <x v="45"/>
  </r>
  <r>
    <x v="0"/>
    <x v="2"/>
    <x v="2"/>
    <s v="7 wickets"/>
    <s v=""/>
    <n v="7"/>
    <x v="20"/>
    <x v="32"/>
    <x v="46"/>
  </r>
  <r>
    <x v="4"/>
    <x v="9"/>
    <x v="12"/>
    <s v="52 runs"/>
    <n v="52"/>
    <s v=""/>
    <x v="19"/>
    <x v="32"/>
    <x v="47"/>
  </r>
  <r>
    <x v="10"/>
    <x v="11"/>
    <x v="4"/>
    <s v="89 runs"/>
    <n v="89"/>
    <s v=""/>
    <x v="18"/>
    <x v="32"/>
    <x v="48"/>
  </r>
  <r>
    <x v="4"/>
    <x v="7"/>
    <x v="1"/>
    <s v="226 runs"/>
    <n v="226"/>
    <s v=""/>
    <x v="19"/>
    <x v="33"/>
    <x v="49"/>
  </r>
  <r>
    <x v="10"/>
    <x v="4"/>
    <x v="14"/>
    <m/>
    <s v=""/>
    <s v=""/>
    <x v="18"/>
    <x v="33"/>
    <x v="50"/>
  </r>
  <r>
    <x v="7"/>
    <x v="9"/>
    <x v="10"/>
    <s v="3 wickets"/>
    <s v=""/>
    <n v="3"/>
    <x v="19"/>
    <x v="34"/>
    <x v="51"/>
  </r>
  <r>
    <x v="11"/>
    <x v="7"/>
    <x v="5"/>
    <s v="73 runs"/>
    <n v="73"/>
    <s v=""/>
    <x v="18"/>
    <x v="34"/>
    <x v="52"/>
  </r>
  <r>
    <x v="10"/>
    <x v="1"/>
    <x v="4"/>
    <s v="107 runs"/>
    <n v="107"/>
    <s v=""/>
    <x v="19"/>
    <x v="35"/>
    <x v="53"/>
  </r>
  <r>
    <x v="9"/>
    <x v="8"/>
    <x v="15"/>
    <s v="58 runs"/>
    <n v="58"/>
    <s v=""/>
    <x v="19"/>
    <x v="36"/>
    <x v="54"/>
  </r>
  <r>
    <x v="4"/>
    <x v="4"/>
    <x v="1"/>
    <s v="25 runs"/>
    <n v="25"/>
    <s v=""/>
    <x v="19"/>
    <x v="37"/>
    <x v="55"/>
  </r>
  <r>
    <x v="10"/>
    <x v="9"/>
    <x v="12"/>
    <s v="4 wickets"/>
    <s v=""/>
    <n v="4"/>
    <x v="19"/>
    <x v="38"/>
    <x v="56"/>
  </r>
  <r>
    <x v="7"/>
    <x v="7"/>
    <x v="10"/>
    <s v="5 wickets"/>
    <s v=""/>
    <n v="5"/>
    <x v="19"/>
    <x v="39"/>
    <x v="57"/>
  </r>
  <r>
    <x v="11"/>
    <x v="9"/>
    <x v="12"/>
    <s v="5 runs"/>
    <n v="5"/>
    <s v=""/>
    <x v="19"/>
    <x v="40"/>
    <x v="58"/>
  </r>
  <r>
    <x v="10"/>
    <x v="7"/>
    <x v="7"/>
    <s v="3 runs"/>
    <n v="3"/>
    <s v=""/>
    <x v="19"/>
    <x v="41"/>
    <x v="59"/>
  </r>
  <r>
    <x v="7"/>
    <x v="1"/>
    <x v="10"/>
    <s v="5 wickets"/>
    <s v=""/>
    <n v="5"/>
    <x v="19"/>
    <x v="42"/>
    <x v="60"/>
  </r>
  <r>
    <x v="7"/>
    <x v="9"/>
    <x v="10"/>
    <s v="7 wickets"/>
    <s v=""/>
    <n v="7"/>
    <x v="19"/>
    <x v="43"/>
    <x v="61"/>
  </r>
  <r>
    <x v="11"/>
    <x v="2"/>
    <x v="5"/>
    <s v="6 runs"/>
    <n v="6"/>
    <s v=""/>
    <x v="21"/>
    <x v="44"/>
    <x v="62"/>
  </r>
  <r>
    <x v="12"/>
    <x v="12"/>
    <x v="2"/>
    <s v="3 wickets"/>
    <s v=""/>
    <n v="3"/>
    <x v="22"/>
    <x v="45"/>
    <x v="63"/>
  </r>
  <r>
    <x v="12"/>
    <x v="12"/>
    <x v="2"/>
    <s v="38 runs"/>
    <n v="38"/>
    <s v=""/>
    <x v="23"/>
    <x v="46"/>
    <x v="64"/>
  </r>
  <r>
    <x v="12"/>
    <x v="12"/>
    <x v="2"/>
    <s v="242 runs"/>
    <n v="242"/>
    <s v=""/>
    <x v="24"/>
    <x v="47"/>
    <x v="65"/>
  </r>
  <r>
    <x v="12"/>
    <x v="12"/>
    <x v="2"/>
    <s v="6 wickets"/>
    <s v=""/>
    <n v="6"/>
    <x v="25"/>
    <x v="48"/>
    <x v="66"/>
  </r>
  <r>
    <x v="12"/>
    <x v="12"/>
    <x v="2"/>
    <s v="1 wicket"/>
    <s v=""/>
    <n v="1"/>
    <x v="26"/>
    <x v="49"/>
    <x v="67"/>
  </r>
  <r>
    <x v="12"/>
    <x v="6"/>
    <x v="9"/>
    <s v="8 wickets"/>
    <s v=""/>
    <n v="8"/>
    <x v="24"/>
    <x v="50"/>
    <x v="68"/>
  </r>
  <r>
    <x v="10"/>
    <x v="0"/>
    <x v="16"/>
    <s v="201 runs"/>
    <n v="201"/>
    <s v=""/>
    <x v="18"/>
    <x v="51"/>
    <x v="69"/>
  </r>
  <r>
    <x v="12"/>
    <x v="6"/>
    <x v="2"/>
    <s v="86 runs"/>
    <n v="86"/>
    <s v=""/>
    <x v="27"/>
    <x v="52"/>
    <x v="70"/>
  </r>
  <r>
    <x v="10"/>
    <x v="0"/>
    <x v="16"/>
    <s v="9 wickets"/>
    <s v=""/>
    <n v="9"/>
    <x v="18"/>
    <x v="53"/>
    <x v="71"/>
  </r>
  <r>
    <x v="12"/>
    <x v="6"/>
    <x v="2"/>
    <s v="8 wickets"/>
    <s v=""/>
    <n v="8"/>
    <x v="28"/>
    <x v="54"/>
    <x v="72"/>
  </r>
  <r>
    <x v="10"/>
    <x v="0"/>
    <x v="16"/>
    <s v="9 wickets"/>
    <s v=""/>
    <n v="9"/>
    <x v="18"/>
    <x v="55"/>
    <x v="73"/>
  </r>
  <r>
    <x v="10"/>
    <x v="0"/>
    <x v="16"/>
    <s v="244 runs"/>
    <n v="244"/>
    <s v=""/>
    <x v="18"/>
    <x v="56"/>
    <x v="74"/>
  </r>
  <r>
    <x v="10"/>
    <x v="0"/>
    <x v="16"/>
    <s v="131 runs"/>
    <n v="131"/>
    <s v=""/>
    <x v="18"/>
    <x v="57"/>
    <x v="75"/>
  </r>
  <r>
    <x v="13"/>
    <x v="13"/>
    <x v="3"/>
    <s v="48 runs"/>
    <n v="48"/>
    <s v=""/>
    <x v="29"/>
    <x v="57"/>
    <x v="76"/>
  </r>
  <r>
    <x v="13"/>
    <x v="13"/>
    <x v="12"/>
    <s v="3 runs"/>
    <n v="3"/>
    <s v=""/>
    <x v="29"/>
    <x v="58"/>
    <x v="77"/>
  </r>
  <r>
    <x v="13"/>
    <x v="13"/>
    <x v="3"/>
    <s v="18 runs"/>
    <n v="18"/>
    <s v=""/>
    <x v="30"/>
    <x v="59"/>
    <x v="78"/>
  </r>
  <r>
    <x v="5"/>
    <x v="14"/>
    <x v="11"/>
    <s v="5 wickets"/>
    <s v=""/>
    <n v="5"/>
    <x v="31"/>
    <x v="60"/>
    <x v="79"/>
  </r>
  <r>
    <x v="14"/>
    <x v="15"/>
    <x v="17"/>
    <s v="55 runs"/>
    <n v="55"/>
    <s v=""/>
    <x v="32"/>
    <x v="61"/>
    <x v="80"/>
  </r>
  <r>
    <x v="5"/>
    <x v="14"/>
    <x v="11"/>
    <s v="4 wickets"/>
    <s v=""/>
    <n v="4"/>
    <x v="31"/>
    <x v="61"/>
    <x v="81"/>
  </r>
  <r>
    <x v="14"/>
    <x v="15"/>
    <x v="18"/>
    <s v="1 run"/>
    <n v="1"/>
    <s v=""/>
    <x v="32"/>
    <x v="62"/>
    <x v="82"/>
  </r>
  <r>
    <x v="5"/>
    <x v="14"/>
    <x v="11"/>
    <s v="78 runs"/>
    <n v="78"/>
    <s v=""/>
    <x v="33"/>
    <x v="63"/>
    <x v="83"/>
  </r>
  <r>
    <x v="5"/>
    <x v="14"/>
    <x v="6"/>
    <s v="3 runs"/>
    <n v="3"/>
    <s v=""/>
    <x v="33"/>
    <x v="64"/>
    <x v="84"/>
  </r>
  <r>
    <x v="5"/>
    <x v="14"/>
    <x v="6"/>
    <s v="178 runs"/>
    <n v="178"/>
    <s v=""/>
    <x v="34"/>
    <x v="65"/>
    <x v="85"/>
  </r>
  <r>
    <x v="4"/>
    <x v="10"/>
    <x v="10"/>
    <s v="29 runs"/>
    <n v="29"/>
    <s v=""/>
    <x v="35"/>
    <x v="66"/>
    <x v="86"/>
  </r>
  <r>
    <x v="4"/>
    <x v="10"/>
    <x v="1"/>
    <s v="3 wickets"/>
    <s v=""/>
    <n v="3"/>
    <x v="35"/>
    <x v="67"/>
    <x v="87"/>
  </r>
  <r>
    <x v="15"/>
    <x v="7"/>
    <x v="7"/>
    <s v="78 runs"/>
    <n v="78"/>
    <s v=""/>
    <x v="36"/>
    <x v="68"/>
    <x v="88"/>
  </r>
  <r>
    <x v="4"/>
    <x v="10"/>
    <x v="10"/>
    <s v="8 wickets"/>
    <s v=""/>
    <n v="8"/>
    <x v="35"/>
    <x v="69"/>
    <x v="89"/>
  </r>
  <r>
    <x v="3"/>
    <x v="5"/>
    <x v="3"/>
    <s v="137 runs"/>
    <n v="137"/>
    <s v=""/>
    <x v="37"/>
    <x v="70"/>
    <x v="90"/>
  </r>
  <r>
    <x v="9"/>
    <x v="0"/>
    <x v="16"/>
    <s v="8 wickets"/>
    <s v=""/>
    <n v="8"/>
    <x v="37"/>
    <x v="71"/>
    <x v="91"/>
  </r>
  <r>
    <x v="7"/>
    <x v="5"/>
    <x v="10"/>
    <s v="91 runs"/>
    <n v="91"/>
    <s v=""/>
    <x v="38"/>
    <x v="72"/>
    <x v="92"/>
  </r>
  <r>
    <x v="9"/>
    <x v="6"/>
    <x v="9"/>
    <s v="26 runs"/>
    <n v="26"/>
    <s v=""/>
    <x v="37"/>
    <x v="73"/>
    <x v="93"/>
  </r>
  <r>
    <x v="16"/>
    <x v="0"/>
    <x v="9"/>
    <s v="8 wickets"/>
    <s v=""/>
    <n v="8"/>
    <x v="37"/>
    <x v="74"/>
    <x v="94"/>
  </r>
  <r>
    <x v="7"/>
    <x v="13"/>
    <x v="10"/>
    <s v="136 runs"/>
    <n v="136"/>
    <s v=""/>
    <x v="38"/>
    <x v="75"/>
    <x v="95"/>
  </r>
  <r>
    <x v="3"/>
    <x v="6"/>
    <x v="9"/>
    <s v="7 wickets"/>
    <s v=""/>
    <n v="7"/>
    <x v="37"/>
    <x v="76"/>
    <x v="96"/>
  </r>
  <r>
    <x v="7"/>
    <x v="0"/>
    <x v="16"/>
    <s v="3 wickets"/>
    <s v=""/>
    <n v="3"/>
    <x v="38"/>
    <x v="76"/>
    <x v="97"/>
  </r>
  <r>
    <x v="16"/>
    <x v="0"/>
    <x v="9"/>
    <s v="9 wickets"/>
    <s v=""/>
    <n v="9"/>
    <x v="37"/>
    <x v="77"/>
    <x v="98"/>
  </r>
  <r>
    <x v="7"/>
    <x v="13"/>
    <x v="3"/>
    <s v="3 runs"/>
    <n v="3"/>
    <s v=""/>
    <x v="38"/>
    <x v="77"/>
    <x v="99"/>
  </r>
  <r>
    <x v="7"/>
    <x v="6"/>
    <x v="14"/>
    <m/>
    <s v=""/>
    <s v=""/>
    <x v="37"/>
    <x v="78"/>
    <x v="100"/>
  </r>
  <r>
    <x v="3"/>
    <x v="0"/>
    <x v="3"/>
    <s v="37 runs"/>
    <n v="37"/>
    <s v=""/>
    <x v="38"/>
    <x v="79"/>
    <x v="101"/>
  </r>
  <r>
    <x v="3"/>
    <x v="6"/>
    <x v="9"/>
    <s v="3 wickets"/>
    <s v=""/>
    <n v="3"/>
    <x v="37"/>
    <x v="80"/>
    <x v="102"/>
  </r>
  <r>
    <x v="6"/>
    <x v="3"/>
    <x v="11"/>
    <s v="5 wickets"/>
    <s v=""/>
    <n v="5"/>
    <x v="39"/>
    <x v="81"/>
    <x v="103"/>
  </r>
  <r>
    <x v="6"/>
    <x v="3"/>
    <x v="11"/>
    <s v="120 runs"/>
    <n v="120"/>
    <s v=""/>
    <x v="40"/>
    <x v="82"/>
    <x v="104"/>
  </r>
  <r>
    <x v="6"/>
    <x v="3"/>
    <x v="11"/>
    <s v="4 wickets"/>
    <s v=""/>
    <n v="4"/>
    <x v="41"/>
    <x v="83"/>
    <x v="105"/>
  </r>
  <r>
    <x v="5"/>
    <x v="2"/>
    <x v="19"/>
    <m/>
    <s v=""/>
    <s v=""/>
    <x v="31"/>
    <x v="84"/>
    <x v="106"/>
  </r>
  <r>
    <x v="5"/>
    <x v="2"/>
    <x v="2"/>
    <s v="31 runs"/>
    <n v="31"/>
    <s v=""/>
    <x v="31"/>
    <x v="85"/>
    <x v="107"/>
  </r>
  <r>
    <x v="5"/>
    <x v="2"/>
    <x v="2"/>
    <s v="7 wickets"/>
    <s v=""/>
    <n v="7"/>
    <x v="33"/>
    <x v="86"/>
    <x v="108"/>
  </r>
  <r>
    <x v="5"/>
    <x v="2"/>
    <x v="2"/>
    <s v="18 runs"/>
    <n v="18"/>
    <s v=""/>
    <x v="33"/>
    <x v="87"/>
    <x v="109"/>
  </r>
  <r>
    <x v="16"/>
    <x v="9"/>
    <x v="9"/>
    <s v="8 wickets"/>
    <s v=""/>
    <n v="8"/>
    <x v="42"/>
    <x v="88"/>
    <x v="110"/>
  </r>
  <r>
    <x v="3"/>
    <x v="3"/>
    <x v="3"/>
    <s v="28 runs"/>
    <n v="28"/>
    <s v=""/>
    <x v="5"/>
    <x v="88"/>
    <x v="111"/>
  </r>
  <r>
    <x v="5"/>
    <x v="2"/>
    <x v="6"/>
    <s v="219 runs"/>
    <n v="219"/>
    <s v=""/>
    <x v="34"/>
    <x v="89"/>
    <x v="112"/>
  </r>
  <r>
    <x v="16"/>
    <x v="9"/>
    <x v="14"/>
    <m/>
    <s v=""/>
    <s v=""/>
    <x v="43"/>
    <x v="90"/>
    <x v="113"/>
  </r>
  <r>
    <x v="3"/>
    <x v="3"/>
    <x v="3"/>
    <s v="7 wickets"/>
    <s v=""/>
    <n v="7"/>
    <x v="44"/>
    <x v="90"/>
    <x v="114"/>
  </r>
  <r>
    <x v="3"/>
    <x v="3"/>
    <x v="3"/>
    <s v="7 wickets"/>
    <s v=""/>
    <n v="7"/>
    <x v="44"/>
    <x v="91"/>
    <x v="115"/>
  </r>
  <r>
    <x v="16"/>
    <x v="9"/>
    <x v="12"/>
    <s v="43 runs"/>
    <n v="43"/>
    <s v=""/>
    <x v="45"/>
    <x v="92"/>
    <x v="116"/>
  </r>
  <r>
    <x v="16"/>
    <x v="9"/>
    <x v="9"/>
    <s v="224 runs"/>
    <n v="224"/>
    <s v=""/>
    <x v="46"/>
    <x v="93"/>
    <x v="117"/>
  </r>
  <r>
    <x v="16"/>
    <x v="9"/>
    <x v="9"/>
    <s v="9 wickets"/>
    <s v=""/>
    <n v="9"/>
    <x v="47"/>
    <x v="94"/>
    <x v="118"/>
  </r>
  <r>
    <x v="2"/>
    <x v="14"/>
    <x v="11"/>
    <s v="6 wickets"/>
    <s v=""/>
    <n v="6"/>
    <x v="10"/>
    <x v="95"/>
    <x v="119"/>
  </r>
  <r>
    <x v="0"/>
    <x v="0"/>
    <x v="0"/>
    <s v="47 runs"/>
    <n v="47"/>
    <s v=""/>
    <x v="38"/>
    <x v="96"/>
    <x v="120"/>
  </r>
  <r>
    <x v="2"/>
    <x v="14"/>
    <x v="8"/>
    <s v="7 runs"/>
    <n v="7"/>
    <s v=""/>
    <x v="9"/>
    <x v="97"/>
    <x v="121"/>
  </r>
  <r>
    <x v="0"/>
    <x v="0"/>
    <x v="16"/>
    <s v="6 wickets"/>
    <s v=""/>
    <n v="6"/>
    <x v="38"/>
    <x v="97"/>
    <x v="122"/>
  </r>
  <r>
    <x v="2"/>
    <x v="14"/>
    <x v="11"/>
    <s v="40 runs"/>
    <n v="40"/>
    <s v=""/>
    <x v="48"/>
    <x v="98"/>
    <x v="123"/>
  </r>
  <r>
    <x v="0"/>
    <x v="0"/>
    <x v="19"/>
    <m/>
    <s v=""/>
    <s v=""/>
    <x v="37"/>
    <x v="98"/>
    <x v="124"/>
  </r>
  <r>
    <x v="3"/>
    <x v="9"/>
    <x v="3"/>
    <s v="5 wickets"/>
    <s v=""/>
    <n v="5"/>
    <x v="5"/>
    <x v="99"/>
    <x v="125"/>
  </r>
  <r>
    <x v="3"/>
    <x v="9"/>
    <x v="12"/>
    <s v="4 wickets"/>
    <s v=""/>
    <n v="4"/>
    <x v="5"/>
    <x v="100"/>
    <x v="126"/>
  </r>
  <r>
    <x v="3"/>
    <x v="9"/>
    <x v="3"/>
    <s v="8 wickets"/>
    <s v=""/>
    <n v="8"/>
    <x v="49"/>
    <x v="101"/>
    <x v="127"/>
  </r>
  <r>
    <x v="17"/>
    <x v="16"/>
    <x v="20"/>
    <m/>
    <m/>
    <m/>
    <x v="50"/>
    <x v="102"/>
    <x v="128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44">
  <r>
    <x v="0"/>
  </r>
  <r>
    <x v="0"/>
  </r>
  <r>
    <x v="1"/>
  </r>
  <r>
    <x v="0"/>
  </r>
  <r>
    <x v="1"/>
  </r>
  <r>
    <x v="2"/>
  </r>
  <r>
    <x v="3"/>
  </r>
  <r>
    <x v="0"/>
  </r>
  <r>
    <x v="4"/>
  </r>
  <r>
    <x v="5"/>
  </r>
  <r>
    <x v="4"/>
  </r>
  <r>
    <x v="0"/>
  </r>
  <r>
    <x v="2"/>
  </r>
  <r>
    <x v="5"/>
  </r>
  <r>
    <x v="2"/>
  </r>
  <r>
    <x v="1"/>
  </r>
  <r>
    <x v="3"/>
  </r>
  <r>
    <x v="4"/>
  </r>
  <r>
    <x v="3"/>
  </r>
  <r>
    <x v="6"/>
  </r>
  <r>
    <x v="7"/>
  </r>
  <r>
    <x v="6"/>
  </r>
  <r>
    <x v="2"/>
  </r>
  <r>
    <x v="8"/>
  </r>
  <r>
    <x v="8"/>
  </r>
  <r>
    <x v="8"/>
  </r>
  <r>
    <x v="3"/>
  </r>
  <r>
    <x v="9"/>
  </r>
  <r>
    <x v="10"/>
  </r>
  <r>
    <x v="3"/>
  </r>
  <r>
    <x v="8"/>
  </r>
  <r>
    <x v="3"/>
  </r>
  <r>
    <x v="8"/>
  </r>
  <r>
    <x v="3"/>
  </r>
  <r>
    <x v="7"/>
  </r>
  <r>
    <x v="11"/>
  </r>
  <r>
    <x v="11"/>
  </r>
  <r>
    <x v="10"/>
  </r>
  <r>
    <x v="12"/>
  </r>
  <r>
    <x v="13"/>
  </r>
  <r>
    <x v="12"/>
  </r>
  <r>
    <x v="1"/>
  </r>
  <r>
    <x v="10"/>
  </r>
  <r>
    <x v="7"/>
  </r>
  <r>
    <x v="10"/>
  </r>
  <r>
    <x v="12"/>
  </r>
  <r>
    <x v="11"/>
  </r>
  <r>
    <x v="14"/>
  </r>
  <r>
    <x v="13"/>
  </r>
  <r>
    <x v="1"/>
  </r>
  <r>
    <x v="3"/>
  </r>
  <r>
    <x v="15"/>
  </r>
  <r>
    <x v="1"/>
  </r>
  <r>
    <x v="14"/>
  </r>
  <r>
    <x v="13"/>
  </r>
  <r>
    <x v="4"/>
  </r>
  <r>
    <x v="3"/>
  </r>
  <r>
    <x v="1"/>
  </r>
  <r>
    <x v="4"/>
  </r>
  <r>
    <x v="3"/>
  </r>
  <r>
    <x v="14"/>
  </r>
  <r>
    <x v="15"/>
  </r>
  <r>
    <x v="7"/>
  </r>
  <r>
    <x v="2"/>
  </r>
  <r>
    <x v="2"/>
  </r>
  <r>
    <x v="2"/>
  </r>
  <r>
    <x v="2"/>
  </r>
  <r>
    <x v="2"/>
  </r>
  <r>
    <x v="7"/>
  </r>
  <r>
    <x v="3"/>
  </r>
  <r>
    <x v="9"/>
  </r>
  <r>
    <x v="3"/>
  </r>
  <r>
    <x v="9"/>
  </r>
  <r>
    <x v="3"/>
  </r>
  <r>
    <x v="3"/>
  </r>
  <r>
    <x v="3"/>
  </r>
  <r>
    <x v="15"/>
  </r>
  <r>
    <x v="6"/>
  </r>
  <r>
    <x v="15"/>
  </r>
  <r>
    <x v="5"/>
  </r>
  <r>
    <x v="16"/>
  </r>
  <r>
    <x v="5"/>
  </r>
  <r>
    <x v="17"/>
  </r>
  <r>
    <x v="5"/>
  </r>
  <r>
    <x v="8"/>
  </r>
  <r>
    <x v="8"/>
  </r>
  <r>
    <x v="14"/>
  </r>
  <r>
    <x v="10"/>
  </r>
  <r>
    <x v="16"/>
  </r>
  <r>
    <x v="14"/>
  </r>
  <r>
    <x v="5"/>
  </r>
  <r>
    <x v="13"/>
  </r>
  <r>
    <x v="5"/>
  </r>
  <r>
    <x v="13"/>
  </r>
  <r>
    <x v="0"/>
  </r>
  <r>
    <x v="6"/>
  </r>
  <r>
    <x v="6"/>
  </r>
  <r>
    <x v="10"/>
  </r>
  <r>
    <x v="0"/>
  </r>
  <r>
    <x v="10"/>
  </r>
  <r>
    <x v="10"/>
  </r>
  <r>
    <x v="0"/>
  </r>
  <r>
    <x v="6"/>
  </r>
  <r>
    <x v="3"/>
  </r>
  <r>
    <x v="3"/>
  </r>
  <r>
    <x v="3"/>
  </r>
  <r>
    <x v="5"/>
  </r>
  <r>
    <x v="5"/>
  </r>
  <r>
    <x v="5"/>
  </r>
  <r>
    <x v="5"/>
  </r>
  <r>
    <x v="15"/>
  </r>
  <r>
    <x v="3"/>
  </r>
  <r>
    <x v="7"/>
  </r>
  <r>
    <x v="9"/>
  </r>
  <r>
    <x v="3"/>
  </r>
  <r>
    <x v="3"/>
  </r>
  <r>
    <x v="9"/>
  </r>
  <r>
    <x v="15"/>
  </r>
  <r>
    <x v="15"/>
  </r>
  <r>
    <x v="2"/>
  </r>
  <r>
    <x v="0"/>
  </r>
  <r>
    <x v="8"/>
  </r>
  <r>
    <x v="11"/>
  </r>
  <r>
    <x v="2"/>
  </r>
  <r>
    <x v="11"/>
  </r>
  <r>
    <x v="15"/>
  </r>
  <r>
    <x v="6"/>
  </r>
  <r>
    <x v="15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257">
  <r>
    <x v="0"/>
    <x v="0"/>
    <s v="Wellington"/>
    <s v="New Zealand"/>
    <d v="2018-01-06T00:00:00"/>
    <s v="ODI # 3946"/>
    <n v="1"/>
    <x v="0"/>
  </r>
  <r>
    <x v="1"/>
    <x v="1"/>
    <s v="Nelson"/>
    <s v="Canada"/>
    <d v="2018-01-09T00:00:00"/>
    <s v="ODI # 3947"/>
    <n v="1"/>
    <x v="0"/>
  </r>
  <r>
    <x v="1"/>
    <x v="2"/>
    <s v="ICCA Dubai"/>
    <s v="UAE"/>
    <d v="2018-01-11T00:00:00"/>
    <s v="ODI # 3948"/>
    <n v="1"/>
    <x v="1"/>
  </r>
  <r>
    <x v="2"/>
    <x v="3"/>
    <s v="Dunedin"/>
    <s v="New Zealand"/>
    <d v="2018-01-13T00:00:00"/>
    <s v="ODI # 3949"/>
    <n v="1"/>
    <x v="0"/>
  </r>
  <r>
    <x v="3"/>
    <x v="3"/>
    <s v="ICCA Dubai"/>
    <s v="UAE"/>
    <d v="2018-01-13T00:00:00"/>
    <s v="ODI # 3950"/>
    <n v="1"/>
    <x v="1"/>
  </r>
  <r>
    <x v="1"/>
    <x v="4"/>
    <s v="Melbourne"/>
    <s v="Australia"/>
    <d v="2018-01-14T00:00:00"/>
    <s v="ODI # 3951"/>
    <n v="1"/>
    <x v="2"/>
  </r>
  <r>
    <x v="1"/>
    <x v="1"/>
    <s v="Dhaka"/>
    <s v="Bangladesh"/>
    <d v="2018-01-15T00:00:00"/>
    <s v="ODI # 3952"/>
    <n v="1"/>
    <x v="3"/>
  </r>
  <r>
    <x v="1"/>
    <x v="4"/>
    <s v="Hamilton"/>
    <s v="New Zealand"/>
    <d v="2018-01-16T00:00:00"/>
    <s v="ODI # 3953"/>
    <n v="1"/>
    <x v="0"/>
  </r>
  <r>
    <x v="1"/>
    <x v="5"/>
    <s v="ICCA Dubai"/>
    <s v="UAE"/>
    <d v="2018-01-16T00:00:00"/>
    <s v="ODI # 3954"/>
    <n v="1"/>
    <x v="4"/>
  </r>
  <r>
    <x v="4"/>
    <x v="3"/>
    <s v="Dhaka"/>
    <s v="Bangladesh"/>
    <d v="2018-01-17T00:00:00"/>
    <s v="ODI # 3955"/>
    <n v="1"/>
    <x v="5"/>
  </r>
  <r>
    <x v="5"/>
    <x v="3"/>
    <s v="ICCA Dubai"/>
    <s v="UAE"/>
    <d v="2018-01-18T00:00:00"/>
    <s v="ODI # 3956"/>
    <n v="1"/>
    <x v="4"/>
  </r>
  <r>
    <x v="6"/>
    <x v="3"/>
    <s v="Wellington"/>
    <s v="New Zealand"/>
    <d v="2018-01-19T00:00:00"/>
    <s v="ODI # 3957"/>
    <n v="1"/>
    <x v="0"/>
  </r>
  <r>
    <x v="1"/>
    <x v="2"/>
    <s v="Brisbane"/>
    <s v="Australia"/>
    <d v="2018-01-19T00:00:00"/>
    <s v="ODI # 3958"/>
    <n v="1"/>
    <x v="2"/>
  </r>
  <r>
    <x v="7"/>
    <x v="3"/>
    <s v="Dhaka"/>
    <s v="Bangladesh"/>
    <d v="2018-01-19T00:00:00"/>
    <s v="ODI # 3959"/>
    <n v="1"/>
    <x v="5"/>
  </r>
  <r>
    <x v="8"/>
    <x v="3"/>
    <s v="Sydney"/>
    <s v="Australia"/>
    <d v="2018-01-21T00:00:00"/>
    <s v="ODI # 3960"/>
    <n v="1"/>
    <x v="2"/>
  </r>
  <r>
    <x v="9"/>
    <x v="3"/>
    <s v="ICCA Dubai"/>
    <s v="UAE"/>
    <d v="2018-01-21T00:00:00"/>
    <s v="ODI # 3961"/>
    <n v="1"/>
    <x v="1"/>
  </r>
  <r>
    <x v="1"/>
    <x v="4"/>
    <s v="Dhaka"/>
    <s v="Bangladesh"/>
    <d v="2018-01-21T00:00:00"/>
    <s v="ODI # 3962"/>
    <n v="1"/>
    <x v="3"/>
  </r>
  <r>
    <x v="1"/>
    <x v="2"/>
    <s v="ICCA Dubai"/>
    <s v="UAE"/>
    <d v="2018-01-23T00:00:00"/>
    <s v="ODI # 3963"/>
    <n v="1"/>
    <x v="4"/>
  </r>
  <r>
    <x v="10"/>
    <x v="3"/>
    <s v="Dhaka"/>
    <s v="Bangladesh"/>
    <d v="2018-01-23T00:00:00"/>
    <s v="ODI # 3964"/>
    <n v="1"/>
    <x v="3"/>
  </r>
  <r>
    <x v="1"/>
    <x v="6"/>
    <s v="Dhaka"/>
    <s v="Bangladesh"/>
    <d v="2018-01-25T00:00:00"/>
    <s v="ODI # 3965"/>
    <n v="1"/>
    <x v="6"/>
  </r>
  <r>
    <x v="1"/>
    <x v="7"/>
    <s v="Adelaide"/>
    <s v="Australia"/>
    <d v="2018-01-26T00:00:00"/>
    <s v="ODI # 3966"/>
    <n v="1"/>
    <x v="7"/>
  </r>
  <r>
    <x v="11"/>
    <x v="3"/>
    <s v="Dhaka"/>
    <s v="Bangladesh"/>
    <d v="2018-01-27T00:00:00"/>
    <s v="ODI # 3967"/>
    <n v="1"/>
    <x v="6"/>
  </r>
  <r>
    <x v="4"/>
    <x v="3"/>
    <s v="Perth"/>
    <s v="Australia"/>
    <d v="2018-01-28T00:00:00"/>
    <s v="ODI # 3968"/>
    <n v="1"/>
    <x v="2"/>
  </r>
  <r>
    <x v="1"/>
    <x v="5"/>
    <s v="Durban"/>
    <s v="South Africa"/>
    <d v="2018-02-01T00:00:00"/>
    <s v="ODI # 3969"/>
    <n v="2"/>
    <x v="8"/>
  </r>
  <r>
    <x v="1"/>
    <x v="8"/>
    <s v="Centurion"/>
    <s v="South Africa"/>
    <d v="2018-02-04T00:00:00"/>
    <s v="ODI # 3970"/>
    <n v="2"/>
    <x v="8"/>
  </r>
  <r>
    <x v="12"/>
    <x v="3"/>
    <s v="Cape Town"/>
    <s v="South Africa"/>
    <d v="2018-02-07T00:00:00"/>
    <s v="ODI # 3971"/>
    <n v="2"/>
    <x v="8"/>
  </r>
  <r>
    <x v="13"/>
    <x v="3"/>
    <s v="Sharjah"/>
    <s v="UAE"/>
    <d v="2018-02-09T00:00:00"/>
    <s v="ODI # 3972"/>
    <n v="2"/>
    <x v="3"/>
  </r>
  <r>
    <x v="1"/>
    <x v="4"/>
    <s v="Johannesburg"/>
    <s v="South Africa"/>
    <d v="2018-02-10T00:00:00"/>
    <s v="ODI # 3973"/>
    <n v="2"/>
    <x v="9"/>
  </r>
  <r>
    <x v="13"/>
    <x v="3"/>
    <s v="Sharjah"/>
    <s v="UAE"/>
    <d v="2018-02-11T00:00:00"/>
    <s v="ODI # 3974"/>
    <n v="2"/>
    <x v="10"/>
  </r>
  <r>
    <x v="1"/>
    <x v="5"/>
    <s v="Sharjah"/>
    <s v="UAE"/>
    <d v="2018-02-13T00:00:00"/>
    <s v="ODI # 3975"/>
    <n v="2"/>
    <x v="3"/>
  </r>
  <r>
    <x v="14"/>
    <x v="3"/>
    <s v="Port Elizabeth"/>
    <s v="South Africa"/>
    <d v="2018-02-13T00:00:00"/>
    <s v="ODI # 3976"/>
    <n v="2"/>
    <x v="8"/>
  </r>
  <r>
    <x v="1"/>
    <x v="6"/>
    <s v="Sharjah"/>
    <s v="UAE"/>
    <d v="2018-02-16T00:00:00"/>
    <s v="ODI # 3977"/>
    <n v="2"/>
    <x v="3"/>
  </r>
  <r>
    <x v="1"/>
    <x v="1"/>
    <s v="Centurion"/>
    <s v="South Africa"/>
    <d v="2018-02-16T00:00:00"/>
    <s v="ODI # 3978"/>
    <n v="2"/>
    <x v="8"/>
  </r>
  <r>
    <x v="15"/>
    <x v="3"/>
    <s v="Sharjah"/>
    <s v="UAE"/>
    <d v="2018-02-19T00:00:00"/>
    <s v="ODI # 3979"/>
    <n v="2"/>
    <x v="3"/>
  </r>
  <r>
    <x v="1"/>
    <x v="7"/>
    <s v="Hamilton"/>
    <s v="New Zealand"/>
    <d v="2018-02-25T00:00:00"/>
    <s v="ODI # 3980"/>
    <n v="2"/>
    <x v="7"/>
  </r>
  <r>
    <x v="1"/>
    <x v="5"/>
    <s v="Mount Maunganui"/>
    <s v="New Zealand"/>
    <d v="2018-02-28T00:00:00"/>
    <s v="ODI # 3981"/>
    <n v="2"/>
    <x v="11"/>
  </r>
  <r>
    <x v="16"/>
    <x v="3"/>
    <s v="Wellington"/>
    <s v="New Zealand"/>
    <d v="2018-03-03T00:00:00"/>
    <s v="ODI # 3982"/>
    <n v="3"/>
    <x v="11"/>
  </r>
  <r>
    <x v="1"/>
    <x v="9"/>
    <s v="Bulawayo"/>
    <s v="Zimbabwe"/>
    <d v="2018-03-04T00:00:00"/>
    <s v="ODI # 3983"/>
    <n v="3"/>
    <x v="10"/>
  </r>
  <r>
    <x v="17"/>
    <x v="3"/>
    <s v="Harare"/>
    <s v="Zimbabwe"/>
    <d v="2018-03-04T00:00:00"/>
    <s v="ODI # 3984"/>
    <n v="3"/>
    <x v="12"/>
  </r>
  <r>
    <x v="1"/>
    <x v="2"/>
    <s v="Bulawayo"/>
    <s v="Zimbabwe"/>
    <d v="2018-03-06T00:00:00"/>
    <s v="ODI # 3985"/>
    <n v="3"/>
    <x v="13"/>
  </r>
  <r>
    <x v="1"/>
    <x v="2"/>
    <s v="Harare"/>
    <s v="Zimbabwe"/>
    <d v="2018-03-06T00:00:00"/>
    <s v="ODI # 3986"/>
    <n v="3"/>
    <x v="12"/>
  </r>
  <r>
    <x v="18"/>
    <x v="3"/>
    <s v="Harare"/>
    <s v="Zimbabwe"/>
    <d v="2018-03-06T00:00:00"/>
    <s v="ODI # 3987"/>
    <n v="3"/>
    <x v="1"/>
  </r>
  <r>
    <x v="19"/>
    <x v="3"/>
    <s v="Bulawayo"/>
    <s v="Zimbabwe"/>
    <d v="2018-03-06T00:00:00"/>
    <s v="ODI # 3988"/>
    <n v="3"/>
    <x v="10"/>
  </r>
  <r>
    <x v="1"/>
    <x v="4"/>
    <s v="Dunedin"/>
    <s v="New Zealand"/>
    <d v="2018-03-07T00:00:00"/>
    <s v="ODI # 3989"/>
    <n v="3"/>
    <x v="7"/>
  </r>
  <r>
    <x v="20"/>
    <x v="3"/>
    <s v="Bulawayo"/>
    <s v="Zimbabwe"/>
    <d v="2018-03-08T00:00:00"/>
    <s v="ODI # 3990"/>
    <n v="3"/>
    <x v="10"/>
  </r>
  <r>
    <x v="1"/>
    <x v="5"/>
    <s v="Harare"/>
    <s v="Zimbabwe"/>
    <d v="2018-03-08T00:00:00"/>
    <s v="ODI # 3991"/>
    <n v="3"/>
    <x v="12"/>
  </r>
  <r>
    <x v="1"/>
    <x v="9"/>
    <s v="Christchurch"/>
    <s v="New Zealand"/>
    <d v="2018-03-10T00:00:00"/>
    <s v="ODI # 3992"/>
    <n v="3"/>
    <x v="11"/>
  </r>
  <r>
    <x v="21"/>
    <x v="3"/>
    <s v="Harare"/>
    <s v="Zimbabwe"/>
    <d v="2018-03-10T00:00:00"/>
    <s v="ODI # 3993"/>
    <n v="3"/>
    <x v="14"/>
  </r>
  <r>
    <x v="22"/>
    <x v="3"/>
    <s v="Bulawayo"/>
    <s v="Zimbabwe"/>
    <d v="2018-03-10T00:00:00"/>
    <s v="ODI # 3994"/>
    <n v="3"/>
    <x v="13"/>
  </r>
  <r>
    <x v="23"/>
    <x v="3"/>
    <s v="Harare"/>
    <s v="Zimbabwe"/>
    <d v="2018-03-12T00:00:00"/>
    <s v="ODI # 3995"/>
    <n v="3"/>
    <x v="1"/>
  </r>
  <r>
    <x v="1"/>
    <x v="3"/>
    <s v="Bulawayo"/>
    <s v="Zimbabwe"/>
    <d v="2018-03-12T00:00:00"/>
    <s v="ODI # 3996"/>
    <n v="3"/>
    <x v="3"/>
  </r>
  <r>
    <x v="1"/>
    <x v="7"/>
    <s v="Harare"/>
    <s v="Zimbabwe"/>
    <d v="2018-03-15T00:00:00"/>
    <s v="ODI # 3997"/>
    <n v="3"/>
    <x v="15"/>
  </r>
  <r>
    <x v="14"/>
    <x v="3"/>
    <s v="Bulawayo"/>
    <s v="Zimbabwe"/>
    <d v="2018-03-15T00:00:00"/>
    <s v="ODI # 3998"/>
    <n v="3"/>
    <x v="1"/>
  </r>
  <r>
    <x v="24"/>
    <x v="3"/>
    <s v="Harare"/>
    <s v="Zimbabwe"/>
    <d v="2018-03-16T00:00:00"/>
    <s v="ODI # 3999"/>
    <n v="3"/>
    <x v="14"/>
  </r>
  <r>
    <x v="25"/>
    <x v="3"/>
    <s v="Harare"/>
    <s v="Zimbabwe"/>
    <d v="2018-03-17T00:00:00"/>
    <s v="ODI # 4000"/>
    <n v="3"/>
    <x v="13"/>
  </r>
  <r>
    <x v="26"/>
    <x v="3"/>
    <s v="Harare"/>
    <s v="Zimbabwe"/>
    <d v="2018-03-18T00:00:00"/>
    <s v="ODI # 4001"/>
    <n v="3"/>
    <x v="4"/>
  </r>
  <r>
    <x v="1"/>
    <x v="2"/>
    <s v="Harare"/>
    <s v="Zimbabwe"/>
    <d v="2018-03-19T00:00:00"/>
    <s v="ODI # 4002"/>
    <n v="3"/>
    <x v="3"/>
  </r>
  <r>
    <x v="1"/>
    <x v="4"/>
    <s v="Harare"/>
    <s v="Zimbabwe"/>
    <d v="2018-03-20T00:00:00"/>
    <s v="ODI # 4003"/>
    <n v="3"/>
    <x v="1"/>
  </r>
  <r>
    <x v="27"/>
    <x v="3"/>
    <s v="Harare"/>
    <s v="Zimbabwe"/>
    <d v="2018-03-21T00:00:00"/>
    <s v="ODI # 4004"/>
    <n v="3"/>
    <x v="4"/>
  </r>
  <r>
    <x v="28"/>
    <x v="3"/>
    <s v="Harare"/>
    <s v="Zimbabwe"/>
    <d v="2018-03-22T00:00:00"/>
    <s v="ODI # 4005"/>
    <n v="3"/>
    <x v="3"/>
  </r>
  <r>
    <x v="1"/>
    <x v="4"/>
    <s v="Harare"/>
    <s v="Zimbabwe"/>
    <d v="2018-03-23T00:00:00"/>
    <s v="ODI # 4006"/>
    <n v="3"/>
    <x v="14"/>
  </r>
  <r>
    <x v="1"/>
    <x v="9"/>
    <s v="Harare"/>
    <s v="Zimbabwe"/>
    <d v="2018-03-25T00:00:00"/>
    <s v="ODI # 4007"/>
    <n v="3"/>
    <x v="15"/>
  </r>
  <r>
    <x v="29"/>
    <x v="3"/>
    <s v="Edinburgh"/>
    <s v="Scotland"/>
    <d v="2018-06-10T00:00:00"/>
    <s v="ODI # 4008"/>
    <n v="6"/>
    <x v="7"/>
  </r>
  <r>
    <x v="1"/>
    <x v="7"/>
    <s v="The Oval"/>
    <s v="England"/>
    <d v="2018-06-13T00:00:00"/>
    <s v="ODI # 4009"/>
    <n v="6"/>
    <x v="2"/>
  </r>
  <r>
    <x v="30"/>
    <x v="3"/>
    <s v="Cardiff"/>
    <s v="Wales"/>
    <d v="2018-06-16T00:00:00"/>
    <s v="ODI # 4010"/>
    <n v="6"/>
    <x v="2"/>
  </r>
  <r>
    <x v="31"/>
    <x v="3"/>
    <s v="Nottingham"/>
    <s v="England"/>
    <d v="2018-06-19T00:00:00"/>
    <s v="ODI # 4011"/>
    <n v="6"/>
    <x v="2"/>
  </r>
  <r>
    <x v="1"/>
    <x v="5"/>
    <s v="Chester-le-Street"/>
    <s v="England"/>
    <d v="2018-06-21T00:00:00"/>
    <s v="ODI # 4012"/>
    <n v="6"/>
    <x v="2"/>
  </r>
  <r>
    <x v="1"/>
    <x v="10"/>
    <s v="Manchester"/>
    <s v="England"/>
    <d v="2018-06-24T00:00:00"/>
    <s v="ODI # 4013"/>
    <n v="6"/>
    <x v="2"/>
  </r>
  <r>
    <x v="1"/>
    <x v="1"/>
    <s v="Nottingham"/>
    <s v="England"/>
    <d v="2018-07-12T00:00:00"/>
    <s v="ODI # 4014"/>
    <n v="7"/>
    <x v="7"/>
  </r>
  <r>
    <x v="32"/>
    <x v="3"/>
    <s v="Bulawayo"/>
    <s v="Zimbabwe"/>
    <d v="2018-07-13T00:00:00"/>
    <s v="ODI # 4015"/>
    <n v="7"/>
    <x v="3"/>
  </r>
  <r>
    <x v="33"/>
    <x v="3"/>
    <s v="Lord's"/>
    <s v="England"/>
    <d v="2018-07-14T00:00:00"/>
    <s v="ODI # 4016"/>
    <n v="7"/>
    <x v="9"/>
  </r>
  <r>
    <x v="1"/>
    <x v="8"/>
    <s v="Bulawayo"/>
    <s v="Zimbabwe"/>
    <d v="2018-07-16T00:00:00"/>
    <s v="ODI # 4017"/>
    <n v="7"/>
    <x v="3"/>
  </r>
  <r>
    <x v="1"/>
    <x v="1"/>
    <s v="Leeds"/>
    <s v="England"/>
    <d v="2018-07-17T00:00:00"/>
    <s v="ODI # 4018"/>
    <n v="7"/>
    <x v="9"/>
  </r>
  <r>
    <x v="1"/>
    <x v="8"/>
    <s v="Bulawayo"/>
    <s v="Zimbabwe"/>
    <d v="2018-07-18T00:00:00"/>
    <s v="ODI # 4019"/>
    <n v="7"/>
    <x v="3"/>
  </r>
  <r>
    <x v="34"/>
    <x v="3"/>
    <s v="Bulawayo"/>
    <s v="Zimbabwe"/>
    <d v="2018-07-20T00:00:00"/>
    <s v="ODI # 4020"/>
    <n v="7"/>
    <x v="3"/>
  </r>
  <r>
    <x v="35"/>
    <x v="3"/>
    <s v="Bulawayo"/>
    <s v="Zimbabwe"/>
    <d v="2018-07-22T00:00:00"/>
    <s v="ODI # 4021"/>
    <n v="7"/>
    <x v="3"/>
  </r>
  <r>
    <x v="36"/>
    <x v="3"/>
    <s v="Providence"/>
    <s v="Guyana"/>
    <d v="2018-07-22T00:00:00"/>
    <s v="ODI # 4022"/>
    <n v="7"/>
    <x v="15"/>
  </r>
  <r>
    <x v="28"/>
    <x v="3"/>
    <s v="Providence"/>
    <s v="Guyana"/>
    <d v="2018-07-25T00:00:00"/>
    <s v="ODI # 4023"/>
    <n v="7"/>
    <x v="6"/>
  </r>
  <r>
    <x v="37"/>
    <x v="3"/>
    <s v="Basseterre"/>
    <s v="St Kits &amp; Nevis"/>
    <d v="2018-07-28T00:00:00"/>
    <s v="ODI # 4024"/>
    <n v="7"/>
    <x v="15"/>
  </r>
  <r>
    <x v="1"/>
    <x v="4"/>
    <s v="Dambulla"/>
    <s v="Sri Lanka"/>
    <d v="2018-07-29T00:00:00"/>
    <s v="ODI # 4025"/>
    <n v="7"/>
    <x v="5"/>
  </r>
  <r>
    <x v="38"/>
    <x v="3"/>
    <s v="Amstelveen"/>
    <s v="Netherlands"/>
    <d v="2018-08-01T00:00:00"/>
    <s v="ODI # 4026"/>
    <n v="8"/>
    <x v="16"/>
  </r>
  <r>
    <x v="1"/>
    <x v="2"/>
    <s v="Dambulla"/>
    <s v="Sri Lanka"/>
    <d v="2018-08-01T00:00:00"/>
    <s v="ODI # 4027"/>
    <n v="8"/>
    <x v="5"/>
  </r>
  <r>
    <x v="39"/>
    <x v="3"/>
    <s v="Amstelveen"/>
    <s v="Netherlands"/>
    <d v="2018-08-03T00:00:00"/>
    <s v="ODI # 4028"/>
    <n v="8"/>
    <x v="17"/>
  </r>
  <r>
    <x v="40"/>
    <x v="3"/>
    <s v="Pallekele"/>
    <s v="Sri Lanka"/>
    <d v="2018-08-05T00:00:00"/>
    <s v="ODI # 4029"/>
    <n v="8"/>
    <x v="5"/>
  </r>
  <r>
    <x v="28"/>
    <x v="3"/>
    <s v="Pallekele"/>
    <s v="Sri Lanka"/>
    <d v="2018-08-08T00:00:00"/>
    <s v="ODI # 4030"/>
    <n v="8"/>
    <x v="8"/>
  </r>
  <r>
    <x v="41"/>
    <x v="3"/>
    <s v="Colombo (RPS)"/>
    <s v="Sri Lanka"/>
    <d v="2018-08-12T00:00:00"/>
    <s v="ODI # 4031"/>
    <n v="8"/>
    <x v="8"/>
  </r>
  <r>
    <x v="42"/>
    <x v="3"/>
    <s v="Belfast"/>
    <s v="Northern Ireland"/>
    <d v="2018-08-27T00:00:00"/>
    <s v="ODI # 4032"/>
    <n v="8"/>
    <x v="14"/>
  </r>
  <r>
    <x v="1"/>
    <x v="7"/>
    <s v="Belfast"/>
    <s v="Northern Ireland"/>
    <d v="2018-08-29T00:00:00"/>
    <s v="ODI # 4033"/>
    <n v="8"/>
    <x v="10"/>
  </r>
  <r>
    <x v="40"/>
    <x v="3"/>
    <s v="Kuala Lumpur"/>
    <s v="Malaysia"/>
    <d v="2018-08-30T00:00:00"/>
    <s v="ODI # 4034"/>
    <n v="8"/>
    <x v="16"/>
  </r>
  <r>
    <x v="1"/>
    <x v="1"/>
    <s v="Belfast"/>
    <s v="Northern Ireland"/>
    <d v="2018-08-31T00:00:00"/>
    <s v="ODI # 4035"/>
    <n v="8"/>
    <x v="14"/>
  </r>
  <r>
    <x v="43"/>
    <x v="3"/>
    <s v="Dubai (DSC)"/>
    <s v="UAE"/>
    <d v="2018-09-15T00:00:00"/>
    <s v="ODI # 4036"/>
    <n v="9"/>
    <x v="5"/>
  </r>
  <r>
    <x v="1"/>
    <x v="1"/>
    <s v="Dubai (DSC)"/>
    <s v="UAE"/>
    <d v="2018-09-16T00:00:00"/>
    <s v="ODI # 4037"/>
    <n v="9"/>
    <x v="13"/>
  </r>
  <r>
    <x v="10"/>
    <x v="3"/>
    <s v="Abu Dhabi"/>
    <s v="UAE"/>
    <d v="2018-09-17T00:00:00"/>
    <s v="ODI # 4038"/>
    <n v="9"/>
    <x v="5"/>
  </r>
  <r>
    <x v="44"/>
    <x v="3"/>
    <s v="Dubai (DSC)"/>
    <s v="UAE"/>
    <d v="2018-09-18T00:00:00"/>
    <s v="ODI # 4039"/>
    <n v="9"/>
    <x v="13"/>
  </r>
  <r>
    <x v="1"/>
    <x v="1"/>
    <s v="Dubai (DSC)"/>
    <s v="UAE"/>
    <d v="2018-09-19T00:00:00"/>
    <s v="ODI # 4040"/>
    <n v="9"/>
    <x v="0"/>
  </r>
  <r>
    <x v="45"/>
    <x v="3"/>
    <s v="Abu Dhabi"/>
    <s v="UAE"/>
    <d v="2018-09-20T00:00:00"/>
    <s v="ODI # 4041"/>
    <n v="9"/>
    <x v="6"/>
  </r>
  <r>
    <x v="1"/>
    <x v="9"/>
    <s v="Dubai (DSC)"/>
    <s v="UAE"/>
    <d v="2018-09-21T00:00:00"/>
    <s v="ODI # 4042"/>
    <n v="9"/>
    <x v="6"/>
  </r>
  <r>
    <x v="1"/>
    <x v="7"/>
    <s v="Abu Dhabi"/>
    <s v="UAE"/>
    <d v="2018-09-21T00:00:00"/>
    <s v="ODI # 4043"/>
    <n v="9"/>
    <x v="10"/>
  </r>
  <r>
    <x v="1"/>
    <x v="8"/>
    <s v="Dubai (DSC)"/>
    <s v="UAE"/>
    <d v="2018-09-23T00:00:00"/>
    <s v="ODI # 4044"/>
    <n v="9"/>
    <x v="0"/>
  </r>
  <r>
    <x v="28"/>
    <x v="3"/>
    <s v="Abu Dhabi"/>
    <s v="UAE"/>
    <d v="2018-09-23T00:00:00"/>
    <s v="ODI # 4045"/>
    <n v="9"/>
    <x v="10"/>
  </r>
  <r>
    <x v="1"/>
    <x v="3"/>
    <s v="Dubai (DSC)"/>
    <s v="UAE"/>
    <d v="2018-09-25T00:00:00"/>
    <s v="ODI # 4046"/>
    <n v="9"/>
    <x v="10"/>
  </r>
  <r>
    <x v="46"/>
    <x v="3"/>
    <s v="Abu Dhabi"/>
    <s v="UAE"/>
    <d v="2018-09-26T00:00:00"/>
    <s v="ODI # 4047"/>
    <n v="9"/>
    <x v="0"/>
  </r>
  <r>
    <x v="1"/>
    <x v="7"/>
    <s v="Dubai (DSC)"/>
    <s v="UAE"/>
    <d v="2018-09-28T00:00:00"/>
    <s v="ODI # 4048"/>
    <n v="9"/>
    <x v="6"/>
  </r>
  <r>
    <x v="1"/>
    <x v="4"/>
    <s v="Kimberley"/>
    <s v="South Africa"/>
    <d v="2018-09-30T00:00:00"/>
    <s v="ODI # 4049"/>
    <n v="9"/>
    <x v="3"/>
  </r>
  <r>
    <x v="47"/>
    <x v="3"/>
    <s v="Bloemfontein"/>
    <s v="South Africa"/>
    <d v="2018-10-03T00:00:00"/>
    <s v="ODI # 4050"/>
    <n v="10"/>
    <x v="3"/>
  </r>
  <r>
    <x v="1"/>
    <x v="2"/>
    <s v="Paarl"/>
    <s v="South Africa"/>
    <d v="2018-10-06T00:00:00"/>
    <s v="ODI # 4051"/>
    <n v="10"/>
    <x v="3"/>
  </r>
  <r>
    <x v="1"/>
    <x v="3"/>
    <s v="Dambulla"/>
    <s v="Sri Lanka"/>
    <d v="2018-10-10T00:00:00"/>
    <s v="ODI # 4052"/>
    <n v="10"/>
    <x v="5"/>
  </r>
  <r>
    <x v="9"/>
    <x v="3"/>
    <s v="Dambulla"/>
    <s v="Sri Lanka"/>
    <d v="2018-10-13T00:00:00"/>
    <s v="ODI # 4053"/>
    <n v="10"/>
    <x v="5"/>
  </r>
  <r>
    <x v="1"/>
    <x v="9"/>
    <s v="Pallekele"/>
    <s v="Sri Lanka"/>
    <d v="2018-10-17T00:00:00"/>
    <s v="ODI # 4054"/>
    <n v="10"/>
    <x v="5"/>
  </r>
  <r>
    <x v="37"/>
    <x v="3"/>
    <s v="Pallekele"/>
    <s v="Sri Lanka"/>
    <d v="2018-10-20T00:00:00"/>
    <s v="ODI # 4055"/>
    <n v="10"/>
    <x v="5"/>
  </r>
  <r>
    <x v="1"/>
    <x v="1"/>
    <s v="Guwahati"/>
    <s v="India"/>
    <d v="2018-10-21T00:00:00"/>
    <s v="ODI # 4056"/>
    <n v="10"/>
    <x v="15"/>
  </r>
  <r>
    <x v="48"/>
    <x v="3"/>
    <s v="Dhaka"/>
    <s v="Bangladesh"/>
    <d v="2018-10-21T00:00:00"/>
    <s v="ODI # 4057"/>
    <n v="10"/>
    <x v="3"/>
  </r>
  <r>
    <x v="49"/>
    <x v="3"/>
    <s v="Colombo (RPS)"/>
    <s v="Sri Lanka"/>
    <d v="2018-10-23T00:00:00"/>
    <s v="ODI # 4058"/>
    <n v="10"/>
    <x v="7"/>
  </r>
  <r>
    <x v="1"/>
    <x v="3"/>
    <s v="Visakhapatnam"/>
    <s v="India"/>
    <d v="2018-10-24T00:00:00"/>
    <s v="ODI # 4059"/>
    <n v="10"/>
    <x v="9"/>
  </r>
  <r>
    <x v="1"/>
    <x v="9"/>
    <s v="Chattogram"/>
    <s v="Bangladesh"/>
    <d v="2018-10-24T00:00:00"/>
    <s v="ODI # 4060"/>
    <n v="10"/>
    <x v="3"/>
  </r>
  <r>
    <x v="1"/>
    <x v="9"/>
    <s v="Chattogram"/>
    <s v="Bangladesh"/>
    <d v="2018-10-26T00:00:00"/>
    <s v="ODI # 4061"/>
    <n v="10"/>
    <x v="3"/>
  </r>
  <r>
    <x v="50"/>
    <x v="3"/>
    <s v="Pune"/>
    <s v="India"/>
    <d v="2018-10-27T00:00:00"/>
    <s v="ODI # 4062"/>
    <n v="10"/>
    <x v="9"/>
  </r>
  <r>
    <x v="51"/>
    <x v="3"/>
    <s v="Mumbai (BS)"/>
    <s v="India"/>
    <d v="2018-10-29T00:00:00"/>
    <s v="ODI # 4063"/>
    <n v="10"/>
    <x v="15"/>
  </r>
  <r>
    <x v="1"/>
    <x v="8"/>
    <s v="Thiruvananthapuram"/>
    <s v="India"/>
    <d v="2018-11-01T00:00:00"/>
    <s v="ODI # 4064"/>
    <n v="11"/>
    <x v="15"/>
  </r>
  <r>
    <x v="1"/>
    <x v="5"/>
    <s v="Perth"/>
    <s v="Australia"/>
    <d v="2018-11-04T00:00:00"/>
    <s v="ODI # 4065"/>
    <n v="11"/>
    <x v="2"/>
  </r>
  <r>
    <x v="52"/>
    <x v="3"/>
    <s v="Abu Dhabi"/>
    <s v="UAE"/>
    <d v="2018-11-07T00:00:00"/>
    <s v="ODI # 4066"/>
    <n v="11"/>
    <x v="0"/>
  </r>
  <r>
    <x v="53"/>
    <x v="3"/>
    <s v="Adelaide"/>
    <s v="Australia"/>
    <d v="2018-11-09T00:00:00"/>
    <s v="ODI # 4067"/>
    <n v="11"/>
    <x v="8"/>
  </r>
  <r>
    <x v="1"/>
    <x v="5"/>
    <s v="Abu Dhabi"/>
    <s v="UAE"/>
    <d v="2018-11-09T00:00:00"/>
    <s v="ODI # 4068"/>
    <n v="11"/>
    <x v="11"/>
  </r>
  <r>
    <x v="54"/>
    <x v="3"/>
    <s v="Hobart"/>
    <s v="Australia"/>
    <d v="2018-11-11T00:00:00"/>
    <s v="ODI # 4069"/>
    <n v="11"/>
    <x v="2"/>
  </r>
  <r>
    <x v="1"/>
    <x v="3"/>
    <s v="Dubai (DSC)"/>
    <s v="UAE"/>
    <d v="2018-11-11T00:00:00"/>
    <s v="ODI # 4070"/>
    <n v="11"/>
    <x v="11"/>
  </r>
  <r>
    <x v="1"/>
    <x v="4"/>
    <s v="Dhaka"/>
    <s v="Bangladesh"/>
    <d v="2018-12-09T00:00:00"/>
    <s v="ODI # 4071"/>
    <n v="12"/>
    <x v="15"/>
  </r>
  <r>
    <x v="1"/>
    <x v="2"/>
    <s v="Dhaka"/>
    <s v="Bangladesh"/>
    <d v="2018-12-11T00:00:00"/>
    <s v="ODI # 4072"/>
    <n v="12"/>
    <x v="6"/>
  </r>
  <r>
    <x v="1"/>
    <x v="1"/>
    <s v="Sylhet"/>
    <s v="Bangladesh"/>
    <d v="2018-12-14T00:00:00"/>
    <s v="ODI # 4073"/>
    <n v="12"/>
    <x v="15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  <r>
    <x v="55"/>
    <x v="0"/>
    <m/>
    <m/>
    <m/>
    <m/>
    <m/>
    <x v="18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144">
  <r>
    <x v="0"/>
  </r>
  <r>
    <x v="0"/>
  </r>
  <r>
    <x v="1"/>
  </r>
  <r>
    <x v="0"/>
  </r>
  <r>
    <x v="1"/>
  </r>
  <r>
    <x v="2"/>
  </r>
  <r>
    <x v="3"/>
  </r>
  <r>
    <x v="0"/>
  </r>
  <r>
    <x v="1"/>
  </r>
  <r>
    <x v="4"/>
  </r>
  <r>
    <x v="1"/>
  </r>
  <r>
    <x v="0"/>
  </r>
  <r>
    <x v="2"/>
  </r>
  <r>
    <x v="3"/>
  </r>
  <r>
    <x v="2"/>
  </r>
  <r>
    <x v="5"/>
  </r>
  <r>
    <x v="6"/>
  </r>
  <r>
    <x v="7"/>
  </r>
  <r>
    <x v="3"/>
  </r>
  <r>
    <x v="6"/>
  </r>
  <r>
    <x v="8"/>
  </r>
  <r>
    <x v="6"/>
  </r>
  <r>
    <x v="2"/>
  </r>
  <r>
    <x v="9"/>
  </r>
  <r>
    <x v="9"/>
  </r>
  <r>
    <x v="9"/>
  </r>
  <r>
    <x v="10"/>
  </r>
  <r>
    <x v="11"/>
  </r>
  <r>
    <x v="4"/>
  </r>
  <r>
    <x v="10"/>
  </r>
  <r>
    <x v="9"/>
  </r>
  <r>
    <x v="10"/>
  </r>
  <r>
    <x v="9"/>
  </r>
  <r>
    <x v="10"/>
  </r>
  <r>
    <x v="0"/>
  </r>
  <r>
    <x v="2"/>
  </r>
  <r>
    <x v="2"/>
  </r>
  <r>
    <x v="5"/>
  </r>
  <r>
    <x v="7"/>
  </r>
  <r>
    <x v="5"/>
  </r>
  <r>
    <x v="1"/>
  </r>
  <r>
    <x v="12"/>
  </r>
  <r>
    <x v="4"/>
  </r>
  <r>
    <x v="0"/>
  </r>
  <r>
    <x v="13"/>
  </r>
  <r>
    <x v="12"/>
  </r>
  <r>
    <x v="2"/>
  </r>
  <r>
    <x v="12"/>
  </r>
  <r>
    <x v="4"/>
  </r>
  <r>
    <x v="1"/>
  </r>
  <r>
    <x v="14"/>
  </r>
  <r>
    <x v="10"/>
  </r>
  <r>
    <x v="5"/>
  </r>
  <r>
    <x v="4"/>
  </r>
  <r>
    <x v="15"/>
  </r>
  <r>
    <x v="1"/>
  </r>
  <r>
    <x v="12"/>
  </r>
  <r>
    <x v="10"/>
  </r>
  <r>
    <x v="12"/>
  </r>
  <r>
    <x v="7"/>
  </r>
  <r>
    <x v="10"/>
  </r>
  <r>
    <x v="10"/>
  </r>
  <r>
    <x v="5"/>
  </r>
  <r>
    <x v="2"/>
  </r>
  <r>
    <x v="2"/>
  </r>
  <r>
    <x v="2"/>
  </r>
  <r>
    <x v="2"/>
  </r>
  <r>
    <x v="2"/>
  </r>
  <r>
    <x v="9"/>
  </r>
  <r>
    <x v="16"/>
  </r>
  <r>
    <x v="2"/>
  </r>
  <r>
    <x v="16"/>
  </r>
  <r>
    <x v="2"/>
  </r>
  <r>
    <x v="16"/>
  </r>
  <r>
    <x v="16"/>
  </r>
  <r>
    <x v="16"/>
  </r>
  <r>
    <x v="3"/>
  </r>
  <r>
    <x v="12"/>
  </r>
  <r>
    <x v="3"/>
  </r>
  <r>
    <x v="11"/>
  </r>
  <r>
    <x v="17"/>
  </r>
  <r>
    <x v="11"/>
  </r>
  <r>
    <x v="18"/>
  </r>
  <r>
    <x v="11"/>
  </r>
  <r>
    <x v="6"/>
  </r>
  <r>
    <x v="6"/>
  </r>
  <r>
    <x v="10"/>
  </r>
  <r>
    <x v="1"/>
  </r>
  <r>
    <x v="7"/>
  </r>
  <r>
    <x v="10"/>
  </r>
  <r>
    <x v="3"/>
  </r>
  <r>
    <x v="16"/>
  </r>
  <r>
    <x v="10"/>
  </r>
  <r>
    <x v="9"/>
  </r>
  <r>
    <x v="9"/>
  </r>
  <r>
    <x v="10"/>
  </r>
  <r>
    <x v="9"/>
  </r>
  <r>
    <x v="16"/>
  </r>
  <r>
    <x v="9"/>
  </r>
  <r>
    <x v="3"/>
  </r>
  <r>
    <x v="14"/>
  </r>
  <r>
    <x v="3"/>
  </r>
  <r>
    <x v="9"/>
  </r>
  <r>
    <x v="11"/>
  </r>
  <r>
    <x v="11"/>
  </r>
  <r>
    <x v="11"/>
  </r>
  <r>
    <x v="19"/>
  </r>
  <r>
    <x v="2"/>
  </r>
  <r>
    <x v="2"/>
  </r>
  <r>
    <x v="2"/>
  </r>
  <r>
    <x v="9"/>
  </r>
  <r>
    <x v="3"/>
  </r>
  <r>
    <x v="6"/>
  </r>
  <r>
    <x v="14"/>
  </r>
  <r>
    <x v="3"/>
  </r>
  <r>
    <x v="3"/>
  </r>
  <r>
    <x v="12"/>
  </r>
  <r>
    <x v="9"/>
  </r>
  <r>
    <x v="9"/>
  </r>
  <r>
    <x v="11"/>
  </r>
  <r>
    <x v="0"/>
  </r>
  <r>
    <x v="8"/>
  </r>
  <r>
    <x v="16"/>
  </r>
  <r>
    <x v="11"/>
  </r>
  <r>
    <x v="19"/>
  </r>
  <r>
    <x v="3"/>
  </r>
  <r>
    <x v="12"/>
  </r>
  <r>
    <x v="3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9">
  <r>
    <x v="0"/>
    <x v="0"/>
  </r>
  <r>
    <x v="1"/>
    <x v="1"/>
  </r>
  <r>
    <x v="2"/>
    <x v="2"/>
  </r>
  <r>
    <x v="3"/>
    <x v="0"/>
  </r>
  <r>
    <x v="2"/>
    <x v="2"/>
  </r>
  <r>
    <x v="4"/>
    <x v="3"/>
  </r>
  <r>
    <x v="5"/>
    <x v="4"/>
  </r>
  <r>
    <x v="6"/>
    <x v="0"/>
  </r>
  <r>
    <x v="2"/>
    <x v="2"/>
  </r>
  <r>
    <x v="5"/>
    <x v="4"/>
  </r>
  <r>
    <x v="2"/>
    <x v="2"/>
  </r>
  <r>
    <x v="0"/>
    <x v="0"/>
  </r>
  <r>
    <x v="7"/>
    <x v="3"/>
  </r>
  <r>
    <x v="5"/>
    <x v="4"/>
  </r>
  <r>
    <x v="8"/>
    <x v="3"/>
  </r>
  <r>
    <x v="2"/>
    <x v="2"/>
  </r>
  <r>
    <x v="5"/>
    <x v="4"/>
  </r>
  <r>
    <x v="2"/>
    <x v="2"/>
  </r>
  <r>
    <x v="5"/>
    <x v="4"/>
  </r>
  <r>
    <x v="5"/>
    <x v="4"/>
  </r>
  <r>
    <x v="9"/>
    <x v="3"/>
  </r>
  <r>
    <x v="5"/>
    <x v="4"/>
  </r>
  <r>
    <x v="10"/>
    <x v="3"/>
  </r>
  <r>
    <x v="11"/>
    <x v="5"/>
  </r>
  <r>
    <x v="12"/>
    <x v="5"/>
  </r>
  <r>
    <x v="13"/>
    <x v="5"/>
  </r>
  <r>
    <x v="14"/>
    <x v="2"/>
  </r>
  <r>
    <x v="15"/>
    <x v="5"/>
  </r>
  <r>
    <x v="14"/>
    <x v="2"/>
  </r>
  <r>
    <x v="14"/>
    <x v="2"/>
  </r>
  <r>
    <x v="16"/>
    <x v="5"/>
  </r>
  <r>
    <x v="14"/>
    <x v="2"/>
  </r>
  <r>
    <x v="12"/>
    <x v="5"/>
  </r>
  <r>
    <x v="14"/>
    <x v="2"/>
  </r>
  <r>
    <x v="6"/>
    <x v="0"/>
  </r>
  <r>
    <x v="17"/>
    <x v="0"/>
  </r>
  <r>
    <x v="0"/>
    <x v="0"/>
  </r>
  <r>
    <x v="18"/>
    <x v="6"/>
  </r>
  <r>
    <x v="19"/>
    <x v="6"/>
  </r>
  <r>
    <x v="18"/>
    <x v="6"/>
  </r>
  <r>
    <x v="19"/>
    <x v="6"/>
  </r>
  <r>
    <x v="19"/>
    <x v="6"/>
  </r>
  <r>
    <x v="18"/>
    <x v="6"/>
  </r>
  <r>
    <x v="3"/>
    <x v="0"/>
  </r>
  <r>
    <x v="18"/>
    <x v="6"/>
  </r>
  <r>
    <x v="19"/>
    <x v="6"/>
  </r>
  <r>
    <x v="20"/>
    <x v="0"/>
  </r>
  <r>
    <x v="19"/>
    <x v="6"/>
  </r>
  <r>
    <x v="18"/>
    <x v="6"/>
  </r>
  <r>
    <x v="19"/>
    <x v="6"/>
  </r>
  <r>
    <x v="18"/>
    <x v="6"/>
  </r>
  <r>
    <x v="19"/>
    <x v="6"/>
  </r>
  <r>
    <x v="18"/>
    <x v="6"/>
  </r>
  <r>
    <x v="19"/>
    <x v="6"/>
  </r>
  <r>
    <x v="19"/>
    <x v="6"/>
  </r>
  <r>
    <x v="19"/>
    <x v="6"/>
  </r>
  <r>
    <x v="19"/>
    <x v="6"/>
  </r>
  <r>
    <x v="19"/>
    <x v="6"/>
  </r>
  <r>
    <x v="19"/>
    <x v="6"/>
  </r>
  <r>
    <x v="19"/>
    <x v="6"/>
  </r>
  <r>
    <x v="19"/>
    <x v="6"/>
  </r>
  <r>
    <x v="19"/>
    <x v="6"/>
  </r>
  <r>
    <x v="21"/>
    <x v="7"/>
  </r>
  <r>
    <x v="22"/>
    <x v="8"/>
  </r>
  <r>
    <x v="23"/>
    <x v="9"/>
  </r>
  <r>
    <x v="24"/>
    <x v="8"/>
  </r>
  <r>
    <x v="25"/>
    <x v="8"/>
  </r>
  <r>
    <x v="26"/>
    <x v="8"/>
  </r>
  <r>
    <x v="24"/>
    <x v="8"/>
  </r>
  <r>
    <x v="18"/>
    <x v="6"/>
  </r>
  <r>
    <x v="27"/>
    <x v="8"/>
  </r>
  <r>
    <x v="18"/>
    <x v="6"/>
  </r>
  <r>
    <x v="28"/>
    <x v="8"/>
  </r>
  <r>
    <x v="18"/>
    <x v="6"/>
  </r>
  <r>
    <x v="18"/>
    <x v="6"/>
  </r>
  <r>
    <x v="18"/>
    <x v="6"/>
  </r>
  <r>
    <x v="29"/>
    <x v="10"/>
  </r>
  <r>
    <x v="29"/>
    <x v="10"/>
  </r>
  <r>
    <x v="30"/>
    <x v="11"/>
  </r>
  <r>
    <x v="31"/>
    <x v="12"/>
  </r>
  <r>
    <x v="32"/>
    <x v="13"/>
  </r>
  <r>
    <x v="31"/>
    <x v="12"/>
  </r>
  <r>
    <x v="32"/>
    <x v="13"/>
  </r>
  <r>
    <x v="33"/>
    <x v="12"/>
  </r>
  <r>
    <x v="33"/>
    <x v="12"/>
  </r>
  <r>
    <x v="34"/>
    <x v="12"/>
  </r>
  <r>
    <x v="35"/>
    <x v="14"/>
  </r>
  <r>
    <x v="35"/>
    <x v="14"/>
  </r>
  <r>
    <x v="36"/>
    <x v="15"/>
  </r>
  <r>
    <x v="35"/>
    <x v="14"/>
  </r>
  <r>
    <x v="37"/>
    <x v="2"/>
  </r>
  <r>
    <x v="37"/>
    <x v="2"/>
  </r>
  <r>
    <x v="38"/>
    <x v="2"/>
  </r>
  <r>
    <x v="37"/>
    <x v="2"/>
  </r>
  <r>
    <x v="37"/>
    <x v="2"/>
  </r>
  <r>
    <x v="38"/>
    <x v="2"/>
  </r>
  <r>
    <x v="37"/>
    <x v="2"/>
  </r>
  <r>
    <x v="38"/>
    <x v="2"/>
  </r>
  <r>
    <x v="37"/>
    <x v="2"/>
  </r>
  <r>
    <x v="38"/>
    <x v="2"/>
  </r>
  <r>
    <x v="37"/>
    <x v="2"/>
  </r>
  <r>
    <x v="38"/>
    <x v="2"/>
  </r>
  <r>
    <x v="37"/>
    <x v="2"/>
  </r>
  <r>
    <x v="39"/>
    <x v="5"/>
  </r>
  <r>
    <x v="40"/>
    <x v="5"/>
  </r>
  <r>
    <x v="41"/>
    <x v="5"/>
  </r>
  <r>
    <x v="31"/>
    <x v="12"/>
  </r>
  <r>
    <x v="31"/>
    <x v="12"/>
  </r>
  <r>
    <x v="33"/>
    <x v="12"/>
  </r>
  <r>
    <x v="33"/>
    <x v="12"/>
  </r>
  <r>
    <x v="42"/>
    <x v="16"/>
  </r>
  <r>
    <x v="5"/>
    <x v="4"/>
  </r>
  <r>
    <x v="34"/>
    <x v="12"/>
  </r>
  <r>
    <x v="43"/>
    <x v="16"/>
  </r>
  <r>
    <x v="44"/>
    <x v="4"/>
  </r>
  <r>
    <x v="44"/>
    <x v="4"/>
  </r>
  <r>
    <x v="45"/>
    <x v="16"/>
  </r>
  <r>
    <x v="46"/>
    <x v="16"/>
  </r>
  <r>
    <x v="47"/>
    <x v="16"/>
  </r>
  <r>
    <x v="10"/>
    <x v="3"/>
  </r>
  <r>
    <x v="38"/>
    <x v="2"/>
  </r>
  <r>
    <x v="9"/>
    <x v="3"/>
  </r>
  <r>
    <x v="38"/>
    <x v="2"/>
  </r>
  <r>
    <x v="48"/>
    <x v="3"/>
  </r>
  <r>
    <x v="37"/>
    <x v="2"/>
  </r>
  <r>
    <x v="5"/>
    <x v="4"/>
  </r>
  <r>
    <x v="5"/>
    <x v="4"/>
  </r>
  <r>
    <x v="49"/>
    <x v="4"/>
  </r>
  <r>
    <x v="50"/>
    <x v="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7">
  <r>
    <x v="0"/>
  </r>
  <r>
    <x v="0"/>
  </r>
  <r>
    <x v="1"/>
  </r>
  <r>
    <x v="0"/>
  </r>
  <r>
    <x v="1"/>
  </r>
  <r>
    <x v="2"/>
  </r>
  <r>
    <x v="3"/>
  </r>
  <r>
    <x v="0"/>
  </r>
  <r>
    <x v="4"/>
  </r>
  <r>
    <x v="5"/>
  </r>
  <r>
    <x v="4"/>
  </r>
  <r>
    <x v="0"/>
  </r>
  <r>
    <x v="2"/>
  </r>
  <r>
    <x v="3"/>
  </r>
  <r>
    <x v="2"/>
  </r>
  <r>
    <x v="1"/>
  </r>
  <r>
    <x v="5"/>
  </r>
  <r>
    <x v="1"/>
  </r>
  <r>
    <x v="3"/>
  </r>
  <r>
    <x v="3"/>
  </r>
  <r>
    <x v="2"/>
  </r>
  <r>
    <x v="3"/>
  </r>
  <r>
    <x v="2"/>
  </r>
  <r>
    <x v="6"/>
  </r>
  <r>
    <x v="6"/>
  </r>
  <r>
    <x v="6"/>
  </r>
  <r>
    <x v="7"/>
  </r>
  <r>
    <x v="6"/>
  </r>
  <r>
    <x v="7"/>
  </r>
  <r>
    <x v="7"/>
  </r>
  <r>
    <x v="6"/>
  </r>
  <r>
    <x v="7"/>
  </r>
  <r>
    <x v="6"/>
  </r>
  <r>
    <x v="7"/>
  </r>
  <r>
    <x v="0"/>
  </r>
  <r>
    <x v="0"/>
  </r>
  <r>
    <x v="0"/>
  </r>
  <r>
    <x v="7"/>
  </r>
  <r>
    <x v="8"/>
  </r>
  <r>
    <x v="9"/>
  </r>
  <r>
    <x v="4"/>
  </r>
  <r>
    <x v="1"/>
  </r>
  <r>
    <x v="10"/>
  </r>
  <r>
    <x v="0"/>
  </r>
  <r>
    <x v="7"/>
  </r>
  <r>
    <x v="8"/>
  </r>
  <r>
    <x v="0"/>
  </r>
  <r>
    <x v="4"/>
  </r>
  <r>
    <x v="10"/>
  </r>
  <r>
    <x v="4"/>
  </r>
  <r>
    <x v="10"/>
  </r>
  <r>
    <x v="7"/>
  </r>
  <r>
    <x v="11"/>
  </r>
  <r>
    <x v="10"/>
  </r>
  <r>
    <x v="9"/>
  </r>
  <r>
    <x v="4"/>
  </r>
  <r>
    <x v="10"/>
  </r>
  <r>
    <x v="7"/>
  </r>
  <r>
    <x v="11"/>
  </r>
  <r>
    <x v="10"/>
  </r>
  <r>
    <x v="7"/>
  </r>
  <r>
    <x v="7"/>
  </r>
  <r>
    <x v="11"/>
  </r>
  <r>
    <x v="12"/>
  </r>
  <r>
    <x v="12"/>
  </r>
  <r>
    <x v="12"/>
  </r>
  <r>
    <x v="12"/>
  </r>
  <r>
    <x v="12"/>
  </r>
  <r>
    <x v="12"/>
  </r>
  <r>
    <x v="10"/>
  </r>
  <r>
    <x v="12"/>
  </r>
  <r>
    <x v="10"/>
  </r>
  <r>
    <x v="12"/>
  </r>
  <r>
    <x v="10"/>
  </r>
  <r>
    <x v="10"/>
  </r>
  <r>
    <x v="10"/>
  </r>
  <r>
    <x v="13"/>
  </r>
  <r>
    <x v="13"/>
  </r>
  <r>
    <x v="13"/>
  </r>
  <r>
    <x v="5"/>
  </r>
  <r>
    <x v="14"/>
  </r>
  <r>
    <x v="5"/>
  </r>
  <r>
    <x v="14"/>
  </r>
  <r>
    <x v="5"/>
  </r>
  <r>
    <x v="5"/>
  </r>
  <r>
    <x v="5"/>
  </r>
  <r>
    <x v="4"/>
  </r>
  <r>
    <x v="4"/>
  </r>
  <r>
    <x v="15"/>
  </r>
  <r>
    <x v="4"/>
  </r>
  <r>
    <x v="3"/>
  </r>
  <r>
    <x v="9"/>
  </r>
  <r>
    <x v="7"/>
  </r>
  <r>
    <x v="9"/>
  </r>
  <r>
    <x v="16"/>
  </r>
  <r>
    <x v="7"/>
  </r>
  <r>
    <x v="3"/>
  </r>
  <r>
    <x v="7"/>
  </r>
  <r>
    <x v="16"/>
  </r>
  <r>
    <x v="7"/>
  </r>
  <r>
    <x v="7"/>
  </r>
  <r>
    <x v="3"/>
  </r>
  <r>
    <x v="3"/>
  </r>
  <r>
    <x v="6"/>
  </r>
  <r>
    <x v="6"/>
  </r>
  <r>
    <x v="6"/>
  </r>
  <r>
    <x v="5"/>
  </r>
  <r>
    <x v="5"/>
  </r>
  <r>
    <x v="5"/>
  </r>
  <r>
    <x v="5"/>
  </r>
  <r>
    <x v="16"/>
  </r>
  <r>
    <x v="3"/>
  </r>
  <r>
    <x v="5"/>
  </r>
  <r>
    <x v="16"/>
  </r>
  <r>
    <x v="3"/>
  </r>
  <r>
    <x v="3"/>
  </r>
  <r>
    <x v="16"/>
  </r>
  <r>
    <x v="16"/>
  </r>
  <r>
    <x v="16"/>
  </r>
  <r>
    <x v="2"/>
  </r>
  <r>
    <x v="0"/>
  </r>
  <r>
    <x v="2"/>
  </r>
  <r>
    <x v="0"/>
  </r>
  <r>
    <x v="2"/>
  </r>
  <r>
    <x v="0"/>
  </r>
  <r>
    <x v="3"/>
  </r>
  <r>
    <x v="3"/>
  </r>
  <r>
    <x v="3"/>
  </r>
  <r>
    <x v="17"/>
  </r>
  <r>
    <x v="17"/>
  </r>
  <r>
    <x v="4"/>
  </r>
  <r>
    <x v="17"/>
  </r>
  <r>
    <x v="4"/>
  </r>
  <r>
    <x v="12"/>
  </r>
  <r>
    <x v="10"/>
  </r>
  <r>
    <x v="17"/>
  </r>
  <r>
    <x v="11"/>
  </r>
  <r>
    <x v="10"/>
  </r>
  <r>
    <x v="11"/>
  </r>
  <r>
    <x v="17"/>
  </r>
  <r>
    <x v="12"/>
  </r>
  <r>
    <x v="5"/>
  </r>
  <r>
    <x v="12"/>
  </r>
  <r>
    <x v="11"/>
  </r>
  <r>
    <x v="10"/>
  </r>
  <r>
    <x v="11"/>
  </r>
  <r>
    <x v="10"/>
  </r>
  <r>
    <x v="5"/>
  </r>
  <r>
    <x v="12"/>
  </r>
  <r>
    <x v="5"/>
  </r>
  <r>
    <x v="12"/>
  </r>
  <r>
    <x v="16"/>
  </r>
  <r>
    <x v="16"/>
  </r>
  <r>
    <x v="16"/>
  </r>
  <r>
    <x v="10"/>
  </r>
  <r>
    <x v="16"/>
  </r>
  <r>
    <x v="10"/>
  </r>
  <r>
    <x v="10"/>
  </r>
  <r>
    <x v="16"/>
  </r>
  <r>
    <x v="10"/>
  </r>
  <r>
    <x v="16"/>
  </r>
  <r>
    <x v="10"/>
  </r>
  <r>
    <x v="12"/>
  </r>
  <r>
    <x v="12"/>
  </r>
  <r>
    <x v="12"/>
  </r>
  <r>
    <x v="11"/>
  </r>
  <r>
    <x v="1"/>
  </r>
  <r>
    <x v="11"/>
  </r>
  <r>
    <x v="8"/>
  </r>
  <r>
    <x v="13"/>
  </r>
  <r>
    <x v="7"/>
  </r>
  <r>
    <x v="12"/>
  </r>
  <r>
    <x v="9"/>
  </r>
  <r>
    <x v="13"/>
  </r>
  <r>
    <x v="12"/>
  </r>
  <r>
    <x v="13"/>
  </r>
  <r>
    <x v="9"/>
  </r>
  <r>
    <x v="1"/>
  </r>
  <r>
    <x v="11"/>
  </r>
  <r>
    <x v="13"/>
  </r>
  <r>
    <x v="1"/>
  </r>
  <r>
    <x v="4"/>
  </r>
  <r>
    <x v="8"/>
  </r>
  <r>
    <x v="11"/>
  </r>
  <r>
    <x v="13"/>
  </r>
  <r>
    <x v="1"/>
  </r>
  <r>
    <x v="13"/>
  </r>
  <r>
    <x v="1"/>
  </r>
  <r>
    <x v="4"/>
  </r>
  <r>
    <x v="13"/>
  </r>
  <r>
    <x v="12"/>
  </r>
  <r>
    <x v="2"/>
  </r>
  <r>
    <x v="2"/>
  </r>
  <r>
    <x v="2"/>
  </r>
  <r>
    <x v="2"/>
  </r>
  <r>
    <x v="2"/>
  </r>
  <r>
    <x v="16"/>
  </r>
  <r>
    <x v="17"/>
  </r>
  <r>
    <x v="16"/>
  </r>
  <r>
    <x v="17"/>
  </r>
  <r>
    <x v="16"/>
  </r>
  <r>
    <x v="17"/>
  </r>
  <r>
    <x v="17"/>
  </r>
  <r>
    <x v="17"/>
  </r>
  <r>
    <x v="3"/>
  </r>
  <r>
    <x v="3"/>
  </r>
  <r>
    <x v="3"/>
  </r>
  <r>
    <x v="6"/>
  </r>
  <r>
    <x v="15"/>
  </r>
  <r>
    <x v="6"/>
  </r>
  <r>
    <x v="15"/>
  </r>
  <r>
    <x v="6"/>
  </r>
  <r>
    <x v="6"/>
  </r>
  <r>
    <x v="6"/>
  </r>
  <r>
    <x v="7"/>
  </r>
  <r>
    <x v="7"/>
  </r>
  <r>
    <x v="1"/>
  </r>
  <r>
    <x v="7"/>
  </r>
  <r>
    <x v="5"/>
  </r>
  <r>
    <x v="17"/>
  </r>
  <r>
    <x v="5"/>
  </r>
  <r>
    <x v="16"/>
  </r>
  <r>
    <x v="17"/>
  </r>
  <r>
    <x v="3"/>
  </r>
  <r>
    <x v="16"/>
  </r>
  <r>
    <x v="17"/>
  </r>
  <r>
    <x v="17"/>
  </r>
  <r>
    <x v="3"/>
  </r>
  <r>
    <x v="16"/>
  </r>
  <r>
    <x v="17"/>
  </r>
  <r>
    <x v="16"/>
  </r>
  <r>
    <x v="10"/>
  </r>
  <r>
    <x v="10"/>
  </r>
  <r>
    <x v="10"/>
  </r>
  <r>
    <x v="12"/>
  </r>
  <r>
    <x v="12"/>
  </r>
  <r>
    <x v="12"/>
  </r>
  <r>
    <x v="12"/>
  </r>
  <r>
    <x v="13"/>
  </r>
  <r>
    <x v="10"/>
  </r>
  <r>
    <x v="12"/>
  </r>
  <r>
    <x v="13"/>
  </r>
  <r>
    <x v="10"/>
  </r>
  <r>
    <x v="10"/>
  </r>
  <r>
    <x v="13"/>
  </r>
  <r>
    <x v="13"/>
  </r>
  <r>
    <x v="13"/>
  </r>
  <r>
    <x v="6"/>
  </r>
  <r>
    <x v="17"/>
  </r>
  <r>
    <x v="6"/>
  </r>
  <r>
    <x v="17"/>
  </r>
  <r>
    <x v="6"/>
  </r>
  <r>
    <x v="17"/>
  </r>
  <r>
    <x v="13"/>
  </r>
  <r>
    <x v="13"/>
  </r>
  <r>
    <x v="13"/>
  </r>
  <r>
    <x v="1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4">
  <r>
    <x v="0"/>
    <x v="0"/>
    <s v="New Zealand"/>
    <s v="61 runs"/>
    <n v="61"/>
    <m/>
    <s v="Wellington"/>
    <x v="0"/>
  </r>
  <r>
    <x v="0"/>
    <x v="0"/>
    <s v="New Zealand"/>
    <s v="8 wickets"/>
    <s v=""/>
    <n v="8"/>
    <s v="Nelson"/>
    <x v="1"/>
  </r>
  <r>
    <x v="1"/>
    <x v="1"/>
    <s v="Ireland"/>
    <s v="4 wickets"/>
    <s v=""/>
    <n v="4"/>
    <s v="ICCA Dubai"/>
    <x v="2"/>
  </r>
  <r>
    <x v="0"/>
    <x v="0"/>
    <s v="New Zealand"/>
    <s v="183 runs"/>
    <n v="183"/>
    <s v=""/>
    <s v="Dunedin"/>
    <x v="0"/>
  </r>
  <r>
    <x v="1"/>
    <x v="1"/>
    <s v="Ireland"/>
    <s v="67 runs"/>
    <n v="67"/>
    <s v=""/>
    <s v="ICCA Dubai"/>
    <x v="2"/>
  </r>
  <r>
    <x v="2"/>
    <x v="2"/>
    <s v="England"/>
    <s v="5 wickets"/>
    <s v=""/>
    <n v="5"/>
    <s v="Melbourne"/>
    <x v="3"/>
  </r>
  <r>
    <x v="3"/>
    <x v="3"/>
    <s v="Bangladesh"/>
    <s v="8 wickets"/>
    <s v=""/>
    <n v="8"/>
    <s v="Dhaka"/>
    <x v="4"/>
  </r>
  <r>
    <x v="0"/>
    <x v="0"/>
    <s v="New Zealand"/>
    <s v="5 wickets"/>
    <s v=""/>
    <n v="5"/>
    <s v="Hamilton"/>
    <x v="0"/>
  </r>
  <r>
    <x v="4"/>
    <x v="4"/>
    <s v="Ireland"/>
    <s v="6 wickets"/>
    <s v=""/>
    <n v="6"/>
    <s v="ICCA Dubai"/>
    <x v="2"/>
  </r>
  <r>
    <x v="5"/>
    <x v="3"/>
    <s v="Zimbabwe"/>
    <s v="12 runs"/>
    <n v="12"/>
    <s v=""/>
    <s v="Dhaka"/>
    <x v="4"/>
  </r>
  <r>
    <x v="4"/>
    <x v="4"/>
    <s v="Ireland"/>
    <s v="24 runs"/>
    <n v="24"/>
    <s v=""/>
    <s v="ICCA Dubai"/>
    <x v="2"/>
  </r>
  <r>
    <x v="0"/>
    <x v="0"/>
    <s v="New Zealand"/>
    <s v="15 runs"/>
    <n v="15"/>
    <s v=""/>
    <s v="Wellington"/>
    <x v="0"/>
  </r>
  <r>
    <x v="2"/>
    <x v="2"/>
    <s v="England"/>
    <s v="4 wickets"/>
    <s v=""/>
    <n v="4"/>
    <s v="Brisbane"/>
    <x v="3"/>
  </r>
  <r>
    <x v="3"/>
    <x v="5"/>
    <s v="Bangladesh"/>
    <s v="163 runs"/>
    <n v="163"/>
    <s v=""/>
    <s v="Dhaka"/>
    <x v="4"/>
  </r>
  <r>
    <x v="2"/>
    <x v="2"/>
    <s v="England"/>
    <s v="16 runs"/>
    <n v="16"/>
    <s v=""/>
    <s v="Sydney"/>
    <x v="3"/>
  </r>
  <r>
    <x v="1"/>
    <x v="4"/>
    <s v="Scotland"/>
    <s v="31 runs"/>
    <n v="31"/>
    <s v=""/>
    <s v="ICCA Dubai"/>
    <x v="2"/>
  </r>
  <r>
    <x v="5"/>
    <x v="3"/>
    <s v="Sri Lanka"/>
    <s v="5 wickets"/>
    <s v=""/>
    <n v="5"/>
    <s v="Dhaka"/>
    <x v="4"/>
  </r>
  <r>
    <x v="1"/>
    <x v="4"/>
    <s v="U.A.E."/>
    <s v="4 wickets"/>
    <s v=""/>
    <n v="4"/>
    <s v="ICCA Dubai"/>
    <x v="2"/>
  </r>
  <r>
    <x v="3"/>
    <x v="3"/>
    <s v="Bangladesh"/>
    <s v="91 runs"/>
    <n v="91"/>
    <s v=""/>
    <s v="Dhaka"/>
    <x v="4"/>
  </r>
  <r>
    <x v="3"/>
    <x v="5"/>
    <s v="Sri Lanka"/>
    <s v="10 wickets"/>
    <s v=""/>
    <n v="10"/>
    <s v="Dhaka"/>
    <x v="4"/>
  </r>
  <r>
    <x v="2"/>
    <x v="2"/>
    <s v="Australia"/>
    <s v="3 wickets"/>
    <s v=""/>
    <n v="3"/>
    <s v="Adelaide"/>
    <x v="3"/>
  </r>
  <r>
    <x v="3"/>
    <x v="5"/>
    <s v="Sri Lanka"/>
    <s v="79 runs"/>
    <n v="79"/>
    <s v=""/>
    <s v="Dhaka"/>
    <x v="4"/>
  </r>
  <r>
    <x v="2"/>
    <x v="2"/>
    <s v="England"/>
    <s v="12 runs"/>
    <n v="12"/>
    <s v=""/>
    <s v="Perth"/>
    <x v="3"/>
  </r>
  <r>
    <x v="6"/>
    <x v="6"/>
    <s v="India"/>
    <s v="6 wickets"/>
    <s v=""/>
    <n v="6"/>
    <s v="Durban"/>
    <x v="5"/>
  </r>
  <r>
    <x v="6"/>
    <x v="6"/>
    <s v="India"/>
    <s v="9 wickets"/>
    <s v=""/>
    <n v="9"/>
    <s v="Centurion"/>
    <x v="5"/>
  </r>
  <r>
    <x v="6"/>
    <x v="6"/>
    <s v="India"/>
    <s v="124 runs"/>
    <n v="124"/>
    <s v=""/>
    <s v="Cape Town"/>
    <x v="5"/>
  </r>
  <r>
    <x v="7"/>
    <x v="3"/>
    <s v="Afghanistan"/>
    <s v="154 runs"/>
    <n v="154"/>
    <s v=""/>
    <s v="Sharjah"/>
    <x v="2"/>
  </r>
  <r>
    <x v="6"/>
    <x v="6"/>
    <s v="South Africa"/>
    <s v="5 wickets"/>
    <s v=""/>
    <n v="5"/>
    <s v="Johannesburg"/>
    <x v="5"/>
  </r>
  <r>
    <x v="7"/>
    <x v="3"/>
    <s v="Zimbabwe"/>
    <s v="154 runs"/>
    <n v="154"/>
    <s v=""/>
    <s v="Sharjah"/>
    <x v="2"/>
  </r>
  <r>
    <x v="7"/>
    <x v="3"/>
    <s v="Afghanistan"/>
    <s v="6 wickets"/>
    <s v=""/>
    <n v="6"/>
    <s v="Sharjah"/>
    <x v="2"/>
  </r>
  <r>
    <x v="6"/>
    <x v="6"/>
    <s v="India"/>
    <s v="73 runs"/>
    <n v="73"/>
    <s v=""/>
    <s v="Port Elizabeth"/>
    <x v="5"/>
  </r>
  <r>
    <x v="7"/>
    <x v="3"/>
    <s v="Afghanistan"/>
    <s v="10 wickets"/>
    <s v=""/>
    <n v="10"/>
    <s v="Sharjah"/>
    <x v="2"/>
  </r>
  <r>
    <x v="6"/>
    <x v="6"/>
    <s v="India"/>
    <s v="8 wickets"/>
    <s v=""/>
    <n v="8"/>
    <s v="Centurion"/>
    <x v="5"/>
  </r>
  <r>
    <x v="7"/>
    <x v="3"/>
    <s v="Afghanistan"/>
    <s v="146 runs"/>
    <n v="146"/>
    <s v=""/>
    <s v="Sharjah"/>
    <x v="2"/>
  </r>
  <r>
    <x v="0"/>
    <x v="2"/>
    <s v="New Zealand"/>
    <s v="3 wickets"/>
    <s v=""/>
    <n v="3"/>
    <s v="Hamilton"/>
    <x v="0"/>
  </r>
  <r>
    <x v="0"/>
    <x v="2"/>
    <s v="England"/>
    <s v="6 wickets"/>
    <s v=""/>
    <n v="6"/>
    <s v="Mount Maunganui"/>
    <x v="0"/>
  </r>
  <r>
    <x v="0"/>
    <x v="2"/>
    <s v="England"/>
    <s v="4 runs"/>
    <n v="4"/>
    <s v=""/>
    <s v="Wellington"/>
    <x v="0"/>
  </r>
  <r>
    <x v="7"/>
    <x v="4"/>
    <s v="Scotland"/>
    <s v="7 wickets"/>
    <s v=""/>
    <n v="7"/>
    <s v="Bulawayo"/>
    <x v="6"/>
  </r>
  <r>
    <x v="8"/>
    <x v="7"/>
    <s v="U.A.E."/>
    <s v="56 runs"/>
    <n v="56"/>
    <s v=""/>
    <s v="Harare"/>
    <x v="6"/>
  </r>
  <r>
    <x v="9"/>
    <x v="4"/>
    <s v="Scotland"/>
    <s v="4 wickets"/>
    <s v=""/>
    <n v="4"/>
    <s v="Bulawayo"/>
    <x v="6"/>
  </r>
  <r>
    <x v="4"/>
    <x v="8"/>
    <s v="Ireland"/>
    <s v="4 wickets"/>
    <s v=""/>
    <n v="4"/>
    <s v="Harare"/>
    <x v="6"/>
  </r>
  <r>
    <x v="1"/>
    <x v="9"/>
    <s v="West Indies"/>
    <s v="60 runs"/>
    <n v="60"/>
    <s v=""/>
    <s v="Harare"/>
    <x v="6"/>
  </r>
  <r>
    <x v="10"/>
    <x v="10"/>
    <s v="Zimbabwe"/>
    <s v="2 runs"/>
    <n v="2"/>
    <s v=""/>
    <s v="Bulawayo"/>
    <x v="6"/>
  </r>
  <r>
    <x v="0"/>
    <x v="2"/>
    <s v="New Zealand"/>
    <s v="5 wickets"/>
    <s v=""/>
    <n v="5"/>
    <s v="Dunedin"/>
    <x v="0"/>
  </r>
  <r>
    <x v="7"/>
    <x v="11"/>
    <s v="Hong Kong"/>
    <s v="30 runs"/>
    <n v="30"/>
    <s v=""/>
    <s v="Bulawayo"/>
    <x v="6"/>
  </r>
  <r>
    <x v="8"/>
    <x v="9"/>
    <s v="West Indies"/>
    <s v="6 wickets"/>
    <s v=""/>
    <n v="6"/>
    <s v="Harare"/>
    <x v="6"/>
  </r>
  <r>
    <x v="0"/>
    <x v="2"/>
    <s v="England"/>
    <s v="7 wickets"/>
    <s v=""/>
    <n v="7"/>
    <s v="Christchurch"/>
    <x v="0"/>
  </r>
  <r>
    <x v="4"/>
    <x v="9"/>
    <s v="West Indies"/>
    <s v="52 runs"/>
    <n v="52"/>
    <s v=""/>
    <s v="Harare"/>
    <x v="6"/>
  </r>
  <r>
    <x v="10"/>
    <x v="11"/>
    <s v="Zimbabwe"/>
    <s v="89 runs"/>
    <n v="89"/>
    <s v=""/>
    <s v="Bulawayo"/>
    <x v="6"/>
  </r>
  <r>
    <x v="4"/>
    <x v="7"/>
    <s v="Ireland"/>
    <s v="226 runs"/>
    <n v="226"/>
    <s v=""/>
    <s v="Harare"/>
    <x v="6"/>
  </r>
  <r>
    <x v="10"/>
    <x v="4"/>
    <s v="tied"/>
    <m/>
    <s v=""/>
    <s v=""/>
    <s v="Bulawayo"/>
    <x v="6"/>
  </r>
  <r>
    <x v="7"/>
    <x v="9"/>
    <s v="Afghanistan"/>
    <s v="3 wickets"/>
    <s v=""/>
    <n v="3"/>
    <s v="Harare"/>
    <x v="6"/>
  </r>
  <r>
    <x v="11"/>
    <x v="7"/>
    <s v="Scotland"/>
    <s v="73 runs"/>
    <n v="73"/>
    <s v=""/>
    <s v="Bulawayo"/>
    <x v="6"/>
  </r>
  <r>
    <x v="10"/>
    <x v="1"/>
    <s v="Zimbabwe"/>
    <s v="107 runs"/>
    <n v="107"/>
    <s v=""/>
    <s v="Harare"/>
    <x v="6"/>
  </r>
  <r>
    <x v="9"/>
    <x v="8"/>
    <s v="P.N.G."/>
    <s v="58 runs"/>
    <n v="58"/>
    <s v=""/>
    <s v="Harare"/>
    <x v="6"/>
  </r>
  <r>
    <x v="4"/>
    <x v="4"/>
    <s v="Ireland"/>
    <s v="25 runs"/>
    <n v="25"/>
    <s v=""/>
    <s v="Harare"/>
    <x v="6"/>
  </r>
  <r>
    <x v="10"/>
    <x v="9"/>
    <s v="West Indies"/>
    <s v="4 wickets"/>
    <s v=""/>
    <n v="4"/>
    <s v="Harare"/>
    <x v="6"/>
  </r>
  <r>
    <x v="7"/>
    <x v="7"/>
    <s v="Afghanistan"/>
    <s v="5 wickets"/>
    <s v=""/>
    <n v="5"/>
    <s v="Harare"/>
    <x v="6"/>
  </r>
  <r>
    <x v="11"/>
    <x v="9"/>
    <s v="West Indies"/>
    <s v="5 runs"/>
    <n v="5"/>
    <s v=""/>
    <s v="Harare"/>
    <x v="6"/>
  </r>
  <r>
    <x v="10"/>
    <x v="7"/>
    <s v="U.A.E."/>
    <s v="3 runs"/>
    <n v="3"/>
    <s v=""/>
    <s v="Harare"/>
    <x v="6"/>
  </r>
  <r>
    <x v="7"/>
    <x v="1"/>
    <s v="Afghanistan"/>
    <s v="5 wickets"/>
    <s v=""/>
    <n v="5"/>
    <s v="Harare"/>
    <x v="6"/>
  </r>
  <r>
    <x v="7"/>
    <x v="9"/>
    <s v="Afghanistan"/>
    <s v="7 wickets"/>
    <s v=""/>
    <n v="7"/>
    <s v="Harare"/>
    <x v="6"/>
  </r>
  <r>
    <x v="11"/>
    <x v="2"/>
    <s v="Scotland"/>
    <s v="6 runs"/>
    <n v="6"/>
    <s v=""/>
    <s v="Edinburgh"/>
    <x v="7"/>
  </r>
  <r>
    <x v="12"/>
    <x v="12"/>
    <s v="England"/>
    <s v="3 wickets"/>
    <s v=""/>
    <n v="3"/>
    <s v="The Oval"/>
    <x v="8"/>
  </r>
  <r>
    <x v="12"/>
    <x v="12"/>
    <s v="England"/>
    <s v="38 runs"/>
    <n v="38"/>
    <s v=""/>
    <s v="Cardiff"/>
    <x v="9"/>
  </r>
  <r>
    <x v="12"/>
    <x v="12"/>
    <s v="England"/>
    <s v="242 runs"/>
    <n v="242"/>
    <s v=""/>
    <s v="Nottingham"/>
    <x v="8"/>
  </r>
  <r>
    <x v="12"/>
    <x v="12"/>
    <s v="England"/>
    <s v="6 wickets"/>
    <s v=""/>
    <n v="6"/>
    <s v="Chester-le-Street"/>
    <x v="8"/>
  </r>
  <r>
    <x v="12"/>
    <x v="12"/>
    <s v="England"/>
    <s v="1 wicket"/>
    <s v=""/>
    <n v="1"/>
    <s v="Manchester"/>
    <x v="8"/>
  </r>
  <r>
    <x v="12"/>
    <x v="6"/>
    <s v="India"/>
    <s v="8 wickets"/>
    <s v=""/>
    <n v="8"/>
    <s v="Nottingham"/>
    <x v="8"/>
  </r>
  <r>
    <x v="10"/>
    <x v="0"/>
    <s v="Pakistan"/>
    <s v="201 runs"/>
    <n v="201"/>
    <s v=""/>
    <s v="Bulawayo"/>
    <x v="6"/>
  </r>
  <r>
    <x v="12"/>
    <x v="6"/>
    <s v="England"/>
    <s v="86 runs"/>
    <n v="86"/>
    <s v=""/>
    <s v="Lord's"/>
    <x v="8"/>
  </r>
  <r>
    <x v="10"/>
    <x v="0"/>
    <s v="Pakistan"/>
    <s v="9 wickets"/>
    <s v=""/>
    <n v="9"/>
    <s v="Bulawayo"/>
    <x v="6"/>
  </r>
  <r>
    <x v="12"/>
    <x v="6"/>
    <s v="England"/>
    <s v="8 wickets"/>
    <s v=""/>
    <n v="8"/>
    <s v="Leeds"/>
    <x v="8"/>
  </r>
  <r>
    <x v="10"/>
    <x v="0"/>
    <s v="Pakistan"/>
    <s v="9 wickets"/>
    <s v=""/>
    <n v="9"/>
    <s v="Bulawayo"/>
    <x v="6"/>
  </r>
  <r>
    <x v="10"/>
    <x v="0"/>
    <s v="Pakistan"/>
    <s v="244 runs"/>
    <n v="244"/>
    <s v=""/>
    <s v="Bulawayo"/>
    <x v="6"/>
  </r>
  <r>
    <x v="10"/>
    <x v="0"/>
    <s v="Pakistan"/>
    <s v="131 runs"/>
    <n v="131"/>
    <s v=""/>
    <s v="Bulawayo"/>
    <x v="6"/>
  </r>
  <r>
    <x v="13"/>
    <x v="13"/>
    <s v="Bangladesh"/>
    <s v="48 runs"/>
    <n v="48"/>
    <s v=""/>
    <s v="Providence"/>
    <x v="10"/>
  </r>
  <r>
    <x v="13"/>
    <x v="13"/>
    <s v="West Indies"/>
    <s v="3 runs"/>
    <n v="3"/>
    <s v=""/>
    <s v="Providence"/>
    <x v="10"/>
  </r>
  <r>
    <x v="13"/>
    <x v="13"/>
    <s v="Bangladesh"/>
    <s v="18 runs"/>
    <n v="18"/>
    <s v=""/>
    <s v="Basseterre"/>
    <x v="11"/>
  </r>
  <r>
    <x v="5"/>
    <x v="14"/>
    <s v="South Africa"/>
    <s v="5 wickets"/>
    <s v=""/>
    <n v="5"/>
    <s v="Dambulla"/>
    <x v="12"/>
  </r>
  <r>
    <x v="14"/>
    <x v="15"/>
    <s v="Netherlands"/>
    <s v="55 runs"/>
    <n v="55"/>
    <s v=""/>
    <s v="Amstelveen"/>
    <x v="13"/>
  </r>
  <r>
    <x v="5"/>
    <x v="14"/>
    <s v="South Africa"/>
    <s v="4 wickets"/>
    <s v=""/>
    <n v="4"/>
    <s v="Dambulla"/>
    <x v="12"/>
  </r>
  <r>
    <x v="14"/>
    <x v="15"/>
    <s v="Nepal"/>
    <s v="1 run"/>
    <n v="1"/>
    <s v=""/>
    <s v="Amstelveen"/>
    <x v="13"/>
  </r>
  <r>
    <x v="5"/>
    <x v="14"/>
    <s v="South Africa"/>
    <s v="78 runs"/>
    <n v="78"/>
    <s v=""/>
    <s v="Pallekele"/>
    <x v="12"/>
  </r>
  <r>
    <x v="5"/>
    <x v="14"/>
    <s v="Sri Lanka"/>
    <s v="3 runs"/>
    <n v="3"/>
    <s v=""/>
    <s v="Pallekele"/>
    <x v="12"/>
  </r>
  <r>
    <x v="5"/>
    <x v="14"/>
    <s v="Sri Lanka"/>
    <s v="178 runs"/>
    <n v="178"/>
    <s v=""/>
    <s v="Colombo (RPS)"/>
    <x v="12"/>
  </r>
  <r>
    <x v="4"/>
    <x v="10"/>
    <s v="Afghanistan"/>
    <s v="29 runs"/>
    <n v="29"/>
    <s v=""/>
    <s v="Belfast"/>
    <x v="14"/>
  </r>
  <r>
    <x v="4"/>
    <x v="10"/>
    <s v="Ireland"/>
    <s v="3 wickets"/>
    <s v=""/>
    <n v="3"/>
    <s v="Belfast"/>
    <x v="14"/>
  </r>
  <r>
    <x v="15"/>
    <x v="7"/>
    <s v="U.A.E."/>
    <s v="78 runs"/>
    <n v="78"/>
    <s v=""/>
    <s v="Kuala Lumpur"/>
    <x v="15"/>
  </r>
  <r>
    <x v="4"/>
    <x v="10"/>
    <s v="Afghanistan"/>
    <s v="8 wickets"/>
    <s v=""/>
    <n v="8"/>
    <s v="Belfast"/>
    <x v="14"/>
  </r>
  <r>
    <x v="3"/>
    <x v="5"/>
    <s v="Bangladesh"/>
    <s v="137 runs"/>
    <n v="137"/>
    <s v=""/>
    <s v="Dubai (DSC)"/>
    <x v="2"/>
  </r>
  <r>
    <x v="9"/>
    <x v="0"/>
    <s v="Pakistan"/>
    <s v="8 wickets"/>
    <s v=""/>
    <n v="8"/>
    <s v="Dubai (DSC)"/>
    <x v="2"/>
  </r>
  <r>
    <x v="7"/>
    <x v="5"/>
    <s v="Afghanistan"/>
    <s v="91 runs"/>
    <n v="91"/>
    <s v=""/>
    <s v="Abu Dhabi"/>
    <x v="2"/>
  </r>
  <r>
    <x v="9"/>
    <x v="6"/>
    <s v="India"/>
    <s v="26 runs"/>
    <n v="26"/>
    <s v=""/>
    <s v="Dubai (DSC)"/>
    <x v="2"/>
  </r>
  <r>
    <x v="16"/>
    <x v="0"/>
    <s v="India"/>
    <s v="8 wickets"/>
    <s v=""/>
    <n v="8"/>
    <s v="Dubai (DSC)"/>
    <x v="2"/>
  </r>
  <r>
    <x v="7"/>
    <x v="13"/>
    <s v="Afghanistan"/>
    <s v="136 runs"/>
    <n v="136"/>
    <s v=""/>
    <s v="Abu Dhabi"/>
    <x v="2"/>
  </r>
  <r>
    <x v="3"/>
    <x v="6"/>
    <s v="India"/>
    <s v="7 wickets"/>
    <s v=""/>
    <n v="7"/>
    <s v="Dubai (DSC)"/>
    <x v="2"/>
  </r>
  <r>
    <x v="7"/>
    <x v="0"/>
    <s v="Pakistan"/>
    <s v="3 wickets"/>
    <s v=""/>
    <n v="3"/>
    <s v="Abu Dhabi"/>
    <x v="2"/>
  </r>
  <r>
    <x v="16"/>
    <x v="0"/>
    <s v="India"/>
    <s v="9 wickets"/>
    <s v=""/>
    <n v="9"/>
    <s v="Dubai (DSC)"/>
    <x v="2"/>
  </r>
  <r>
    <x v="7"/>
    <x v="13"/>
    <s v="Bangladesh"/>
    <s v="3 runs"/>
    <n v="3"/>
    <s v=""/>
    <s v="Abu Dhabi"/>
    <x v="2"/>
  </r>
  <r>
    <x v="7"/>
    <x v="6"/>
    <s v="tied"/>
    <m/>
    <s v=""/>
    <s v=""/>
    <s v="Dubai (DSC)"/>
    <x v="2"/>
  </r>
  <r>
    <x v="3"/>
    <x v="0"/>
    <s v="Bangladesh"/>
    <s v="37 runs"/>
    <n v="37"/>
    <s v=""/>
    <s v="Abu Dhabi"/>
    <x v="2"/>
  </r>
  <r>
    <x v="3"/>
    <x v="6"/>
    <s v="India"/>
    <s v="3 wickets"/>
    <s v=""/>
    <n v="3"/>
    <s v="Dubai (DSC)"/>
    <x v="2"/>
  </r>
  <r>
    <x v="6"/>
    <x v="3"/>
    <s v="South Africa"/>
    <s v="5 wickets"/>
    <s v=""/>
    <n v="5"/>
    <s v="Kimberley"/>
    <x v="5"/>
  </r>
  <r>
    <x v="6"/>
    <x v="3"/>
    <s v="South Africa"/>
    <s v="120 runs"/>
    <n v="120"/>
    <s v=""/>
    <s v="Bloemfontein"/>
    <x v="5"/>
  </r>
  <r>
    <x v="6"/>
    <x v="3"/>
    <s v="South Africa"/>
    <s v="4 wickets"/>
    <s v=""/>
    <n v="4"/>
    <s v="Paarl"/>
    <x v="5"/>
  </r>
  <r>
    <x v="5"/>
    <x v="2"/>
    <s v="no result"/>
    <m/>
    <s v=""/>
    <s v=""/>
    <s v="Dambulla"/>
    <x v="12"/>
  </r>
  <r>
    <x v="5"/>
    <x v="2"/>
    <s v="England"/>
    <s v="31 runs"/>
    <n v="31"/>
    <s v=""/>
    <s v="Dambulla"/>
    <x v="12"/>
  </r>
  <r>
    <x v="5"/>
    <x v="2"/>
    <s v="England"/>
    <s v="7 wickets"/>
    <s v=""/>
    <n v="7"/>
    <s v="Pallekele"/>
    <x v="12"/>
  </r>
  <r>
    <x v="5"/>
    <x v="2"/>
    <s v="England"/>
    <s v="18 runs"/>
    <n v="18"/>
    <s v=""/>
    <s v="Pallekele"/>
    <x v="12"/>
  </r>
  <r>
    <x v="16"/>
    <x v="9"/>
    <s v="India"/>
    <s v="8 wickets"/>
    <s v=""/>
    <n v="8"/>
    <s v="Guwahati"/>
    <x v="16"/>
  </r>
  <r>
    <x v="3"/>
    <x v="3"/>
    <s v="Bangladesh"/>
    <s v="28 runs"/>
    <n v="28"/>
    <s v=""/>
    <s v="Dhaka"/>
    <x v="4"/>
  </r>
  <r>
    <x v="5"/>
    <x v="2"/>
    <s v="Sri Lanka"/>
    <s v="219 runs"/>
    <n v="219"/>
    <s v=""/>
    <s v="Colombo (RPS)"/>
    <x v="12"/>
  </r>
  <r>
    <x v="16"/>
    <x v="9"/>
    <s v="tied"/>
    <m/>
    <s v=""/>
    <s v=""/>
    <s v="Visakhapatnam"/>
    <x v="16"/>
  </r>
  <r>
    <x v="3"/>
    <x v="3"/>
    <s v="Bangladesh"/>
    <s v="7 wickets"/>
    <s v=""/>
    <n v="7"/>
    <s v="Chattogram"/>
    <x v="4"/>
  </r>
  <r>
    <x v="3"/>
    <x v="3"/>
    <s v="Bangladesh"/>
    <s v="7 wickets"/>
    <s v=""/>
    <n v="7"/>
    <s v="Chattogram"/>
    <x v="4"/>
  </r>
  <r>
    <x v="16"/>
    <x v="9"/>
    <s v="West Indies"/>
    <s v="43 runs"/>
    <n v="43"/>
    <s v=""/>
    <s v="Pune"/>
    <x v="16"/>
  </r>
  <r>
    <x v="16"/>
    <x v="9"/>
    <s v="India"/>
    <s v="224 runs"/>
    <n v="224"/>
    <s v=""/>
    <s v="Mumbai (BS)"/>
    <x v="16"/>
  </r>
  <r>
    <x v="16"/>
    <x v="9"/>
    <s v="India"/>
    <s v="9 wickets"/>
    <s v=""/>
    <n v="9"/>
    <s v="Thiruvananthapuram"/>
    <x v="16"/>
  </r>
  <r>
    <x v="2"/>
    <x v="14"/>
    <s v="South Africa"/>
    <s v="6 wickets"/>
    <s v=""/>
    <n v="6"/>
    <s v="Perth"/>
    <x v="3"/>
  </r>
  <r>
    <x v="0"/>
    <x v="0"/>
    <s v="New Zealand"/>
    <s v="47 runs"/>
    <n v="47"/>
    <s v=""/>
    <s v="Abu Dhabi"/>
    <x v="2"/>
  </r>
  <r>
    <x v="2"/>
    <x v="14"/>
    <s v="Australia"/>
    <s v="7 runs"/>
    <n v="7"/>
    <s v=""/>
    <s v="Adelaide"/>
    <x v="3"/>
  </r>
  <r>
    <x v="0"/>
    <x v="0"/>
    <s v="Pakistan"/>
    <s v="6 wickets"/>
    <s v=""/>
    <n v="6"/>
    <s v="Abu Dhabi"/>
    <x v="2"/>
  </r>
  <r>
    <x v="2"/>
    <x v="14"/>
    <s v="South Africa"/>
    <s v="40 runs"/>
    <n v="40"/>
    <s v=""/>
    <s v="Hobart"/>
    <x v="3"/>
  </r>
  <r>
    <x v="0"/>
    <x v="0"/>
    <s v="no result"/>
    <m/>
    <s v=""/>
    <s v=""/>
    <s v="Dubai (DSC)"/>
    <x v="2"/>
  </r>
  <r>
    <x v="3"/>
    <x v="9"/>
    <s v="Bangladesh"/>
    <s v="5 wickets"/>
    <s v=""/>
    <n v="5"/>
    <s v="Dhaka"/>
    <x v="4"/>
  </r>
  <r>
    <x v="3"/>
    <x v="9"/>
    <s v="West Indies"/>
    <s v="4 wickets"/>
    <s v=""/>
    <n v="4"/>
    <s v="Dhaka"/>
    <x v="4"/>
  </r>
  <r>
    <x v="3"/>
    <x v="9"/>
    <s v="Bangladesh"/>
    <s v="8 wickets"/>
    <s v=""/>
    <n v="8"/>
    <s v="Sylhet"/>
    <x v="4"/>
  </r>
  <r>
    <x v="17"/>
    <x v="16"/>
    <m/>
    <m/>
    <m/>
    <m/>
    <m/>
    <x v="17"/>
  </r>
  <r>
    <x v="17"/>
    <x v="16"/>
    <m/>
    <m/>
    <m/>
    <m/>
    <m/>
    <x v="17"/>
  </r>
  <r>
    <x v="17"/>
    <x v="16"/>
    <m/>
    <m/>
    <m/>
    <m/>
    <m/>
    <x v="17"/>
  </r>
  <r>
    <x v="17"/>
    <x v="16"/>
    <m/>
    <m/>
    <m/>
    <m/>
    <m/>
    <x v="17"/>
  </r>
  <r>
    <x v="17"/>
    <x v="16"/>
    <m/>
    <m/>
    <m/>
    <m/>
    <m/>
    <x v="17"/>
  </r>
  <r>
    <x v="17"/>
    <x v="16"/>
    <m/>
    <m/>
    <m/>
    <m/>
    <m/>
    <x v="17"/>
  </r>
  <r>
    <x v="17"/>
    <x v="16"/>
    <m/>
    <m/>
    <m/>
    <m/>
    <m/>
    <x v="17"/>
  </r>
  <r>
    <x v="17"/>
    <x v="16"/>
    <m/>
    <m/>
    <m/>
    <m/>
    <m/>
    <x v="17"/>
  </r>
  <r>
    <x v="17"/>
    <x v="16"/>
    <m/>
    <m/>
    <m/>
    <m/>
    <m/>
    <x v="17"/>
  </r>
  <r>
    <x v="17"/>
    <x v="16"/>
    <m/>
    <m/>
    <m/>
    <m/>
    <m/>
    <x v="17"/>
  </r>
  <r>
    <x v="17"/>
    <x v="16"/>
    <m/>
    <m/>
    <m/>
    <m/>
    <m/>
    <x v="17"/>
  </r>
  <r>
    <x v="17"/>
    <x v="16"/>
    <m/>
    <m/>
    <m/>
    <m/>
    <m/>
    <x v="17"/>
  </r>
  <r>
    <x v="17"/>
    <x v="16"/>
    <m/>
    <m/>
    <m/>
    <m/>
    <m/>
    <x v="17"/>
  </r>
  <r>
    <x v="17"/>
    <x v="16"/>
    <m/>
    <m/>
    <m/>
    <m/>
    <m/>
    <x v="17"/>
  </r>
  <r>
    <x v="17"/>
    <x v="16"/>
    <m/>
    <m/>
    <m/>
    <m/>
    <m/>
    <x v="17"/>
  </r>
  <r>
    <x v="17"/>
    <x v="16"/>
    <m/>
    <m/>
    <m/>
    <m/>
    <m/>
    <x v="1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9">
  <r>
    <x v="0"/>
    <s v="61 runs"/>
    <x v="0"/>
  </r>
  <r>
    <x v="0"/>
    <s v="8 wickets"/>
    <x v="1"/>
  </r>
  <r>
    <x v="1"/>
    <s v="4 wickets"/>
    <x v="1"/>
  </r>
  <r>
    <x v="0"/>
    <s v="183 runs"/>
    <x v="2"/>
  </r>
  <r>
    <x v="1"/>
    <s v="67 runs"/>
    <x v="3"/>
  </r>
  <r>
    <x v="2"/>
    <s v="5 wickets"/>
    <x v="1"/>
  </r>
  <r>
    <x v="3"/>
    <s v="8 wickets"/>
    <x v="1"/>
  </r>
  <r>
    <x v="0"/>
    <s v="5 wickets"/>
    <x v="1"/>
  </r>
  <r>
    <x v="1"/>
    <s v="6 wickets"/>
    <x v="1"/>
  </r>
  <r>
    <x v="4"/>
    <s v="12 runs"/>
    <x v="4"/>
  </r>
  <r>
    <x v="1"/>
    <s v="24 runs"/>
    <x v="5"/>
  </r>
  <r>
    <x v="0"/>
    <s v="15 runs"/>
    <x v="6"/>
  </r>
  <r>
    <x v="2"/>
    <s v="4 wickets"/>
    <x v="1"/>
  </r>
  <r>
    <x v="3"/>
    <s v="163 runs"/>
    <x v="7"/>
  </r>
  <r>
    <x v="2"/>
    <s v="16 runs"/>
    <x v="8"/>
  </r>
  <r>
    <x v="5"/>
    <s v="31 runs"/>
    <x v="9"/>
  </r>
  <r>
    <x v="6"/>
    <s v="5 wickets"/>
    <x v="1"/>
  </r>
  <r>
    <x v="7"/>
    <s v="4 wickets"/>
    <x v="1"/>
  </r>
  <r>
    <x v="3"/>
    <s v="91 runs"/>
    <x v="10"/>
  </r>
  <r>
    <x v="6"/>
    <s v="10 wickets"/>
    <x v="1"/>
  </r>
  <r>
    <x v="8"/>
    <s v="3 wickets"/>
    <x v="1"/>
  </r>
  <r>
    <x v="6"/>
    <s v="79 runs"/>
    <x v="11"/>
  </r>
  <r>
    <x v="2"/>
    <s v="12 runs"/>
    <x v="4"/>
  </r>
  <r>
    <x v="9"/>
    <s v="6 wickets"/>
    <x v="1"/>
  </r>
  <r>
    <x v="9"/>
    <s v="9 wickets"/>
    <x v="1"/>
  </r>
  <r>
    <x v="9"/>
    <s v="124 runs"/>
    <x v="12"/>
  </r>
  <r>
    <x v="10"/>
    <s v="154 runs"/>
    <x v="13"/>
  </r>
  <r>
    <x v="11"/>
    <s v="5 wickets"/>
    <x v="1"/>
  </r>
  <r>
    <x v="4"/>
    <s v="154 runs"/>
    <x v="13"/>
  </r>
  <r>
    <x v="10"/>
    <s v="6 wickets"/>
    <x v="1"/>
  </r>
  <r>
    <x v="9"/>
    <s v="73 runs"/>
    <x v="14"/>
  </r>
  <r>
    <x v="10"/>
    <s v="10 wickets"/>
    <x v="1"/>
  </r>
  <r>
    <x v="9"/>
    <s v="8 wickets"/>
    <x v="1"/>
  </r>
  <r>
    <x v="10"/>
    <s v="146 runs"/>
    <x v="15"/>
  </r>
  <r>
    <x v="0"/>
    <s v="3 wickets"/>
    <x v="1"/>
  </r>
  <r>
    <x v="2"/>
    <s v="6 wickets"/>
    <x v="1"/>
  </r>
  <r>
    <x v="2"/>
    <s v="4 runs"/>
    <x v="16"/>
  </r>
  <r>
    <x v="5"/>
    <s v="7 wickets"/>
    <x v="1"/>
  </r>
  <r>
    <x v="7"/>
    <s v="56 runs"/>
    <x v="17"/>
  </r>
  <r>
    <x v="5"/>
    <s v="4 wickets"/>
    <x v="1"/>
  </r>
  <r>
    <x v="1"/>
    <s v="4 wickets"/>
    <x v="1"/>
  </r>
  <r>
    <x v="12"/>
    <s v="60 runs"/>
    <x v="18"/>
  </r>
  <r>
    <x v="4"/>
    <s v="2 runs"/>
    <x v="19"/>
  </r>
  <r>
    <x v="0"/>
    <s v="5 wickets"/>
    <x v="1"/>
  </r>
  <r>
    <x v="13"/>
    <s v="30 runs"/>
    <x v="20"/>
  </r>
  <r>
    <x v="12"/>
    <s v="6 wickets"/>
    <x v="1"/>
  </r>
  <r>
    <x v="2"/>
    <s v="7 wickets"/>
    <x v="1"/>
  </r>
  <r>
    <x v="12"/>
    <s v="52 runs"/>
    <x v="21"/>
  </r>
  <r>
    <x v="4"/>
    <s v="89 runs"/>
    <x v="22"/>
  </r>
  <r>
    <x v="1"/>
    <s v="226 runs"/>
    <x v="23"/>
  </r>
  <r>
    <x v="14"/>
    <m/>
    <x v="1"/>
  </r>
  <r>
    <x v="10"/>
    <s v="3 wickets"/>
    <x v="1"/>
  </r>
  <r>
    <x v="5"/>
    <s v="73 runs"/>
    <x v="14"/>
  </r>
  <r>
    <x v="4"/>
    <s v="107 runs"/>
    <x v="24"/>
  </r>
  <r>
    <x v="15"/>
    <s v="58 runs"/>
    <x v="25"/>
  </r>
  <r>
    <x v="1"/>
    <s v="25 runs"/>
    <x v="26"/>
  </r>
  <r>
    <x v="12"/>
    <s v="4 wickets"/>
    <x v="1"/>
  </r>
  <r>
    <x v="10"/>
    <s v="5 wickets"/>
    <x v="1"/>
  </r>
  <r>
    <x v="12"/>
    <s v="5 runs"/>
    <x v="27"/>
  </r>
  <r>
    <x v="7"/>
    <s v="3 runs"/>
    <x v="28"/>
  </r>
  <r>
    <x v="10"/>
    <s v="5 wickets"/>
    <x v="1"/>
  </r>
  <r>
    <x v="10"/>
    <s v="7 wickets"/>
    <x v="1"/>
  </r>
  <r>
    <x v="5"/>
    <s v="6 runs"/>
    <x v="29"/>
  </r>
  <r>
    <x v="2"/>
    <s v="3 wickets"/>
    <x v="1"/>
  </r>
  <r>
    <x v="2"/>
    <s v="38 runs"/>
    <x v="30"/>
  </r>
  <r>
    <x v="2"/>
    <s v="242 runs"/>
    <x v="31"/>
  </r>
  <r>
    <x v="2"/>
    <s v="6 wickets"/>
    <x v="1"/>
  </r>
  <r>
    <x v="2"/>
    <s v="1 wicket"/>
    <x v="1"/>
  </r>
  <r>
    <x v="9"/>
    <s v="8 wickets"/>
    <x v="1"/>
  </r>
  <r>
    <x v="16"/>
    <s v="201 runs"/>
    <x v="32"/>
  </r>
  <r>
    <x v="2"/>
    <s v="86 runs"/>
    <x v="33"/>
  </r>
  <r>
    <x v="16"/>
    <s v="9 wickets"/>
    <x v="1"/>
  </r>
  <r>
    <x v="2"/>
    <s v="8 wickets"/>
    <x v="1"/>
  </r>
  <r>
    <x v="16"/>
    <s v="9 wickets"/>
    <x v="1"/>
  </r>
  <r>
    <x v="16"/>
    <s v="244 runs"/>
    <x v="34"/>
  </r>
  <r>
    <x v="16"/>
    <s v="131 runs"/>
    <x v="35"/>
  </r>
  <r>
    <x v="3"/>
    <s v="48 runs"/>
    <x v="36"/>
  </r>
  <r>
    <x v="12"/>
    <s v="3 runs"/>
    <x v="28"/>
  </r>
  <r>
    <x v="3"/>
    <s v="18 runs"/>
    <x v="37"/>
  </r>
  <r>
    <x v="11"/>
    <s v="5 wickets"/>
    <x v="1"/>
  </r>
  <r>
    <x v="17"/>
    <s v="55 runs"/>
    <x v="38"/>
  </r>
  <r>
    <x v="11"/>
    <s v="4 wickets"/>
    <x v="1"/>
  </r>
  <r>
    <x v="18"/>
    <s v="1 run"/>
    <x v="39"/>
  </r>
  <r>
    <x v="11"/>
    <s v="78 runs"/>
    <x v="40"/>
  </r>
  <r>
    <x v="6"/>
    <s v="3 runs"/>
    <x v="28"/>
  </r>
  <r>
    <x v="6"/>
    <s v="178 runs"/>
    <x v="41"/>
  </r>
  <r>
    <x v="10"/>
    <s v="29 runs"/>
    <x v="42"/>
  </r>
  <r>
    <x v="1"/>
    <s v="3 wickets"/>
    <x v="1"/>
  </r>
  <r>
    <x v="7"/>
    <s v="78 runs"/>
    <x v="40"/>
  </r>
  <r>
    <x v="10"/>
    <s v="8 wickets"/>
    <x v="1"/>
  </r>
  <r>
    <x v="3"/>
    <s v="137 runs"/>
    <x v="43"/>
  </r>
  <r>
    <x v="16"/>
    <s v="8 wickets"/>
    <x v="1"/>
  </r>
  <r>
    <x v="10"/>
    <s v="91 runs"/>
    <x v="10"/>
  </r>
  <r>
    <x v="9"/>
    <s v="26 runs"/>
    <x v="44"/>
  </r>
  <r>
    <x v="9"/>
    <s v="8 wickets"/>
    <x v="1"/>
  </r>
  <r>
    <x v="10"/>
    <s v="136 runs"/>
    <x v="45"/>
  </r>
  <r>
    <x v="9"/>
    <s v="7 wickets"/>
    <x v="1"/>
  </r>
  <r>
    <x v="16"/>
    <s v="3 wickets"/>
    <x v="1"/>
  </r>
  <r>
    <x v="9"/>
    <s v="9 wickets"/>
    <x v="1"/>
  </r>
  <r>
    <x v="3"/>
    <s v="3 runs"/>
    <x v="28"/>
  </r>
  <r>
    <x v="14"/>
    <m/>
    <x v="1"/>
  </r>
  <r>
    <x v="3"/>
    <s v="37 runs"/>
    <x v="46"/>
  </r>
  <r>
    <x v="9"/>
    <s v="3 wickets"/>
    <x v="1"/>
  </r>
  <r>
    <x v="11"/>
    <s v="5 wickets"/>
    <x v="1"/>
  </r>
  <r>
    <x v="11"/>
    <s v="120 runs"/>
    <x v="47"/>
  </r>
  <r>
    <x v="11"/>
    <s v="4 wickets"/>
    <x v="1"/>
  </r>
  <r>
    <x v="19"/>
    <m/>
    <x v="1"/>
  </r>
  <r>
    <x v="2"/>
    <s v="31 runs"/>
    <x v="9"/>
  </r>
  <r>
    <x v="2"/>
    <s v="7 wickets"/>
    <x v="1"/>
  </r>
  <r>
    <x v="2"/>
    <s v="18 runs"/>
    <x v="37"/>
  </r>
  <r>
    <x v="9"/>
    <s v="8 wickets"/>
    <x v="1"/>
  </r>
  <r>
    <x v="3"/>
    <s v="28 runs"/>
    <x v="48"/>
  </r>
  <r>
    <x v="6"/>
    <s v="219 runs"/>
    <x v="49"/>
  </r>
  <r>
    <x v="14"/>
    <m/>
    <x v="1"/>
  </r>
  <r>
    <x v="3"/>
    <s v="7 wickets"/>
    <x v="1"/>
  </r>
  <r>
    <x v="3"/>
    <s v="7 wickets"/>
    <x v="1"/>
  </r>
  <r>
    <x v="12"/>
    <s v="43 runs"/>
    <x v="50"/>
  </r>
  <r>
    <x v="9"/>
    <s v="224 runs"/>
    <x v="51"/>
  </r>
  <r>
    <x v="9"/>
    <s v="9 wickets"/>
    <x v="1"/>
  </r>
  <r>
    <x v="11"/>
    <s v="6 wickets"/>
    <x v="1"/>
  </r>
  <r>
    <x v="0"/>
    <s v="47 runs"/>
    <x v="52"/>
  </r>
  <r>
    <x v="8"/>
    <s v="7 runs"/>
    <x v="53"/>
  </r>
  <r>
    <x v="16"/>
    <s v="6 wickets"/>
    <x v="1"/>
  </r>
  <r>
    <x v="11"/>
    <s v="40 runs"/>
    <x v="54"/>
  </r>
  <r>
    <x v="19"/>
    <m/>
    <x v="1"/>
  </r>
  <r>
    <x v="3"/>
    <s v="5 wickets"/>
    <x v="1"/>
  </r>
  <r>
    <x v="12"/>
    <s v="4 wickets"/>
    <x v="1"/>
  </r>
  <r>
    <x v="3"/>
    <s v="8 wickets"/>
    <x v="1"/>
  </r>
  <r>
    <x v="20"/>
    <m/>
    <x v="5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9">
  <r>
    <d v="2018-01-06T00:00:00"/>
    <s v="ODI # 3946"/>
    <x v="0"/>
  </r>
  <r>
    <d v="2018-01-09T00:00:00"/>
    <s v="ODI # 3947"/>
    <x v="0"/>
  </r>
  <r>
    <d v="2018-01-11T00:00:00"/>
    <s v="ODI # 3948"/>
    <x v="0"/>
  </r>
  <r>
    <d v="2018-01-13T00:00:00"/>
    <s v="ODI # 3949"/>
    <x v="0"/>
  </r>
  <r>
    <d v="2018-01-13T00:00:00"/>
    <s v="ODI # 3950"/>
    <x v="0"/>
  </r>
  <r>
    <d v="2018-01-14T00:00:00"/>
    <s v="ODI # 3951"/>
    <x v="0"/>
  </r>
  <r>
    <d v="2018-01-15T00:00:00"/>
    <s v="ODI # 3952"/>
    <x v="0"/>
  </r>
  <r>
    <d v="2018-01-16T00:00:00"/>
    <s v="ODI # 3953"/>
    <x v="0"/>
  </r>
  <r>
    <d v="2018-01-16T00:00:00"/>
    <s v="ODI # 3954"/>
    <x v="0"/>
  </r>
  <r>
    <d v="2018-01-17T00:00:00"/>
    <s v="ODI # 3955"/>
    <x v="0"/>
  </r>
  <r>
    <d v="2018-01-18T00:00:00"/>
    <s v="ODI # 3956"/>
    <x v="0"/>
  </r>
  <r>
    <d v="2018-01-19T00:00:00"/>
    <s v="ODI # 3957"/>
    <x v="0"/>
  </r>
  <r>
    <d v="2018-01-19T00:00:00"/>
    <s v="ODI # 3958"/>
    <x v="0"/>
  </r>
  <r>
    <d v="2018-01-19T00:00:00"/>
    <s v="ODI # 3959"/>
    <x v="0"/>
  </r>
  <r>
    <d v="2018-01-21T00:00:00"/>
    <s v="ODI # 3960"/>
    <x v="0"/>
  </r>
  <r>
    <d v="2018-01-21T00:00:00"/>
    <s v="ODI # 3961"/>
    <x v="0"/>
  </r>
  <r>
    <d v="2018-01-21T00:00:00"/>
    <s v="ODI # 3962"/>
    <x v="0"/>
  </r>
  <r>
    <d v="2018-01-23T00:00:00"/>
    <s v="ODI # 3963"/>
    <x v="0"/>
  </r>
  <r>
    <d v="2018-01-23T00:00:00"/>
    <s v="ODI # 3964"/>
    <x v="0"/>
  </r>
  <r>
    <d v="2018-01-25T00:00:00"/>
    <s v="ODI # 3965"/>
    <x v="0"/>
  </r>
  <r>
    <d v="2018-01-26T00:00:00"/>
    <s v="ODI # 3966"/>
    <x v="0"/>
  </r>
  <r>
    <d v="2018-01-27T00:00:00"/>
    <s v="ODI # 3967"/>
    <x v="0"/>
  </r>
  <r>
    <d v="2018-01-28T00:00:00"/>
    <s v="ODI # 3968"/>
    <x v="0"/>
  </r>
  <r>
    <d v="2018-02-01T00:00:00"/>
    <s v="ODI # 3969"/>
    <x v="1"/>
  </r>
  <r>
    <d v="2018-02-04T00:00:00"/>
    <s v="ODI # 3970"/>
    <x v="1"/>
  </r>
  <r>
    <d v="2018-02-07T00:00:00"/>
    <s v="ODI # 3971"/>
    <x v="1"/>
  </r>
  <r>
    <d v="2018-02-09T00:00:00"/>
    <s v="ODI # 3972"/>
    <x v="1"/>
  </r>
  <r>
    <d v="2018-02-10T00:00:00"/>
    <s v="ODI # 3973"/>
    <x v="1"/>
  </r>
  <r>
    <d v="2018-02-11T00:00:00"/>
    <s v="ODI # 3974"/>
    <x v="1"/>
  </r>
  <r>
    <d v="2018-02-13T00:00:00"/>
    <s v="ODI # 3975"/>
    <x v="1"/>
  </r>
  <r>
    <d v="2018-02-13T00:00:00"/>
    <s v="ODI # 3976"/>
    <x v="1"/>
  </r>
  <r>
    <d v="2018-02-16T00:00:00"/>
    <s v="ODI # 3977"/>
    <x v="1"/>
  </r>
  <r>
    <d v="2018-02-16T00:00:00"/>
    <s v="ODI # 3978"/>
    <x v="1"/>
  </r>
  <r>
    <d v="2018-02-19T00:00:00"/>
    <s v="ODI # 3979"/>
    <x v="1"/>
  </r>
  <r>
    <d v="2018-02-25T00:00:00"/>
    <s v="ODI # 3980"/>
    <x v="1"/>
  </r>
  <r>
    <d v="2018-02-28T00:00:00"/>
    <s v="ODI # 3981"/>
    <x v="1"/>
  </r>
  <r>
    <d v="2018-03-03T00:00:00"/>
    <s v="ODI # 3982"/>
    <x v="2"/>
  </r>
  <r>
    <d v="2018-03-04T00:00:00"/>
    <s v="ODI # 3983"/>
    <x v="2"/>
  </r>
  <r>
    <d v="2018-03-04T00:00:00"/>
    <s v="ODI # 3984"/>
    <x v="2"/>
  </r>
  <r>
    <d v="2018-03-06T00:00:00"/>
    <s v="ODI # 3985"/>
    <x v="2"/>
  </r>
  <r>
    <d v="2018-03-06T00:00:00"/>
    <s v="ODI # 3986"/>
    <x v="2"/>
  </r>
  <r>
    <d v="2018-03-06T00:00:00"/>
    <s v="ODI # 3987"/>
    <x v="2"/>
  </r>
  <r>
    <d v="2018-03-06T00:00:00"/>
    <s v="ODI # 3988"/>
    <x v="2"/>
  </r>
  <r>
    <d v="2018-03-07T00:00:00"/>
    <s v="ODI # 3989"/>
    <x v="2"/>
  </r>
  <r>
    <d v="2018-03-08T00:00:00"/>
    <s v="ODI # 3990"/>
    <x v="2"/>
  </r>
  <r>
    <d v="2018-03-08T00:00:00"/>
    <s v="ODI # 3991"/>
    <x v="2"/>
  </r>
  <r>
    <d v="2018-03-10T00:00:00"/>
    <s v="ODI # 3992"/>
    <x v="2"/>
  </r>
  <r>
    <d v="2018-03-10T00:00:00"/>
    <s v="ODI # 3993"/>
    <x v="2"/>
  </r>
  <r>
    <d v="2018-03-10T00:00:00"/>
    <s v="ODI # 3994"/>
    <x v="2"/>
  </r>
  <r>
    <d v="2018-03-12T00:00:00"/>
    <s v="ODI # 3995"/>
    <x v="2"/>
  </r>
  <r>
    <d v="2018-03-12T00:00:00"/>
    <s v="ODI # 3996"/>
    <x v="2"/>
  </r>
  <r>
    <d v="2018-03-15T00:00:00"/>
    <s v="ODI # 3997"/>
    <x v="2"/>
  </r>
  <r>
    <d v="2018-03-15T00:00:00"/>
    <s v="ODI # 3998"/>
    <x v="2"/>
  </r>
  <r>
    <d v="2018-03-16T00:00:00"/>
    <s v="ODI # 3999"/>
    <x v="2"/>
  </r>
  <r>
    <d v="2018-03-17T00:00:00"/>
    <s v="ODI # 4000"/>
    <x v="2"/>
  </r>
  <r>
    <d v="2018-03-18T00:00:00"/>
    <s v="ODI # 4001"/>
    <x v="2"/>
  </r>
  <r>
    <d v="2018-03-19T00:00:00"/>
    <s v="ODI # 4002"/>
    <x v="2"/>
  </r>
  <r>
    <d v="2018-03-20T00:00:00"/>
    <s v="ODI # 4003"/>
    <x v="2"/>
  </r>
  <r>
    <d v="2018-03-21T00:00:00"/>
    <s v="ODI # 4004"/>
    <x v="2"/>
  </r>
  <r>
    <d v="2018-03-22T00:00:00"/>
    <s v="ODI # 4005"/>
    <x v="2"/>
  </r>
  <r>
    <d v="2018-03-23T00:00:00"/>
    <s v="ODI # 4006"/>
    <x v="2"/>
  </r>
  <r>
    <d v="2018-03-25T00:00:00"/>
    <s v="ODI # 4007"/>
    <x v="2"/>
  </r>
  <r>
    <d v="2018-06-10T00:00:00"/>
    <s v="ODI # 4008"/>
    <x v="3"/>
  </r>
  <r>
    <d v="2018-06-13T00:00:00"/>
    <s v="ODI # 4009"/>
    <x v="3"/>
  </r>
  <r>
    <d v="2018-06-16T00:00:00"/>
    <s v="ODI # 4010"/>
    <x v="3"/>
  </r>
  <r>
    <d v="2018-06-19T00:00:00"/>
    <s v="ODI # 4011"/>
    <x v="3"/>
  </r>
  <r>
    <d v="2018-06-21T00:00:00"/>
    <s v="ODI # 4012"/>
    <x v="3"/>
  </r>
  <r>
    <d v="2018-06-24T00:00:00"/>
    <s v="ODI # 4013"/>
    <x v="3"/>
  </r>
  <r>
    <d v="2018-07-12T00:00:00"/>
    <s v="ODI # 4014"/>
    <x v="4"/>
  </r>
  <r>
    <d v="2018-07-13T00:00:00"/>
    <s v="ODI # 4015"/>
    <x v="4"/>
  </r>
  <r>
    <d v="2018-07-14T00:00:00"/>
    <s v="ODI # 4016"/>
    <x v="4"/>
  </r>
  <r>
    <d v="2018-07-16T00:00:00"/>
    <s v="ODI # 4017"/>
    <x v="4"/>
  </r>
  <r>
    <d v="2018-07-17T00:00:00"/>
    <s v="ODI # 4018"/>
    <x v="4"/>
  </r>
  <r>
    <d v="2018-07-18T00:00:00"/>
    <s v="ODI # 4019"/>
    <x v="4"/>
  </r>
  <r>
    <d v="2018-07-20T00:00:00"/>
    <s v="ODI # 4020"/>
    <x v="4"/>
  </r>
  <r>
    <d v="2018-07-22T00:00:00"/>
    <s v="ODI # 4021"/>
    <x v="4"/>
  </r>
  <r>
    <d v="2018-07-22T00:00:00"/>
    <s v="ODI # 4022"/>
    <x v="4"/>
  </r>
  <r>
    <d v="2018-07-25T00:00:00"/>
    <s v="ODI # 4023"/>
    <x v="4"/>
  </r>
  <r>
    <d v="2018-07-28T00:00:00"/>
    <s v="ODI # 4024"/>
    <x v="4"/>
  </r>
  <r>
    <d v="2018-07-29T00:00:00"/>
    <s v="ODI # 4025"/>
    <x v="4"/>
  </r>
  <r>
    <d v="2018-08-01T00:00:00"/>
    <s v="ODI # 4026"/>
    <x v="5"/>
  </r>
  <r>
    <d v="2018-08-01T00:00:00"/>
    <s v="ODI # 4027"/>
    <x v="5"/>
  </r>
  <r>
    <d v="2018-08-03T00:00:00"/>
    <s v="ODI # 4028"/>
    <x v="5"/>
  </r>
  <r>
    <d v="2018-08-05T00:00:00"/>
    <s v="ODI # 4029"/>
    <x v="5"/>
  </r>
  <r>
    <d v="2018-08-08T00:00:00"/>
    <s v="ODI # 4030"/>
    <x v="5"/>
  </r>
  <r>
    <d v="2018-08-12T00:00:00"/>
    <s v="ODI # 4031"/>
    <x v="5"/>
  </r>
  <r>
    <d v="2018-08-27T00:00:00"/>
    <s v="ODI # 4032"/>
    <x v="5"/>
  </r>
  <r>
    <d v="2018-08-29T00:00:00"/>
    <s v="ODI # 4033"/>
    <x v="5"/>
  </r>
  <r>
    <d v="2018-08-30T00:00:00"/>
    <s v="ODI # 4034"/>
    <x v="5"/>
  </r>
  <r>
    <d v="2018-08-31T00:00:00"/>
    <s v="ODI # 4035"/>
    <x v="5"/>
  </r>
  <r>
    <d v="2018-09-15T00:00:00"/>
    <s v="ODI # 4036"/>
    <x v="6"/>
  </r>
  <r>
    <d v="2018-09-16T00:00:00"/>
    <s v="ODI # 4037"/>
    <x v="6"/>
  </r>
  <r>
    <d v="2018-09-17T00:00:00"/>
    <s v="ODI # 4038"/>
    <x v="6"/>
  </r>
  <r>
    <d v="2018-09-18T00:00:00"/>
    <s v="ODI # 4039"/>
    <x v="6"/>
  </r>
  <r>
    <d v="2018-09-19T00:00:00"/>
    <s v="ODI # 4040"/>
    <x v="6"/>
  </r>
  <r>
    <d v="2018-09-20T00:00:00"/>
    <s v="ODI # 4041"/>
    <x v="6"/>
  </r>
  <r>
    <d v="2018-09-21T00:00:00"/>
    <s v="ODI # 4042"/>
    <x v="6"/>
  </r>
  <r>
    <d v="2018-09-21T00:00:00"/>
    <s v="ODI # 4043"/>
    <x v="6"/>
  </r>
  <r>
    <d v="2018-09-23T00:00:00"/>
    <s v="ODI # 4044"/>
    <x v="6"/>
  </r>
  <r>
    <d v="2018-09-23T00:00:00"/>
    <s v="ODI # 4045"/>
    <x v="6"/>
  </r>
  <r>
    <d v="2018-09-25T00:00:00"/>
    <s v="ODI # 4046"/>
    <x v="6"/>
  </r>
  <r>
    <d v="2018-09-26T00:00:00"/>
    <s v="ODI # 4047"/>
    <x v="6"/>
  </r>
  <r>
    <d v="2018-09-28T00:00:00"/>
    <s v="ODI # 4048"/>
    <x v="6"/>
  </r>
  <r>
    <d v="2018-09-30T00:00:00"/>
    <s v="ODI # 4049"/>
    <x v="6"/>
  </r>
  <r>
    <d v="2018-10-03T00:00:00"/>
    <s v="ODI # 4050"/>
    <x v="7"/>
  </r>
  <r>
    <d v="2018-10-06T00:00:00"/>
    <s v="ODI # 4051"/>
    <x v="7"/>
  </r>
  <r>
    <d v="2018-10-10T00:00:00"/>
    <s v="ODI # 4052"/>
    <x v="7"/>
  </r>
  <r>
    <d v="2018-10-13T00:00:00"/>
    <s v="ODI # 4053"/>
    <x v="7"/>
  </r>
  <r>
    <d v="2018-10-17T00:00:00"/>
    <s v="ODI # 4054"/>
    <x v="7"/>
  </r>
  <r>
    <d v="2018-10-20T00:00:00"/>
    <s v="ODI # 4055"/>
    <x v="7"/>
  </r>
  <r>
    <d v="2018-10-21T00:00:00"/>
    <s v="ODI # 4056"/>
    <x v="7"/>
  </r>
  <r>
    <d v="2018-10-21T00:00:00"/>
    <s v="ODI # 4057"/>
    <x v="7"/>
  </r>
  <r>
    <d v="2018-10-23T00:00:00"/>
    <s v="ODI # 4058"/>
    <x v="7"/>
  </r>
  <r>
    <d v="2018-10-24T00:00:00"/>
    <s v="ODI # 4059"/>
    <x v="7"/>
  </r>
  <r>
    <d v="2018-10-24T00:00:00"/>
    <s v="ODI # 4060"/>
    <x v="7"/>
  </r>
  <r>
    <d v="2018-10-26T00:00:00"/>
    <s v="ODI # 4061"/>
    <x v="7"/>
  </r>
  <r>
    <d v="2018-10-27T00:00:00"/>
    <s v="ODI # 4062"/>
    <x v="7"/>
  </r>
  <r>
    <d v="2018-10-29T00:00:00"/>
    <s v="ODI # 4063"/>
    <x v="7"/>
  </r>
  <r>
    <d v="2018-11-01T00:00:00"/>
    <s v="ODI # 4064"/>
    <x v="8"/>
  </r>
  <r>
    <d v="2018-11-04T00:00:00"/>
    <s v="ODI # 4065"/>
    <x v="8"/>
  </r>
  <r>
    <d v="2018-11-07T00:00:00"/>
    <s v="ODI # 4066"/>
    <x v="8"/>
  </r>
  <r>
    <d v="2018-11-09T00:00:00"/>
    <s v="ODI # 4067"/>
    <x v="8"/>
  </r>
  <r>
    <d v="2018-11-09T00:00:00"/>
    <s v="ODI # 4068"/>
    <x v="8"/>
  </r>
  <r>
    <d v="2018-11-11T00:00:00"/>
    <s v="ODI # 4069"/>
    <x v="8"/>
  </r>
  <r>
    <d v="2018-11-11T00:00:00"/>
    <s v="ODI # 4070"/>
    <x v="8"/>
  </r>
  <r>
    <d v="2018-12-09T00:00:00"/>
    <s v="ODI # 4071"/>
    <x v="9"/>
  </r>
  <r>
    <d v="2018-12-11T00:00:00"/>
    <s v="ODI # 4072"/>
    <x v="9"/>
  </r>
  <r>
    <d v="2018-12-14T00:00:00"/>
    <s v="ODI # 4073"/>
    <x v="9"/>
  </r>
  <r>
    <m/>
    <m/>
    <x v="1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57">
  <r>
    <x v="0"/>
    <x v="0"/>
  </r>
  <r>
    <x v="0"/>
    <x v="1"/>
  </r>
  <r>
    <x v="1"/>
    <x v="2"/>
  </r>
  <r>
    <x v="0"/>
    <x v="0"/>
  </r>
  <r>
    <x v="1"/>
    <x v="2"/>
  </r>
  <r>
    <x v="2"/>
    <x v="3"/>
  </r>
  <r>
    <x v="3"/>
    <x v="4"/>
  </r>
  <r>
    <x v="0"/>
    <x v="0"/>
  </r>
  <r>
    <x v="4"/>
    <x v="2"/>
  </r>
  <r>
    <x v="5"/>
    <x v="4"/>
  </r>
  <r>
    <x v="4"/>
    <x v="2"/>
  </r>
  <r>
    <x v="0"/>
    <x v="0"/>
  </r>
  <r>
    <x v="2"/>
    <x v="3"/>
  </r>
  <r>
    <x v="3"/>
    <x v="4"/>
  </r>
  <r>
    <x v="2"/>
    <x v="3"/>
  </r>
  <r>
    <x v="1"/>
    <x v="2"/>
  </r>
  <r>
    <x v="5"/>
    <x v="4"/>
  </r>
  <r>
    <x v="1"/>
    <x v="2"/>
  </r>
  <r>
    <x v="3"/>
    <x v="4"/>
  </r>
  <r>
    <x v="3"/>
    <x v="4"/>
  </r>
  <r>
    <x v="2"/>
    <x v="3"/>
  </r>
  <r>
    <x v="3"/>
    <x v="4"/>
  </r>
  <r>
    <x v="2"/>
    <x v="3"/>
  </r>
  <r>
    <x v="6"/>
    <x v="5"/>
  </r>
  <r>
    <x v="6"/>
    <x v="5"/>
  </r>
  <r>
    <x v="6"/>
    <x v="5"/>
  </r>
  <r>
    <x v="7"/>
    <x v="2"/>
  </r>
  <r>
    <x v="6"/>
    <x v="5"/>
  </r>
  <r>
    <x v="7"/>
    <x v="2"/>
  </r>
  <r>
    <x v="7"/>
    <x v="2"/>
  </r>
  <r>
    <x v="6"/>
    <x v="5"/>
  </r>
  <r>
    <x v="7"/>
    <x v="2"/>
  </r>
  <r>
    <x v="6"/>
    <x v="5"/>
  </r>
  <r>
    <x v="7"/>
    <x v="2"/>
  </r>
  <r>
    <x v="0"/>
    <x v="0"/>
  </r>
  <r>
    <x v="0"/>
    <x v="0"/>
  </r>
  <r>
    <x v="0"/>
    <x v="0"/>
  </r>
  <r>
    <x v="7"/>
    <x v="6"/>
  </r>
  <r>
    <x v="8"/>
    <x v="6"/>
  </r>
  <r>
    <x v="9"/>
    <x v="6"/>
  </r>
  <r>
    <x v="4"/>
    <x v="6"/>
  </r>
  <r>
    <x v="1"/>
    <x v="6"/>
  </r>
  <r>
    <x v="10"/>
    <x v="6"/>
  </r>
  <r>
    <x v="0"/>
    <x v="0"/>
  </r>
  <r>
    <x v="7"/>
    <x v="6"/>
  </r>
  <r>
    <x v="8"/>
    <x v="6"/>
  </r>
  <r>
    <x v="0"/>
    <x v="0"/>
  </r>
  <r>
    <x v="4"/>
    <x v="6"/>
  </r>
  <r>
    <x v="10"/>
    <x v="6"/>
  </r>
  <r>
    <x v="4"/>
    <x v="6"/>
  </r>
  <r>
    <x v="10"/>
    <x v="6"/>
  </r>
  <r>
    <x v="7"/>
    <x v="6"/>
  </r>
  <r>
    <x v="11"/>
    <x v="6"/>
  </r>
  <r>
    <x v="10"/>
    <x v="6"/>
  </r>
  <r>
    <x v="9"/>
    <x v="6"/>
  </r>
  <r>
    <x v="4"/>
    <x v="6"/>
  </r>
  <r>
    <x v="10"/>
    <x v="6"/>
  </r>
  <r>
    <x v="7"/>
    <x v="6"/>
  </r>
  <r>
    <x v="11"/>
    <x v="6"/>
  </r>
  <r>
    <x v="10"/>
    <x v="6"/>
  </r>
  <r>
    <x v="7"/>
    <x v="6"/>
  </r>
  <r>
    <x v="7"/>
    <x v="6"/>
  </r>
  <r>
    <x v="11"/>
    <x v="7"/>
  </r>
  <r>
    <x v="12"/>
    <x v="8"/>
  </r>
  <r>
    <x v="12"/>
    <x v="9"/>
  </r>
  <r>
    <x v="12"/>
    <x v="8"/>
  </r>
  <r>
    <x v="12"/>
    <x v="8"/>
  </r>
  <r>
    <x v="12"/>
    <x v="8"/>
  </r>
  <r>
    <x v="12"/>
    <x v="8"/>
  </r>
  <r>
    <x v="10"/>
    <x v="6"/>
  </r>
  <r>
    <x v="12"/>
    <x v="8"/>
  </r>
  <r>
    <x v="10"/>
    <x v="6"/>
  </r>
  <r>
    <x v="12"/>
    <x v="8"/>
  </r>
  <r>
    <x v="10"/>
    <x v="6"/>
  </r>
  <r>
    <x v="10"/>
    <x v="6"/>
  </r>
  <r>
    <x v="10"/>
    <x v="6"/>
  </r>
  <r>
    <x v="13"/>
    <x v="10"/>
  </r>
  <r>
    <x v="13"/>
    <x v="10"/>
  </r>
  <r>
    <x v="13"/>
    <x v="11"/>
  </r>
  <r>
    <x v="5"/>
    <x v="12"/>
  </r>
  <r>
    <x v="14"/>
    <x v="13"/>
  </r>
  <r>
    <x v="5"/>
    <x v="12"/>
  </r>
  <r>
    <x v="14"/>
    <x v="13"/>
  </r>
  <r>
    <x v="5"/>
    <x v="12"/>
  </r>
  <r>
    <x v="5"/>
    <x v="12"/>
  </r>
  <r>
    <x v="5"/>
    <x v="12"/>
  </r>
  <r>
    <x v="4"/>
    <x v="14"/>
  </r>
  <r>
    <x v="4"/>
    <x v="14"/>
  </r>
  <r>
    <x v="15"/>
    <x v="15"/>
  </r>
  <r>
    <x v="4"/>
    <x v="14"/>
  </r>
  <r>
    <x v="3"/>
    <x v="2"/>
  </r>
  <r>
    <x v="9"/>
    <x v="2"/>
  </r>
  <r>
    <x v="7"/>
    <x v="2"/>
  </r>
  <r>
    <x v="9"/>
    <x v="2"/>
  </r>
  <r>
    <x v="16"/>
    <x v="2"/>
  </r>
  <r>
    <x v="7"/>
    <x v="2"/>
  </r>
  <r>
    <x v="3"/>
    <x v="2"/>
  </r>
  <r>
    <x v="7"/>
    <x v="2"/>
  </r>
  <r>
    <x v="16"/>
    <x v="2"/>
  </r>
  <r>
    <x v="7"/>
    <x v="2"/>
  </r>
  <r>
    <x v="7"/>
    <x v="2"/>
  </r>
  <r>
    <x v="3"/>
    <x v="2"/>
  </r>
  <r>
    <x v="3"/>
    <x v="2"/>
  </r>
  <r>
    <x v="6"/>
    <x v="5"/>
  </r>
  <r>
    <x v="6"/>
    <x v="5"/>
  </r>
  <r>
    <x v="6"/>
    <x v="5"/>
  </r>
  <r>
    <x v="5"/>
    <x v="12"/>
  </r>
  <r>
    <x v="5"/>
    <x v="12"/>
  </r>
  <r>
    <x v="5"/>
    <x v="12"/>
  </r>
  <r>
    <x v="5"/>
    <x v="12"/>
  </r>
  <r>
    <x v="16"/>
    <x v="16"/>
  </r>
  <r>
    <x v="3"/>
    <x v="4"/>
  </r>
  <r>
    <x v="5"/>
    <x v="12"/>
  </r>
  <r>
    <x v="16"/>
    <x v="16"/>
  </r>
  <r>
    <x v="3"/>
    <x v="4"/>
  </r>
  <r>
    <x v="3"/>
    <x v="4"/>
  </r>
  <r>
    <x v="16"/>
    <x v="16"/>
  </r>
  <r>
    <x v="16"/>
    <x v="16"/>
  </r>
  <r>
    <x v="16"/>
    <x v="16"/>
  </r>
  <r>
    <x v="2"/>
    <x v="3"/>
  </r>
  <r>
    <x v="0"/>
    <x v="2"/>
  </r>
  <r>
    <x v="2"/>
    <x v="3"/>
  </r>
  <r>
    <x v="0"/>
    <x v="2"/>
  </r>
  <r>
    <x v="2"/>
    <x v="3"/>
  </r>
  <r>
    <x v="0"/>
    <x v="2"/>
  </r>
  <r>
    <x v="3"/>
    <x v="4"/>
  </r>
  <r>
    <x v="3"/>
    <x v="4"/>
  </r>
  <r>
    <x v="3"/>
    <x v="4"/>
  </r>
  <r>
    <x v="17"/>
    <x v="0"/>
  </r>
  <r>
    <x v="17"/>
    <x v="1"/>
  </r>
  <r>
    <x v="4"/>
    <x v="2"/>
  </r>
  <r>
    <x v="17"/>
    <x v="0"/>
  </r>
  <r>
    <x v="4"/>
    <x v="2"/>
  </r>
  <r>
    <x v="12"/>
    <x v="3"/>
  </r>
  <r>
    <x v="10"/>
    <x v="4"/>
  </r>
  <r>
    <x v="17"/>
    <x v="0"/>
  </r>
  <r>
    <x v="11"/>
    <x v="2"/>
  </r>
  <r>
    <x v="10"/>
    <x v="4"/>
  </r>
  <r>
    <x v="11"/>
    <x v="2"/>
  </r>
  <r>
    <x v="17"/>
    <x v="0"/>
  </r>
  <r>
    <x v="12"/>
    <x v="3"/>
  </r>
  <r>
    <x v="5"/>
    <x v="4"/>
  </r>
  <r>
    <x v="12"/>
    <x v="3"/>
  </r>
  <r>
    <x v="11"/>
    <x v="2"/>
  </r>
  <r>
    <x v="10"/>
    <x v="4"/>
  </r>
  <r>
    <x v="11"/>
    <x v="2"/>
  </r>
  <r>
    <x v="10"/>
    <x v="4"/>
  </r>
  <r>
    <x v="5"/>
    <x v="4"/>
  </r>
  <r>
    <x v="12"/>
    <x v="3"/>
  </r>
  <r>
    <x v="5"/>
    <x v="4"/>
  </r>
  <r>
    <x v="12"/>
    <x v="3"/>
  </r>
  <r>
    <x v="16"/>
    <x v="5"/>
  </r>
  <r>
    <x v="16"/>
    <x v="5"/>
  </r>
  <r>
    <x v="16"/>
    <x v="5"/>
  </r>
  <r>
    <x v="10"/>
    <x v="2"/>
  </r>
  <r>
    <x v="16"/>
    <x v="5"/>
  </r>
  <r>
    <x v="10"/>
    <x v="2"/>
  </r>
  <r>
    <x v="10"/>
    <x v="2"/>
  </r>
  <r>
    <x v="16"/>
    <x v="5"/>
  </r>
  <r>
    <x v="10"/>
    <x v="2"/>
  </r>
  <r>
    <x v="16"/>
    <x v="5"/>
  </r>
  <r>
    <x v="10"/>
    <x v="2"/>
  </r>
  <r>
    <x v="12"/>
    <x v="0"/>
  </r>
  <r>
    <x v="12"/>
    <x v="0"/>
  </r>
  <r>
    <x v="12"/>
    <x v="0"/>
  </r>
  <r>
    <x v="11"/>
    <x v="6"/>
  </r>
  <r>
    <x v="1"/>
    <x v="6"/>
  </r>
  <r>
    <x v="11"/>
    <x v="6"/>
  </r>
  <r>
    <x v="8"/>
    <x v="6"/>
  </r>
  <r>
    <x v="13"/>
    <x v="6"/>
  </r>
  <r>
    <x v="7"/>
    <x v="6"/>
  </r>
  <r>
    <x v="12"/>
    <x v="0"/>
  </r>
  <r>
    <x v="9"/>
    <x v="6"/>
  </r>
  <r>
    <x v="13"/>
    <x v="6"/>
  </r>
  <r>
    <x v="12"/>
    <x v="0"/>
  </r>
  <r>
    <x v="13"/>
    <x v="6"/>
  </r>
  <r>
    <x v="9"/>
    <x v="6"/>
  </r>
  <r>
    <x v="1"/>
    <x v="6"/>
  </r>
  <r>
    <x v="11"/>
    <x v="6"/>
  </r>
  <r>
    <x v="13"/>
    <x v="6"/>
  </r>
  <r>
    <x v="1"/>
    <x v="6"/>
  </r>
  <r>
    <x v="4"/>
    <x v="6"/>
  </r>
  <r>
    <x v="8"/>
    <x v="6"/>
  </r>
  <r>
    <x v="11"/>
    <x v="6"/>
  </r>
  <r>
    <x v="13"/>
    <x v="6"/>
  </r>
  <r>
    <x v="1"/>
    <x v="6"/>
  </r>
  <r>
    <x v="13"/>
    <x v="6"/>
  </r>
  <r>
    <x v="1"/>
    <x v="6"/>
  </r>
  <r>
    <x v="4"/>
    <x v="6"/>
  </r>
  <r>
    <x v="13"/>
    <x v="6"/>
  </r>
  <r>
    <x v="12"/>
    <x v="7"/>
  </r>
  <r>
    <x v="2"/>
    <x v="8"/>
  </r>
  <r>
    <x v="2"/>
    <x v="9"/>
  </r>
  <r>
    <x v="2"/>
    <x v="8"/>
  </r>
  <r>
    <x v="2"/>
    <x v="8"/>
  </r>
  <r>
    <x v="2"/>
    <x v="8"/>
  </r>
  <r>
    <x v="16"/>
    <x v="8"/>
  </r>
  <r>
    <x v="17"/>
    <x v="6"/>
  </r>
  <r>
    <x v="16"/>
    <x v="8"/>
  </r>
  <r>
    <x v="17"/>
    <x v="6"/>
  </r>
  <r>
    <x v="16"/>
    <x v="8"/>
  </r>
  <r>
    <x v="17"/>
    <x v="6"/>
  </r>
  <r>
    <x v="17"/>
    <x v="6"/>
  </r>
  <r>
    <x v="17"/>
    <x v="6"/>
  </r>
  <r>
    <x v="3"/>
    <x v="10"/>
  </r>
  <r>
    <x v="3"/>
    <x v="10"/>
  </r>
  <r>
    <x v="3"/>
    <x v="11"/>
  </r>
  <r>
    <x v="6"/>
    <x v="12"/>
  </r>
  <r>
    <x v="15"/>
    <x v="13"/>
  </r>
  <r>
    <x v="6"/>
    <x v="12"/>
  </r>
  <r>
    <x v="15"/>
    <x v="13"/>
  </r>
  <r>
    <x v="6"/>
    <x v="12"/>
  </r>
  <r>
    <x v="6"/>
    <x v="12"/>
  </r>
  <r>
    <x v="6"/>
    <x v="12"/>
  </r>
  <r>
    <x v="7"/>
    <x v="14"/>
  </r>
  <r>
    <x v="7"/>
    <x v="14"/>
  </r>
  <r>
    <x v="1"/>
    <x v="15"/>
  </r>
  <r>
    <x v="7"/>
    <x v="14"/>
  </r>
  <r>
    <x v="5"/>
    <x v="2"/>
  </r>
  <r>
    <x v="17"/>
    <x v="2"/>
  </r>
  <r>
    <x v="5"/>
    <x v="2"/>
  </r>
  <r>
    <x v="16"/>
    <x v="2"/>
  </r>
  <r>
    <x v="17"/>
    <x v="2"/>
  </r>
  <r>
    <x v="3"/>
    <x v="2"/>
  </r>
  <r>
    <x v="16"/>
    <x v="2"/>
  </r>
  <r>
    <x v="17"/>
    <x v="2"/>
  </r>
  <r>
    <x v="17"/>
    <x v="2"/>
  </r>
  <r>
    <x v="3"/>
    <x v="2"/>
  </r>
  <r>
    <x v="16"/>
    <x v="2"/>
  </r>
  <r>
    <x v="17"/>
    <x v="2"/>
  </r>
  <r>
    <x v="16"/>
    <x v="2"/>
  </r>
  <r>
    <x v="10"/>
    <x v="5"/>
  </r>
  <r>
    <x v="10"/>
    <x v="5"/>
  </r>
  <r>
    <x v="10"/>
    <x v="5"/>
  </r>
  <r>
    <x v="12"/>
    <x v="12"/>
  </r>
  <r>
    <x v="12"/>
    <x v="12"/>
  </r>
  <r>
    <x v="12"/>
    <x v="12"/>
  </r>
  <r>
    <x v="12"/>
    <x v="12"/>
  </r>
  <r>
    <x v="13"/>
    <x v="16"/>
  </r>
  <r>
    <x v="10"/>
    <x v="4"/>
  </r>
  <r>
    <x v="12"/>
    <x v="12"/>
  </r>
  <r>
    <x v="13"/>
    <x v="16"/>
  </r>
  <r>
    <x v="10"/>
    <x v="4"/>
  </r>
  <r>
    <x v="10"/>
    <x v="4"/>
  </r>
  <r>
    <x v="13"/>
    <x v="16"/>
  </r>
  <r>
    <x v="13"/>
    <x v="16"/>
  </r>
  <r>
    <x v="13"/>
    <x v="16"/>
  </r>
  <r>
    <x v="6"/>
    <x v="3"/>
  </r>
  <r>
    <x v="17"/>
    <x v="2"/>
  </r>
  <r>
    <x v="6"/>
    <x v="3"/>
  </r>
  <r>
    <x v="17"/>
    <x v="2"/>
  </r>
  <r>
    <x v="6"/>
    <x v="3"/>
  </r>
  <r>
    <x v="17"/>
    <x v="2"/>
  </r>
  <r>
    <x v="13"/>
    <x v="4"/>
  </r>
  <r>
    <x v="13"/>
    <x v="4"/>
  </r>
  <r>
    <x v="13"/>
    <x v="4"/>
  </r>
  <r>
    <x v="18"/>
    <x v="1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44">
  <r>
    <x v="0"/>
  </r>
  <r>
    <x v="1"/>
  </r>
  <r>
    <x v="2"/>
  </r>
  <r>
    <x v="3"/>
  </r>
  <r>
    <x v="2"/>
  </r>
  <r>
    <x v="4"/>
  </r>
  <r>
    <x v="5"/>
  </r>
  <r>
    <x v="6"/>
  </r>
  <r>
    <x v="2"/>
  </r>
  <r>
    <x v="5"/>
  </r>
  <r>
    <x v="2"/>
  </r>
  <r>
    <x v="0"/>
  </r>
  <r>
    <x v="7"/>
  </r>
  <r>
    <x v="5"/>
  </r>
  <r>
    <x v="8"/>
  </r>
  <r>
    <x v="2"/>
  </r>
  <r>
    <x v="5"/>
  </r>
  <r>
    <x v="2"/>
  </r>
  <r>
    <x v="5"/>
  </r>
  <r>
    <x v="5"/>
  </r>
  <r>
    <x v="9"/>
  </r>
  <r>
    <x v="5"/>
  </r>
  <r>
    <x v="10"/>
  </r>
  <r>
    <x v="11"/>
  </r>
  <r>
    <x v="12"/>
  </r>
  <r>
    <x v="13"/>
  </r>
  <r>
    <x v="14"/>
  </r>
  <r>
    <x v="15"/>
  </r>
  <r>
    <x v="14"/>
  </r>
  <r>
    <x v="14"/>
  </r>
  <r>
    <x v="16"/>
  </r>
  <r>
    <x v="14"/>
  </r>
  <r>
    <x v="12"/>
  </r>
  <r>
    <x v="14"/>
  </r>
  <r>
    <x v="6"/>
  </r>
  <r>
    <x v="17"/>
  </r>
  <r>
    <x v="0"/>
  </r>
  <r>
    <x v="18"/>
  </r>
  <r>
    <x v="19"/>
  </r>
  <r>
    <x v="18"/>
  </r>
  <r>
    <x v="19"/>
  </r>
  <r>
    <x v="19"/>
  </r>
  <r>
    <x v="18"/>
  </r>
  <r>
    <x v="3"/>
  </r>
  <r>
    <x v="18"/>
  </r>
  <r>
    <x v="19"/>
  </r>
  <r>
    <x v="20"/>
  </r>
  <r>
    <x v="19"/>
  </r>
  <r>
    <x v="18"/>
  </r>
  <r>
    <x v="19"/>
  </r>
  <r>
    <x v="18"/>
  </r>
  <r>
    <x v="19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1"/>
  </r>
  <r>
    <x v="22"/>
  </r>
  <r>
    <x v="23"/>
  </r>
  <r>
    <x v="24"/>
  </r>
  <r>
    <x v="25"/>
  </r>
  <r>
    <x v="26"/>
  </r>
  <r>
    <x v="24"/>
  </r>
  <r>
    <x v="18"/>
  </r>
  <r>
    <x v="27"/>
  </r>
  <r>
    <x v="18"/>
  </r>
  <r>
    <x v="28"/>
  </r>
  <r>
    <x v="18"/>
  </r>
  <r>
    <x v="18"/>
  </r>
  <r>
    <x v="18"/>
  </r>
  <r>
    <x v="29"/>
  </r>
  <r>
    <x v="29"/>
  </r>
  <r>
    <x v="30"/>
  </r>
  <r>
    <x v="31"/>
  </r>
  <r>
    <x v="32"/>
  </r>
  <r>
    <x v="31"/>
  </r>
  <r>
    <x v="32"/>
  </r>
  <r>
    <x v="33"/>
  </r>
  <r>
    <x v="33"/>
  </r>
  <r>
    <x v="34"/>
  </r>
  <r>
    <x v="35"/>
  </r>
  <r>
    <x v="35"/>
  </r>
  <r>
    <x v="36"/>
  </r>
  <r>
    <x v="35"/>
  </r>
  <r>
    <x v="37"/>
  </r>
  <r>
    <x v="37"/>
  </r>
  <r>
    <x v="38"/>
  </r>
  <r>
    <x v="37"/>
  </r>
  <r>
    <x v="37"/>
  </r>
  <r>
    <x v="38"/>
  </r>
  <r>
    <x v="37"/>
  </r>
  <r>
    <x v="38"/>
  </r>
  <r>
    <x v="37"/>
  </r>
  <r>
    <x v="38"/>
  </r>
  <r>
    <x v="37"/>
  </r>
  <r>
    <x v="38"/>
  </r>
  <r>
    <x v="37"/>
  </r>
  <r>
    <x v="39"/>
  </r>
  <r>
    <x v="40"/>
  </r>
  <r>
    <x v="41"/>
  </r>
  <r>
    <x v="31"/>
  </r>
  <r>
    <x v="31"/>
  </r>
  <r>
    <x v="33"/>
  </r>
  <r>
    <x v="33"/>
  </r>
  <r>
    <x v="42"/>
  </r>
  <r>
    <x v="5"/>
  </r>
  <r>
    <x v="34"/>
  </r>
  <r>
    <x v="43"/>
  </r>
  <r>
    <x v="44"/>
  </r>
  <r>
    <x v="44"/>
  </r>
  <r>
    <x v="45"/>
  </r>
  <r>
    <x v="46"/>
  </r>
  <r>
    <x v="47"/>
  </r>
  <r>
    <x v="10"/>
  </r>
  <r>
    <x v="38"/>
  </r>
  <r>
    <x v="9"/>
  </r>
  <r>
    <x v="38"/>
  </r>
  <r>
    <x v="48"/>
  </r>
  <r>
    <x v="37"/>
  </r>
  <r>
    <x v="5"/>
  </r>
  <r>
    <x v="5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44">
  <r>
    <x v="0"/>
    <s v="61 runs"/>
    <x v="0"/>
    <x v="0"/>
  </r>
  <r>
    <x v="0"/>
    <s v="8 wickets"/>
    <x v="1"/>
    <x v="1"/>
  </r>
  <r>
    <x v="1"/>
    <s v="4 wickets"/>
    <x v="1"/>
    <x v="2"/>
  </r>
  <r>
    <x v="0"/>
    <s v="183 runs"/>
    <x v="2"/>
    <x v="3"/>
  </r>
  <r>
    <x v="1"/>
    <s v="67 runs"/>
    <x v="3"/>
    <x v="3"/>
  </r>
  <r>
    <x v="2"/>
    <s v="5 wickets"/>
    <x v="1"/>
    <x v="4"/>
  </r>
  <r>
    <x v="3"/>
    <s v="8 wickets"/>
    <x v="1"/>
    <x v="1"/>
  </r>
  <r>
    <x v="0"/>
    <s v="5 wickets"/>
    <x v="1"/>
    <x v="4"/>
  </r>
  <r>
    <x v="1"/>
    <s v="6 wickets"/>
    <x v="1"/>
    <x v="5"/>
  </r>
  <r>
    <x v="4"/>
    <s v="12 runs"/>
    <x v="4"/>
    <x v="3"/>
  </r>
  <r>
    <x v="1"/>
    <s v="24 runs"/>
    <x v="5"/>
    <x v="3"/>
  </r>
  <r>
    <x v="0"/>
    <s v="15 runs"/>
    <x v="6"/>
    <x v="3"/>
  </r>
  <r>
    <x v="2"/>
    <s v="4 wickets"/>
    <x v="1"/>
    <x v="2"/>
  </r>
  <r>
    <x v="3"/>
    <s v="163 runs"/>
    <x v="7"/>
    <x v="3"/>
  </r>
  <r>
    <x v="2"/>
    <s v="16 runs"/>
    <x v="8"/>
    <x v="3"/>
  </r>
  <r>
    <x v="5"/>
    <s v="31 runs"/>
    <x v="9"/>
    <x v="3"/>
  </r>
  <r>
    <x v="6"/>
    <s v="5 wickets"/>
    <x v="1"/>
    <x v="4"/>
  </r>
  <r>
    <x v="7"/>
    <s v="4 wickets"/>
    <x v="1"/>
    <x v="2"/>
  </r>
  <r>
    <x v="3"/>
    <s v="91 runs"/>
    <x v="10"/>
    <x v="3"/>
  </r>
  <r>
    <x v="6"/>
    <s v="10 wickets"/>
    <x v="1"/>
    <x v="6"/>
  </r>
  <r>
    <x v="8"/>
    <s v="3 wickets"/>
    <x v="1"/>
    <x v="7"/>
  </r>
  <r>
    <x v="6"/>
    <s v="79 runs"/>
    <x v="11"/>
    <x v="3"/>
  </r>
  <r>
    <x v="2"/>
    <s v="12 runs"/>
    <x v="4"/>
    <x v="3"/>
  </r>
  <r>
    <x v="9"/>
    <s v="6 wickets"/>
    <x v="1"/>
    <x v="5"/>
  </r>
  <r>
    <x v="9"/>
    <s v="9 wickets"/>
    <x v="1"/>
    <x v="8"/>
  </r>
  <r>
    <x v="9"/>
    <s v="124 runs"/>
    <x v="12"/>
    <x v="3"/>
  </r>
  <r>
    <x v="10"/>
    <s v="154 runs"/>
    <x v="13"/>
    <x v="3"/>
  </r>
  <r>
    <x v="11"/>
    <s v="5 wickets"/>
    <x v="1"/>
    <x v="4"/>
  </r>
  <r>
    <x v="4"/>
    <s v="154 runs"/>
    <x v="13"/>
    <x v="3"/>
  </r>
  <r>
    <x v="10"/>
    <s v="6 wickets"/>
    <x v="1"/>
    <x v="5"/>
  </r>
  <r>
    <x v="9"/>
    <s v="73 runs"/>
    <x v="14"/>
    <x v="3"/>
  </r>
  <r>
    <x v="10"/>
    <s v="10 wickets"/>
    <x v="1"/>
    <x v="6"/>
  </r>
  <r>
    <x v="9"/>
    <s v="8 wickets"/>
    <x v="1"/>
    <x v="1"/>
  </r>
  <r>
    <x v="10"/>
    <s v="146 runs"/>
    <x v="15"/>
    <x v="3"/>
  </r>
  <r>
    <x v="0"/>
    <s v="3 wickets"/>
    <x v="1"/>
    <x v="7"/>
  </r>
  <r>
    <x v="2"/>
    <s v="6 wickets"/>
    <x v="1"/>
    <x v="5"/>
  </r>
  <r>
    <x v="2"/>
    <s v="4 runs"/>
    <x v="16"/>
    <x v="3"/>
  </r>
  <r>
    <x v="5"/>
    <s v="7 wickets"/>
    <x v="1"/>
    <x v="9"/>
  </r>
  <r>
    <x v="7"/>
    <s v="56 runs"/>
    <x v="17"/>
    <x v="3"/>
  </r>
  <r>
    <x v="5"/>
    <s v="4 wickets"/>
    <x v="1"/>
    <x v="2"/>
  </r>
  <r>
    <x v="1"/>
    <s v="4 wickets"/>
    <x v="1"/>
    <x v="2"/>
  </r>
  <r>
    <x v="12"/>
    <s v="60 runs"/>
    <x v="18"/>
    <x v="3"/>
  </r>
  <r>
    <x v="4"/>
    <s v="2 runs"/>
    <x v="19"/>
    <x v="3"/>
  </r>
  <r>
    <x v="0"/>
    <s v="5 wickets"/>
    <x v="1"/>
    <x v="4"/>
  </r>
  <r>
    <x v="13"/>
    <s v="30 runs"/>
    <x v="20"/>
    <x v="3"/>
  </r>
  <r>
    <x v="12"/>
    <s v="6 wickets"/>
    <x v="1"/>
    <x v="5"/>
  </r>
  <r>
    <x v="2"/>
    <s v="7 wickets"/>
    <x v="1"/>
    <x v="9"/>
  </r>
  <r>
    <x v="12"/>
    <s v="52 runs"/>
    <x v="21"/>
    <x v="3"/>
  </r>
  <r>
    <x v="4"/>
    <s v="89 runs"/>
    <x v="22"/>
    <x v="3"/>
  </r>
  <r>
    <x v="1"/>
    <s v="226 runs"/>
    <x v="23"/>
    <x v="3"/>
  </r>
  <r>
    <x v="14"/>
    <m/>
    <x v="1"/>
    <x v="3"/>
  </r>
  <r>
    <x v="10"/>
    <s v="3 wickets"/>
    <x v="1"/>
    <x v="7"/>
  </r>
  <r>
    <x v="5"/>
    <s v="73 runs"/>
    <x v="14"/>
    <x v="3"/>
  </r>
  <r>
    <x v="4"/>
    <s v="107 runs"/>
    <x v="24"/>
    <x v="3"/>
  </r>
  <r>
    <x v="15"/>
    <s v="58 runs"/>
    <x v="25"/>
    <x v="3"/>
  </r>
  <r>
    <x v="1"/>
    <s v="25 runs"/>
    <x v="26"/>
    <x v="3"/>
  </r>
  <r>
    <x v="12"/>
    <s v="4 wickets"/>
    <x v="1"/>
    <x v="2"/>
  </r>
  <r>
    <x v="10"/>
    <s v="5 wickets"/>
    <x v="1"/>
    <x v="4"/>
  </r>
  <r>
    <x v="12"/>
    <s v="5 runs"/>
    <x v="27"/>
    <x v="3"/>
  </r>
  <r>
    <x v="7"/>
    <s v="3 runs"/>
    <x v="28"/>
    <x v="3"/>
  </r>
  <r>
    <x v="10"/>
    <s v="5 wickets"/>
    <x v="1"/>
    <x v="4"/>
  </r>
  <r>
    <x v="10"/>
    <s v="7 wickets"/>
    <x v="1"/>
    <x v="9"/>
  </r>
  <r>
    <x v="5"/>
    <s v="6 runs"/>
    <x v="29"/>
    <x v="3"/>
  </r>
  <r>
    <x v="2"/>
    <s v="3 wickets"/>
    <x v="1"/>
    <x v="7"/>
  </r>
  <r>
    <x v="2"/>
    <s v="38 runs"/>
    <x v="30"/>
    <x v="3"/>
  </r>
  <r>
    <x v="2"/>
    <s v="242 runs"/>
    <x v="31"/>
    <x v="3"/>
  </r>
  <r>
    <x v="2"/>
    <s v="6 wickets"/>
    <x v="1"/>
    <x v="5"/>
  </r>
  <r>
    <x v="2"/>
    <s v="1 wicket"/>
    <x v="1"/>
    <x v="10"/>
  </r>
  <r>
    <x v="9"/>
    <s v="8 wickets"/>
    <x v="1"/>
    <x v="1"/>
  </r>
  <r>
    <x v="16"/>
    <s v="201 runs"/>
    <x v="32"/>
    <x v="3"/>
  </r>
  <r>
    <x v="2"/>
    <s v="86 runs"/>
    <x v="33"/>
    <x v="3"/>
  </r>
  <r>
    <x v="16"/>
    <s v="9 wickets"/>
    <x v="1"/>
    <x v="8"/>
  </r>
  <r>
    <x v="2"/>
    <s v="8 wickets"/>
    <x v="1"/>
    <x v="1"/>
  </r>
  <r>
    <x v="16"/>
    <s v="9 wickets"/>
    <x v="1"/>
    <x v="8"/>
  </r>
  <r>
    <x v="16"/>
    <s v="244 runs"/>
    <x v="34"/>
    <x v="3"/>
  </r>
  <r>
    <x v="16"/>
    <s v="131 runs"/>
    <x v="35"/>
    <x v="3"/>
  </r>
  <r>
    <x v="3"/>
    <s v="48 runs"/>
    <x v="36"/>
    <x v="3"/>
  </r>
  <r>
    <x v="12"/>
    <s v="3 runs"/>
    <x v="28"/>
    <x v="3"/>
  </r>
  <r>
    <x v="3"/>
    <s v="18 runs"/>
    <x v="37"/>
    <x v="3"/>
  </r>
  <r>
    <x v="11"/>
    <s v="5 wickets"/>
    <x v="1"/>
    <x v="4"/>
  </r>
  <r>
    <x v="17"/>
    <s v="55 runs"/>
    <x v="38"/>
    <x v="3"/>
  </r>
  <r>
    <x v="11"/>
    <s v="4 wickets"/>
    <x v="1"/>
    <x v="2"/>
  </r>
  <r>
    <x v="18"/>
    <s v="1 run"/>
    <x v="39"/>
    <x v="3"/>
  </r>
  <r>
    <x v="11"/>
    <s v="78 runs"/>
    <x v="40"/>
    <x v="3"/>
  </r>
  <r>
    <x v="6"/>
    <s v="3 runs"/>
    <x v="28"/>
    <x v="3"/>
  </r>
  <r>
    <x v="6"/>
    <s v="178 runs"/>
    <x v="41"/>
    <x v="3"/>
  </r>
  <r>
    <x v="10"/>
    <s v="29 runs"/>
    <x v="42"/>
    <x v="3"/>
  </r>
  <r>
    <x v="1"/>
    <s v="3 wickets"/>
    <x v="1"/>
    <x v="7"/>
  </r>
  <r>
    <x v="7"/>
    <s v="78 runs"/>
    <x v="40"/>
    <x v="3"/>
  </r>
  <r>
    <x v="10"/>
    <s v="8 wickets"/>
    <x v="1"/>
    <x v="1"/>
  </r>
  <r>
    <x v="3"/>
    <s v="137 runs"/>
    <x v="43"/>
    <x v="3"/>
  </r>
  <r>
    <x v="16"/>
    <s v="8 wickets"/>
    <x v="1"/>
    <x v="1"/>
  </r>
  <r>
    <x v="10"/>
    <s v="91 runs"/>
    <x v="10"/>
    <x v="3"/>
  </r>
  <r>
    <x v="9"/>
    <s v="26 runs"/>
    <x v="44"/>
    <x v="3"/>
  </r>
  <r>
    <x v="9"/>
    <s v="8 wickets"/>
    <x v="1"/>
    <x v="1"/>
  </r>
  <r>
    <x v="10"/>
    <s v="136 runs"/>
    <x v="45"/>
    <x v="3"/>
  </r>
  <r>
    <x v="9"/>
    <s v="7 wickets"/>
    <x v="1"/>
    <x v="9"/>
  </r>
  <r>
    <x v="16"/>
    <s v="3 wickets"/>
    <x v="1"/>
    <x v="7"/>
  </r>
  <r>
    <x v="9"/>
    <s v="9 wickets"/>
    <x v="1"/>
    <x v="8"/>
  </r>
  <r>
    <x v="3"/>
    <s v="3 runs"/>
    <x v="28"/>
    <x v="3"/>
  </r>
  <r>
    <x v="14"/>
    <m/>
    <x v="1"/>
    <x v="3"/>
  </r>
  <r>
    <x v="3"/>
    <s v="37 runs"/>
    <x v="46"/>
    <x v="3"/>
  </r>
  <r>
    <x v="9"/>
    <s v="3 wickets"/>
    <x v="1"/>
    <x v="7"/>
  </r>
  <r>
    <x v="11"/>
    <s v="5 wickets"/>
    <x v="1"/>
    <x v="4"/>
  </r>
  <r>
    <x v="11"/>
    <s v="120 runs"/>
    <x v="47"/>
    <x v="3"/>
  </r>
  <r>
    <x v="11"/>
    <s v="4 wickets"/>
    <x v="1"/>
    <x v="2"/>
  </r>
  <r>
    <x v="19"/>
    <m/>
    <x v="1"/>
    <x v="3"/>
  </r>
  <r>
    <x v="2"/>
    <s v="31 runs"/>
    <x v="9"/>
    <x v="3"/>
  </r>
  <r>
    <x v="2"/>
    <s v="7 wickets"/>
    <x v="1"/>
    <x v="9"/>
  </r>
  <r>
    <x v="2"/>
    <s v="18 runs"/>
    <x v="37"/>
    <x v="3"/>
  </r>
  <r>
    <x v="9"/>
    <s v="8 wickets"/>
    <x v="1"/>
    <x v="1"/>
  </r>
  <r>
    <x v="3"/>
    <s v="28 runs"/>
    <x v="48"/>
    <x v="3"/>
  </r>
  <r>
    <x v="6"/>
    <s v="219 runs"/>
    <x v="49"/>
    <x v="3"/>
  </r>
  <r>
    <x v="14"/>
    <m/>
    <x v="1"/>
    <x v="3"/>
  </r>
  <r>
    <x v="3"/>
    <s v="7 wickets"/>
    <x v="1"/>
    <x v="9"/>
  </r>
  <r>
    <x v="3"/>
    <s v="7 wickets"/>
    <x v="1"/>
    <x v="9"/>
  </r>
  <r>
    <x v="12"/>
    <s v="43 runs"/>
    <x v="50"/>
    <x v="3"/>
  </r>
  <r>
    <x v="9"/>
    <s v="224 runs"/>
    <x v="51"/>
    <x v="3"/>
  </r>
  <r>
    <x v="9"/>
    <s v="9 wickets"/>
    <x v="1"/>
    <x v="8"/>
  </r>
  <r>
    <x v="11"/>
    <s v="6 wickets"/>
    <x v="1"/>
    <x v="5"/>
  </r>
  <r>
    <x v="0"/>
    <s v="47 runs"/>
    <x v="52"/>
    <x v="3"/>
  </r>
  <r>
    <x v="8"/>
    <s v="7 runs"/>
    <x v="53"/>
    <x v="3"/>
  </r>
  <r>
    <x v="16"/>
    <s v="6 wickets"/>
    <x v="1"/>
    <x v="5"/>
  </r>
  <r>
    <x v="11"/>
    <s v="40 runs"/>
    <x v="54"/>
    <x v="3"/>
  </r>
  <r>
    <x v="19"/>
    <m/>
    <x v="1"/>
    <x v="3"/>
  </r>
  <r>
    <x v="3"/>
    <s v="5 wickets"/>
    <x v="1"/>
    <x v="4"/>
  </r>
  <r>
    <x v="12"/>
    <s v="4 wickets"/>
    <x v="1"/>
    <x v="2"/>
  </r>
  <r>
    <x v="3"/>
    <s v="8 wickets"/>
    <x v="1"/>
    <x v="1"/>
  </r>
  <r>
    <x v="20"/>
    <m/>
    <x v="55"/>
    <x v="0"/>
  </r>
  <r>
    <x v="20"/>
    <m/>
    <x v="55"/>
    <x v="0"/>
  </r>
  <r>
    <x v="20"/>
    <m/>
    <x v="55"/>
    <x v="0"/>
  </r>
  <r>
    <x v="20"/>
    <m/>
    <x v="55"/>
    <x v="0"/>
  </r>
  <r>
    <x v="20"/>
    <m/>
    <x v="55"/>
    <x v="0"/>
  </r>
  <r>
    <x v="20"/>
    <m/>
    <x v="55"/>
    <x v="0"/>
  </r>
  <r>
    <x v="20"/>
    <m/>
    <x v="55"/>
    <x v="0"/>
  </r>
  <r>
    <x v="20"/>
    <m/>
    <x v="55"/>
    <x v="0"/>
  </r>
  <r>
    <x v="20"/>
    <m/>
    <x v="55"/>
    <x v="0"/>
  </r>
  <r>
    <x v="20"/>
    <m/>
    <x v="55"/>
    <x v="0"/>
  </r>
  <r>
    <x v="20"/>
    <m/>
    <x v="55"/>
    <x v="0"/>
  </r>
  <r>
    <x v="20"/>
    <m/>
    <x v="55"/>
    <x v="0"/>
  </r>
  <r>
    <x v="20"/>
    <m/>
    <x v="55"/>
    <x v="0"/>
  </r>
  <r>
    <x v="20"/>
    <m/>
    <x v="55"/>
    <x v="0"/>
  </r>
  <r>
    <x v="20"/>
    <m/>
    <x v="55"/>
    <x v="0"/>
  </r>
  <r>
    <x v="20"/>
    <m/>
    <x v="5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25" firstHeaderRow="1" firstDataRow="1" firstDataCol="1"/>
  <pivotFields count="10">
    <pivotField showAll="0"/>
    <pivotField showAll="0"/>
    <pivotField axis="axisRow" dataField="1" showAll="0">
      <items count="22">
        <item x="10"/>
        <item x="8"/>
        <item x="3"/>
        <item x="2"/>
        <item x="13"/>
        <item x="9"/>
        <item x="1"/>
        <item x="18"/>
        <item x="17"/>
        <item x="0"/>
        <item x="19"/>
        <item x="15"/>
        <item x="16"/>
        <item x="5"/>
        <item x="11"/>
        <item x="6"/>
        <item x="14"/>
        <item x="7"/>
        <item x="12"/>
        <item x="4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Winner" fld="2" subtotal="count" baseField="0" baseItem="0"/>
  </dataFields>
  <formats count="6">
    <format dxfId="14">
      <pivotArea dataOnly="0" labelOnly="1" fieldPosition="0">
        <references count="1">
          <reference field="2" count="1">
            <x v="3"/>
          </reference>
        </references>
      </pivotArea>
    </format>
    <format dxfId="13">
      <pivotArea collapsedLevelsAreSubtotals="1" fieldPosition="0">
        <references count="1">
          <reference field="2" count="1">
            <x v="3"/>
          </reference>
        </references>
      </pivotArea>
    </format>
    <format dxfId="12">
      <pivotArea collapsedLevelsAreSubtotals="1" fieldPosition="0">
        <references count="1">
          <reference field="2" count="1">
            <x v="5"/>
          </reference>
        </references>
      </pivotArea>
    </format>
    <format dxfId="11">
      <pivotArea dataOnly="0" labelOnly="1" fieldPosition="0">
        <references count="1">
          <reference field="2" count="1">
            <x v="5"/>
          </reference>
        </references>
      </pivotArea>
    </format>
    <format dxfId="10">
      <pivotArea collapsedLevelsAreSubtotals="1" fieldPosition="0">
        <references count="1">
          <reference field="2" count="1">
            <x v="2"/>
          </reference>
        </references>
      </pivotArea>
    </format>
    <format dxfId="9">
      <pivotArea dataOnly="0" labelOnly="1" fieldPosition="0">
        <references count="1">
          <reference field="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5" firstHeaderRow="1" firstDataRow="1" firstDataCol="1"/>
  <pivotFields count="3">
    <pivotField showAll="0"/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Month no." fld="2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9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214" firstHeaderRow="1" firstDataRow="1" firstDataCol="1"/>
  <pivotFields count="4">
    <pivotField axis="axisRow" dataField="1" showAll="0">
      <items count="22">
        <item x="10"/>
        <item x="8"/>
        <item x="3"/>
        <item x="2"/>
        <item x="13"/>
        <item x="9"/>
        <item x="1"/>
        <item x="18"/>
        <item x="17"/>
        <item x="0"/>
        <item x="19"/>
        <item x="15"/>
        <item x="16"/>
        <item x="5"/>
        <item x="11"/>
        <item x="6"/>
        <item x="14"/>
        <item x="7"/>
        <item x="12"/>
        <item x="4"/>
        <item x="20"/>
        <item t="default"/>
      </items>
    </pivotField>
    <pivotField showAll="0"/>
    <pivotField axis="axisRow" showAll="0">
      <items count="57">
        <item x="39"/>
        <item x="19"/>
        <item x="28"/>
        <item x="16"/>
        <item x="27"/>
        <item x="29"/>
        <item x="53"/>
        <item x="4"/>
        <item x="6"/>
        <item x="8"/>
        <item x="37"/>
        <item x="5"/>
        <item x="26"/>
        <item x="44"/>
        <item x="48"/>
        <item x="42"/>
        <item x="20"/>
        <item x="9"/>
        <item x="46"/>
        <item x="30"/>
        <item x="54"/>
        <item x="50"/>
        <item x="52"/>
        <item x="36"/>
        <item x="21"/>
        <item x="38"/>
        <item x="17"/>
        <item x="25"/>
        <item x="18"/>
        <item x="0"/>
        <item x="3"/>
        <item x="14"/>
        <item x="40"/>
        <item x="11"/>
        <item x="33"/>
        <item x="22"/>
        <item x="10"/>
        <item x="24"/>
        <item x="47"/>
        <item x="12"/>
        <item x="35"/>
        <item x="45"/>
        <item x="43"/>
        <item x="15"/>
        <item x="13"/>
        <item x="7"/>
        <item x="41"/>
        <item x="2"/>
        <item x="32"/>
        <item x="49"/>
        <item x="51"/>
        <item x="23"/>
        <item x="31"/>
        <item x="34"/>
        <item x="1"/>
        <item x="55"/>
        <item t="default"/>
      </items>
    </pivotField>
    <pivotField axis="axisRow" showAll="0">
      <items count="12">
        <item x="10"/>
        <item x="7"/>
        <item x="2"/>
        <item x="4"/>
        <item x="5"/>
        <item x="9"/>
        <item x="1"/>
        <item x="8"/>
        <item x="6"/>
        <item x="3"/>
        <item x="0"/>
        <item t="default"/>
      </items>
    </pivotField>
  </pivotFields>
  <rowFields count="3">
    <field x="0"/>
    <field x="2"/>
    <field x="3"/>
  </rowFields>
  <rowItems count="211">
    <i>
      <x/>
    </i>
    <i r="1">
      <x v="15"/>
    </i>
    <i r="2">
      <x v="9"/>
    </i>
    <i r="1">
      <x v="36"/>
    </i>
    <i r="2">
      <x v="9"/>
    </i>
    <i r="1">
      <x v="41"/>
    </i>
    <i r="2">
      <x v="9"/>
    </i>
    <i r="1">
      <x v="43"/>
    </i>
    <i r="2">
      <x v="9"/>
    </i>
    <i r="1">
      <x v="44"/>
    </i>
    <i r="2">
      <x v="9"/>
    </i>
    <i r="1">
      <x v="54"/>
    </i>
    <i r="2">
      <x v="1"/>
    </i>
    <i r="2">
      <x v="3"/>
    </i>
    <i r="2">
      <x v="4"/>
    </i>
    <i r="2">
      <x v="5"/>
    </i>
    <i r="2">
      <x v="6"/>
    </i>
    <i r="2">
      <x v="8"/>
    </i>
    <i>
      <x v="1"/>
    </i>
    <i r="1">
      <x v="6"/>
    </i>
    <i r="2">
      <x v="9"/>
    </i>
    <i r="1">
      <x v="54"/>
    </i>
    <i r="2">
      <x v="1"/>
    </i>
    <i>
      <x v="2"/>
    </i>
    <i r="1">
      <x v="2"/>
    </i>
    <i r="2">
      <x v="9"/>
    </i>
    <i r="1">
      <x v="10"/>
    </i>
    <i r="2">
      <x v="9"/>
    </i>
    <i r="1">
      <x v="14"/>
    </i>
    <i r="2">
      <x v="9"/>
    </i>
    <i r="1">
      <x v="18"/>
    </i>
    <i r="2">
      <x v="9"/>
    </i>
    <i r="1">
      <x v="23"/>
    </i>
    <i r="2">
      <x v="9"/>
    </i>
    <i r="1">
      <x v="36"/>
    </i>
    <i r="2">
      <x v="9"/>
    </i>
    <i r="1">
      <x v="42"/>
    </i>
    <i r="2">
      <x v="9"/>
    </i>
    <i r="1">
      <x v="45"/>
    </i>
    <i r="2">
      <x v="9"/>
    </i>
    <i r="1">
      <x v="54"/>
    </i>
    <i r="2">
      <x v="3"/>
    </i>
    <i r="2">
      <x v="5"/>
    </i>
    <i r="2">
      <x v="6"/>
    </i>
    <i>
      <x v="3"/>
    </i>
    <i r="1">
      <x v="3"/>
    </i>
    <i r="2">
      <x v="9"/>
    </i>
    <i r="1">
      <x v="7"/>
    </i>
    <i r="2">
      <x v="9"/>
    </i>
    <i r="1">
      <x v="9"/>
    </i>
    <i r="2">
      <x v="9"/>
    </i>
    <i r="1">
      <x v="10"/>
    </i>
    <i r="2">
      <x v="9"/>
    </i>
    <i r="1">
      <x v="17"/>
    </i>
    <i r="2">
      <x v="9"/>
    </i>
    <i r="1">
      <x v="19"/>
    </i>
    <i r="2">
      <x v="9"/>
    </i>
    <i r="1">
      <x v="34"/>
    </i>
    <i r="2">
      <x v="9"/>
    </i>
    <i r="1">
      <x v="52"/>
    </i>
    <i r="2">
      <x v="9"/>
    </i>
    <i r="1">
      <x v="5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4"/>
    </i>
    <i r="1">
      <x v="16"/>
    </i>
    <i r="2">
      <x v="9"/>
    </i>
    <i>
      <x v="5"/>
    </i>
    <i r="1">
      <x v="13"/>
    </i>
    <i r="2">
      <x v="9"/>
    </i>
    <i r="1">
      <x v="31"/>
    </i>
    <i r="2">
      <x v="9"/>
    </i>
    <i r="1">
      <x v="39"/>
    </i>
    <i r="2">
      <x v="9"/>
    </i>
    <i r="1">
      <x v="50"/>
    </i>
    <i r="2">
      <x v="9"/>
    </i>
    <i r="1">
      <x v="54"/>
    </i>
    <i r="2">
      <x v="1"/>
    </i>
    <i r="2">
      <x v="4"/>
    </i>
    <i r="2">
      <x v="5"/>
    </i>
    <i r="2">
      <x v="6"/>
    </i>
    <i r="2">
      <x v="7"/>
    </i>
    <i>
      <x v="6"/>
    </i>
    <i r="1">
      <x v="11"/>
    </i>
    <i r="2">
      <x v="9"/>
    </i>
    <i r="1">
      <x v="12"/>
    </i>
    <i r="2">
      <x v="9"/>
    </i>
    <i r="1">
      <x v="30"/>
    </i>
    <i r="2">
      <x v="9"/>
    </i>
    <i r="1">
      <x v="51"/>
    </i>
    <i r="2">
      <x v="9"/>
    </i>
    <i r="1">
      <x v="54"/>
    </i>
    <i r="2">
      <x v="1"/>
    </i>
    <i r="2">
      <x v="2"/>
    </i>
    <i r="2">
      <x v="4"/>
    </i>
    <i>
      <x v="7"/>
    </i>
    <i r="1">
      <x/>
    </i>
    <i r="2">
      <x v="9"/>
    </i>
    <i>
      <x v="8"/>
    </i>
    <i r="1">
      <x v="25"/>
    </i>
    <i r="2">
      <x v="9"/>
    </i>
    <i>
      <x v="9"/>
    </i>
    <i r="1">
      <x v="8"/>
    </i>
    <i r="2">
      <x v="9"/>
    </i>
    <i r="1">
      <x v="22"/>
    </i>
    <i r="2">
      <x v="9"/>
    </i>
    <i r="1">
      <x v="29"/>
    </i>
    <i r="2">
      <x v="10"/>
    </i>
    <i r="1">
      <x v="47"/>
    </i>
    <i r="2">
      <x v="9"/>
    </i>
    <i r="1">
      <x v="54"/>
    </i>
    <i r="2">
      <x v="1"/>
    </i>
    <i r="2">
      <x v="3"/>
    </i>
    <i r="2">
      <x v="6"/>
    </i>
    <i>
      <x v="10"/>
    </i>
    <i r="1">
      <x v="54"/>
    </i>
    <i r="2">
      <x v="9"/>
    </i>
    <i>
      <x v="11"/>
    </i>
    <i r="1">
      <x v="27"/>
    </i>
    <i r="2">
      <x v="9"/>
    </i>
    <i>
      <x v="12"/>
    </i>
    <i r="1">
      <x v="40"/>
    </i>
    <i r="2">
      <x v="9"/>
    </i>
    <i r="1">
      <x v="48"/>
    </i>
    <i r="2">
      <x v="9"/>
    </i>
    <i r="1">
      <x v="53"/>
    </i>
    <i r="2">
      <x v="9"/>
    </i>
    <i r="1">
      <x v="54"/>
    </i>
    <i r="2">
      <x v="1"/>
    </i>
    <i r="2">
      <x v="4"/>
    </i>
    <i r="2">
      <x v="6"/>
    </i>
    <i r="2">
      <x v="7"/>
    </i>
    <i>
      <x v="13"/>
    </i>
    <i r="1">
      <x v="5"/>
    </i>
    <i r="2">
      <x v="9"/>
    </i>
    <i r="1">
      <x v="17"/>
    </i>
    <i r="2">
      <x v="9"/>
    </i>
    <i r="1">
      <x v="31"/>
    </i>
    <i r="2">
      <x v="9"/>
    </i>
    <i r="1">
      <x v="54"/>
    </i>
    <i r="2">
      <x v="2"/>
    </i>
    <i r="2">
      <x v="5"/>
    </i>
    <i>
      <x v="14"/>
    </i>
    <i r="1">
      <x v="20"/>
    </i>
    <i r="2">
      <x v="9"/>
    </i>
    <i r="1">
      <x v="32"/>
    </i>
    <i r="2">
      <x v="9"/>
    </i>
    <i r="1">
      <x v="38"/>
    </i>
    <i r="2">
      <x v="9"/>
    </i>
    <i r="1">
      <x v="54"/>
    </i>
    <i r="2">
      <x v="2"/>
    </i>
    <i r="2">
      <x v="3"/>
    </i>
    <i r="2">
      <x v="4"/>
    </i>
    <i>
      <x v="15"/>
    </i>
    <i r="1">
      <x v="2"/>
    </i>
    <i r="2">
      <x v="9"/>
    </i>
    <i r="1">
      <x v="33"/>
    </i>
    <i r="2">
      <x v="9"/>
    </i>
    <i r="1">
      <x v="46"/>
    </i>
    <i r="2">
      <x v="9"/>
    </i>
    <i r="1">
      <x v="49"/>
    </i>
    <i r="2">
      <x v="9"/>
    </i>
    <i r="1">
      <x v="54"/>
    </i>
    <i r="2">
      <x v="3"/>
    </i>
    <i r="2">
      <x v="8"/>
    </i>
    <i>
      <x v="16"/>
    </i>
    <i r="1">
      <x v="54"/>
    </i>
    <i r="2">
      <x v="9"/>
    </i>
    <i>
      <x v="17"/>
    </i>
    <i r="1">
      <x v="2"/>
    </i>
    <i r="2">
      <x v="9"/>
    </i>
    <i r="1">
      <x v="26"/>
    </i>
    <i r="2">
      <x v="9"/>
    </i>
    <i r="1">
      <x v="32"/>
    </i>
    <i r="2">
      <x v="9"/>
    </i>
    <i r="1">
      <x v="54"/>
    </i>
    <i r="2">
      <x v="2"/>
    </i>
    <i>
      <x v="18"/>
    </i>
    <i r="1">
      <x v="2"/>
    </i>
    <i r="2">
      <x v="9"/>
    </i>
    <i r="1">
      <x v="4"/>
    </i>
    <i r="2">
      <x v="9"/>
    </i>
    <i r="1">
      <x v="21"/>
    </i>
    <i r="2">
      <x v="9"/>
    </i>
    <i r="1">
      <x v="24"/>
    </i>
    <i r="2">
      <x v="9"/>
    </i>
    <i r="1">
      <x v="28"/>
    </i>
    <i r="2">
      <x v="9"/>
    </i>
    <i r="1">
      <x v="54"/>
    </i>
    <i r="2">
      <x v="2"/>
    </i>
    <i r="2">
      <x v="4"/>
    </i>
    <i>
      <x v="19"/>
    </i>
    <i r="1">
      <x v="1"/>
    </i>
    <i r="2">
      <x v="9"/>
    </i>
    <i r="1">
      <x v="7"/>
    </i>
    <i r="2">
      <x v="9"/>
    </i>
    <i r="1">
      <x v="35"/>
    </i>
    <i r="2">
      <x v="9"/>
    </i>
    <i r="1">
      <x v="37"/>
    </i>
    <i r="2">
      <x v="9"/>
    </i>
    <i r="1">
      <x v="44"/>
    </i>
    <i r="2">
      <x v="9"/>
    </i>
    <i>
      <x v="20"/>
    </i>
    <i r="1">
      <x v="55"/>
    </i>
    <i r="2">
      <x v="10"/>
    </i>
    <i t="grand">
      <x/>
    </i>
  </rowItems>
  <colItems count="1">
    <i/>
  </colItems>
  <dataFields count="1">
    <dataField name="Count of Winner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7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81" firstHeaderRow="1" firstDataRow="1" firstDataCol="1"/>
  <pivotFields count="2">
    <pivotField axis="axisRow" dataField="1" showAll="0">
      <items count="20">
        <item x="7"/>
        <item x="2"/>
        <item x="3"/>
        <item x="12"/>
        <item x="9"/>
        <item x="16"/>
        <item x="4"/>
        <item x="15"/>
        <item x="14"/>
        <item x="0"/>
        <item x="8"/>
        <item x="17"/>
        <item x="11"/>
        <item x="6"/>
        <item x="5"/>
        <item x="1"/>
        <item x="13"/>
        <item x="10"/>
        <item x="18"/>
        <item t="default"/>
      </items>
    </pivotField>
    <pivotField axis="axisRow" showAll="0">
      <items count="19">
        <item x="3"/>
        <item x="4"/>
        <item x="1"/>
        <item x="8"/>
        <item x="10"/>
        <item x="16"/>
        <item x="15"/>
        <item x="13"/>
        <item x="0"/>
        <item x="14"/>
        <item x="7"/>
        <item x="5"/>
        <item x="12"/>
        <item x="11"/>
        <item x="2"/>
        <item x="9"/>
        <item x="6"/>
        <item x="17"/>
        <item t="default"/>
      </items>
    </pivotField>
  </pivotFields>
  <rowFields count="2">
    <field x="0"/>
    <field x="1"/>
  </rowFields>
  <rowItems count="78">
    <i>
      <x/>
    </i>
    <i r="1">
      <x v="9"/>
    </i>
    <i r="1">
      <x v="14"/>
    </i>
    <i r="1">
      <x v="16"/>
    </i>
    <i>
      <x v="1"/>
    </i>
    <i r="1">
      <x/>
    </i>
    <i r="1">
      <x v="3"/>
    </i>
    <i r="1">
      <x v="15"/>
    </i>
    <i>
      <x v="2"/>
    </i>
    <i r="1">
      <x v="1"/>
    </i>
    <i r="1">
      <x v="4"/>
    </i>
    <i r="1">
      <x v="13"/>
    </i>
    <i r="1">
      <x v="14"/>
    </i>
    <i>
      <x v="3"/>
    </i>
    <i r="1">
      <x/>
    </i>
    <i r="1">
      <x v="3"/>
    </i>
    <i r="1">
      <x v="8"/>
    </i>
    <i r="1">
      <x v="10"/>
    </i>
    <i r="1">
      <x v="12"/>
    </i>
    <i r="1">
      <x v="15"/>
    </i>
    <i>
      <x v="4"/>
    </i>
    <i r="1">
      <x v="14"/>
    </i>
    <i r="1">
      <x v="16"/>
    </i>
    <i>
      <x v="5"/>
    </i>
    <i r="1">
      <x v="3"/>
    </i>
    <i r="1">
      <x v="5"/>
    </i>
    <i r="1">
      <x v="11"/>
    </i>
    <i r="1">
      <x v="14"/>
    </i>
    <i>
      <x v="6"/>
    </i>
    <i r="1">
      <x v="9"/>
    </i>
    <i r="1">
      <x v="14"/>
    </i>
    <i r="1">
      <x v="16"/>
    </i>
    <i>
      <x v="7"/>
    </i>
    <i r="1">
      <x v="6"/>
    </i>
    <i r="1">
      <x v="7"/>
    </i>
    <i>
      <x v="8"/>
    </i>
    <i r="1">
      <x v="7"/>
    </i>
    <i>
      <x v="9"/>
    </i>
    <i r="1">
      <x v="2"/>
    </i>
    <i r="1">
      <x v="8"/>
    </i>
    <i r="1">
      <x v="14"/>
    </i>
    <i>
      <x v="10"/>
    </i>
    <i r="1">
      <x v="16"/>
    </i>
    <i>
      <x v="11"/>
    </i>
    <i r="1">
      <x v="2"/>
    </i>
    <i r="1">
      <x v="8"/>
    </i>
    <i r="1">
      <x v="14"/>
    </i>
    <i r="1">
      <x v="16"/>
    </i>
    <i>
      <x v="12"/>
    </i>
    <i r="1">
      <x v="10"/>
    </i>
    <i r="1">
      <x v="14"/>
    </i>
    <i r="1">
      <x v="16"/>
    </i>
    <i>
      <x v="13"/>
    </i>
    <i r="1">
      <x/>
    </i>
    <i r="1">
      <x v="11"/>
    </i>
    <i r="1">
      <x v="12"/>
    </i>
    <i>
      <x v="14"/>
    </i>
    <i r="1">
      <x v="1"/>
    </i>
    <i r="1">
      <x v="12"/>
    </i>
    <i r="1">
      <x v="14"/>
    </i>
    <i>
      <x v="15"/>
    </i>
    <i r="1">
      <x v="6"/>
    </i>
    <i r="1">
      <x v="14"/>
    </i>
    <i r="1">
      <x v="16"/>
    </i>
    <i>
      <x v="16"/>
    </i>
    <i r="1">
      <x v="1"/>
    </i>
    <i r="1">
      <x v="4"/>
    </i>
    <i r="1">
      <x v="5"/>
    </i>
    <i r="1">
      <x v="13"/>
    </i>
    <i r="1">
      <x v="16"/>
    </i>
    <i>
      <x v="17"/>
    </i>
    <i r="1">
      <x v="1"/>
    </i>
    <i r="1">
      <x v="11"/>
    </i>
    <i r="1">
      <x v="14"/>
    </i>
    <i r="1">
      <x v="16"/>
    </i>
    <i>
      <x v="18"/>
    </i>
    <i r="1">
      <x v="17"/>
    </i>
    <i t="grand">
      <x/>
    </i>
  </rowItems>
  <colItems count="1">
    <i/>
  </colItems>
  <dataFields count="1">
    <dataField name="Count of Total teams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" cacheId="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B5" firstHeaderRow="1" firstDataRow="1" firstDataCol="1"/>
  <pivotFields count="1">
    <pivotField axis="axisRow" dataField="1" showAll="0">
      <items count="22">
        <item h="1" x="10"/>
        <item h="1" x="8"/>
        <item x="3"/>
        <item x="2"/>
        <item h="1" x="13"/>
        <item x="9"/>
        <item h="1" x="1"/>
        <item h="1" x="18"/>
        <item h="1" x="17"/>
        <item h="1" x="0"/>
        <item h="1" x="19"/>
        <item h="1" x="15"/>
        <item h="1" x="16"/>
        <item h="1" x="5"/>
        <item h="1" x="11"/>
        <item h="1" x="6"/>
        <item h="1" x="14"/>
        <item h="1" x="7"/>
        <item h="1" x="12"/>
        <item h="1" x="4"/>
        <item h="1" x="20"/>
        <item t="default"/>
      </items>
    </pivotField>
  </pivotFields>
  <rowFields count="1">
    <field x="0"/>
  </rowFields>
  <rowItems count="4">
    <i>
      <x v="2"/>
    </i>
    <i>
      <x v="3"/>
    </i>
    <i>
      <x v="5"/>
    </i>
    <i t="grand">
      <x/>
    </i>
  </rowItems>
  <colItems count="1">
    <i/>
  </colItems>
  <dataFields count="1">
    <dataField name="Count of Winn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2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J3:K211" firstHeaderRow="1" firstDataRow="1" firstDataCol="1"/>
  <pivotFields count="8">
    <pivotField axis="axisRow" showAll="0">
      <items count="57">
        <item x="39"/>
        <item x="19"/>
        <item x="28"/>
        <item x="16"/>
        <item x="27"/>
        <item x="29"/>
        <item x="53"/>
        <item x="4"/>
        <item x="6"/>
        <item x="8"/>
        <item x="37"/>
        <item x="5"/>
        <item x="26"/>
        <item x="44"/>
        <item x="48"/>
        <item x="42"/>
        <item x="20"/>
        <item x="9"/>
        <item x="46"/>
        <item x="30"/>
        <item x="54"/>
        <item x="50"/>
        <item x="52"/>
        <item x="36"/>
        <item x="21"/>
        <item x="38"/>
        <item x="17"/>
        <item x="25"/>
        <item x="18"/>
        <item x="0"/>
        <item x="3"/>
        <item x="14"/>
        <item x="40"/>
        <item x="11"/>
        <item x="33"/>
        <item x="22"/>
        <item x="10"/>
        <item x="24"/>
        <item x="47"/>
        <item x="12"/>
        <item x="35"/>
        <item x="45"/>
        <item x="43"/>
        <item x="15"/>
        <item x="13"/>
        <item x="7"/>
        <item x="41"/>
        <item x="2"/>
        <item x="32"/>
        <item x="49"/>
        <item x="51"/>
        <item x="23"/>
        <item x="31"/>
        <item x="34"/>
        <item x="1"/>
        <item x="55"/>
        <item t="default"/>
      </items>
    </pivotField>
    <pivotField axis="axisRow" showAll="0">
      <items count="12">
        <item x="10"/>
        <item x="7"/>
        <item x="2"/>
        <item x="4"/>
        <item x="5"/>
        <item x="9"/>
        <item x="1"/>
        <item x="8"/>
        <item x="6"/>
        <item x="3"/>
        <item x="0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20">
        <item x="10"/>
        <item x="2"/>
        <item x="6"/>
        <item x="7"/>
        <item x="13"/>
        <item x="9"/>
        <item x="14"/>
        <item x="16"/>
        <item x="17"/>
        <item x="11"/>
        <item x="12"/>
        <item x="0"/>
        <item x="4"/>
        <item x="8"/>
        <item x="5"/>
        <item x="1"/>
        <item x="15"/>
        <item x="3"/>
        <item x="18"/>
        <item t="default"/>
      </items>
    </pivotField>
  </pivotFields>
  <rowFields count="3">
    <field x="7"/>
    <field x="1"/>
    <field x="0"/>
  </rowFields>
  <rowItems count="208">
    <i>
      <x/>
    </i>
    <i r="1">
      <x v="1"/>
    </i>
    <i r="2">
      <x v="54"/>
    </i>
    <i r="1">
      <x v="5"/>
    </i>
    <i r="2">
      <x v="54"/>
    </i>
    <i r="1">
      <x v="9"/>
    </i>
    <i r="2">
      <x v="1"/>
    </i>
    <i r="2">
      <x v="2"/>
    </i>
    <i r="2">
      <x v="16"/>
    </i>
    <i r="2">
      <x v="44"/>
    </i>
    <i r="2">
      <x v="54"/>
    </i>
    <i>
      <x v="1"/>
    </i>
    <i r="1">
      <x/>
    </i>
    <i r="2">
      <x v="54"/>
    </i>
    <i r="1">
      <x v="1"/>
    </i>
    <i r="2">
      <x v="54"/>
    </i>
    <i r="1">
      <x v="2"/>
    </i>
    <i r="2">
      <x v="54"/>
    </i>
    <i r="1">
      <x v="3"/>
    </i>
    <i r="2">
      <x v="54"/>
    </i>
    <i r="1">
      <x v="4"/>
    </i>
    <i r="2">
      <x v="54"/>
    </i>
    <i r="1">
      <x v="9"/>
    </i>
    <i r="2">
      <x v="7"/>
    </i>
    <i r="2">
      <x v="9"/>
    </i>
    <i r="2">
      <x v="19"/>
    </i>
    <i r="2">
      <x v="20"/>
    </i>
    <i r="2">
      <x v="52"/>
    </i>
    <i>
      <x v="2"/>
    </i>
    <i r="1">
      <x v="1"/>
    </i>
    <i r="2">
      <x v="54"/>
    </i>
    <i r="1">
      <x v="2"/>
    </i>
    <i r="2">
      <x v="54"/>
    </i>
    <i r="1">
      <x v="5"/>
    </i>
    <i r="2">
      <x v="54"/>
    </i>
    <i r="1">
      <x v="8"/>
    </i>
    <i r="2">
      <x v="54"/>
    </i>
    <i r="1">
      <x v="9"/>
    </i>
    <i r="2">
      <x v="2"/>
    </i>
    <i r="2">
      <x v="33"/>
    </i>
    <i r="2">
      <x v="41"/>
    </i>
    <i>
      <x v="3"/>
    </i>
    <i r="1">
      <x v="1"/>
    </i>
    <i r="2">
      <x v="54"/>
    </i>
    <i r="1">
      <x v="3"/>
    </i>
    <i r="2">
      <x v="54"/>
    </i>
    <i r="1">
      <x v="6"/>
    </i>
    <i r="2">
      <x v="54"/>
    </i>
    <i r="1">
      <x v="9"/>
    </i>
    <i r="2">
      <x v="5"/>
    </i>
    <i r="2">
      <x v="49"/>
    </i>
    <i>
      <x v="4"/>
    </i>
    <i r="1">
      <x v="2"/>
    </i>
    <i r="2">
      <x v="54"/>
    </i>
    <i r="1">
      <x v="6"/>
    </i>
    <i r="2">
      <x v="54"/>
    </i>
    <i r="1">
      <x v="9"/>
    </i>
    <i r="2">
      <x v="13"/>
    </i>
    <i r="2">
      <x v="27"/>
    </i>
    <i r="2">
      <x v="35"/>
    </i>
    <i>
      <x v="5"/>
    </i>
    <i r="1">
      <x v="3"/>
    </i>
    <i r="2">
      <x v="54"/>
    </i>
    <i r="1">
      <x v="6"/>
    </i>
    <i r="2">
      <x v="54"/>
    </i>
    <i r="1">
      <x v="9"/>
    </i>
    <i r="2">
      <x v="21"/>
    </i>
    <i r="2">
      <x v="34"/>
    </i>
    <i r="2">
      <x v="54"/>
    </i>
    <i>
      <x v="6"/>
    </i>
    <i r="1">
      <x v="3"/>
    </i>
    <i r="2">
      <x v="54"/>
    </i>
    <i r="1">
      <x v="6"/>
    </i>
    <i r="2">
      <x v="54"/>
    </i>
    <i r="1">
      <x v="9"/>
    </i>
    <i r="2">
      <x v="15"/>
    </i>
    <i r="2">
      <x v="24"/>
    </i>
    <i r="2">
      <x v="37"/>
    </i>
    <i>
      <x v="7"/>
    </i>
    <i r="1">
      <x v="9"/>
    </i>
    <i r="2">
      <x v="25"/>
    </i>
    <i r="2">
      <x v="32"/>
    </i>
    <i>
      <x v="8"/>
    </i>
    <i r="1">
      <x v="9"/>
    </i>
    <i r="2">
      <x/>
    </i>
    <i>
      <x v="9"/>
    </i>
    <i r="1">
      <x v="4"/>
    </i>
    <i r="2">
      <x v="54"/>
    </i>
    <i r="1">
      <x v="5"/>
    </i>
    <i r="2">
      <x v="54"/>
    </i>
    <i r="1">
      <x v="9"/>
    </i>
    <i r="2">
      <x v="3"/>
    </i>
    <i r="2">
      <x v="54"/>
    </i>
    <i>
      <x v="10"/>
    </i>
    <i r="1">
      <x v="2"/>
    </i>
    <i r="2">
      <x v="54"/>
    </i>
    <i r="1">
      <x v="4"/>
    </i>
    <i r="2">
      <x v="54"/>
    </i>
    <i r="1">
      <x v="9"/>
    </i>
    <i r="2">
      <x v="26"/>
    </i>
    <i>
      <x v="11"/>
    </i>
    <i r="1">
      <x v="3"/>
    </i>
    <i r="2">
      <x v="54"/>
    </i>
    <i r="1">
      <x v="6"/>
    </i>
    <i r="2">
      <x v="54"/>
    </i>
    <i r="1">
      <x v="7"/>
    </i>
    <i r="2">
      <x v="54"/>
    </i>
    <i r="1">
      <x v="9"/>
    </i>
    <i r="2">
      <x v="8"/>
    </i>
    <i r="2">
      <x v="18"/>
    </i>
    <i r="2">
      <x v="22"/>
    </i>
    <i r="2">
      <x v="47"/>
    </i>
    <i r="1">
      <x v="10"/>
    </i>
    <i r="2">
      <x v="29"/>
    </i>
    <i>
      <x v="12"/>
    </i>
    <i r="1">
      <x v="2"/>
    </i>
    <i r="2">
      <x v="54"/>
    </i>
    <i r="1">
      <x v="4"/>
    </i>
    <i r="2">
      <x v="54"/>
    </i>
    <i r="1">
      <x v="9"/>
    </i>
    <i r="2">
      <x v="4"/>
    </i>
    <i r="2">
      <x v="11"/>
    </i>
    <i r="2">
      <x v="12"/>
    </i>
    <i>
      <x v="13"/>
    </i>
    <i r="1">
      <x v="4"/>
    </i>
    <i r="2">
      <x v="54"/>
    </i>
    <i r="1">
      <x v="6"/>
    </i>
    <i r="2">
      <x v="54"/>
    </i>
    <i r="1">
      <x v="7"/>
    </i>
    <i r="2">
      <x v="54"/>
    </i>
    <i r="1">
      <x v="9"/>
    </i>
    <i r="2">
      <x v="2"/>
    </i>
    <i r="2">
      <x v="6"/>
    </i>
    <i r="2">
      <x v="31"/>
    </i>
    <i r="2">
      <x v="39"/>
    </i>
    <i r="2">
      <x v="46"/>
    </i>
    <i>
      <x v="14"/>
    </i>
    <i r="1">
      <x v="2"/>
    </i>
    <i r="2">
      <x v="54"/>
    </i>
    <i r="1">
      <x v="3"/>
    </i>
    <i r="2">
      <x v="54"/>
    </i>
    <i r="1">
      <x v="5"/>
    </i>
    <i r="2">
      <x v="54"/>
    </i>
    <i r="1">
      <x v="9"/>
    </i>
    <i r="2">
      <x v="7"/>
    </i>
    <i r="2">
      <x v="10"/>
    </i>
    <i r="2">
      <x v="17"/>
    </i>
    <i r="2">
      <x v="32"/>
    </i>
    <i r="2">
      <x v="36"/>
    </i>
    <i r="2">
      <x v="42"/>
    </i>
    <i r="2">
      <x v="45"/>
    </i>
    <i r="2">
      <x v="54"/>
    </i>
    <i>
      <x v="15"/>
    </i>
    <i r="1">
      <x v="2"/>
    </i>
    <i r="2">
      <x v="54"/>
    </i>
    <i r="1">
      <x v="3"/>
    </i>
    <i r="2">
      <x v="54"/>
    </i>
    <i r="1">
      <x v="9"/>
    </i>
    <i r="2">
      <x v="17"/>
    </i>
    <i r="2">
      <x v="28"/>
    </i>
    <i r="2">
      <x v="30"/>
    </i>
    <i r="2">
      <x v="31"/>
    </i>
    <i r="2">
      <x v="51"/>
    </i>
    <i>
      <x v="16"/>
    </i>
    <i r="1">
      <x v="1"/>
    </i>
    <i r="2">
      <x v="54"/>
    </i>
    <i r="1">
      <x v="3"/>
    </i>
    <i r="2">
      <x v="54"/>
    </i>
    <i r="1">
      <x v="5"/>
    </i>
    <i r="2">
      <x v="54"/>
    </i>
    <i r="1">
      <x v="6"/>
    </i>
    <i r="2">
      <x v="54"/>
    </i>
    <i r="1">
      <x v="7"/>
    </i>
    <i r="2">
      <x v="54"/>
    </i>
    <i r="1">
      <x v="9"/>
    </i>
    <i r="2">
      <x v="10"/>
    </i>
    <i r="2">
      <x v="23"/>
    </i>
    <i r="2">
      <x v="50"/>
    </i>
    <i>
      <x v="17"/>
    </i>
    <i r="1">
      <x v="2"/>
    </i>
    <i r="2">
      <x v="54"/>
    </i>
    <i r="1">
      <x v="3"/>
    </i>
    <i r="2">
      <x v="54"/>
    </i>
    <i r="1">
      <x v="4"/>
    </i>
    <i r="2">
      <x v="54"/>
    </i>
    <i r="1">
      <x v="5"/>
    </i>
    <i r="2">
      <x v="54"/>
    </i>
    <i r="1">
      <x v="6"/>
    </i>
    <i r="2">
      <x v="54"/>
    </i>
    <i r="1">
      <x v="7"/>
    </i>
    <i r="2">
      <x v="54"/>
    </i>
    <i r="1">
      <x v="8"/>
    </i>
    <i r="2">
      <x v="54"/>
    </i>
    <i r="1">
      <x v="9"/>
    </i>
    <i r="2">
      <x v="2"/>
    </i>
    <i r="2">
      <x v="14"/>
    </i>
    <i r="2">
      <x v="36"/>
    </i>
    <i r="2">
      <x v="38"/>
    </i>
    <i r="2">
      <x v="40"/>
    </i>
    <i r="2">
      <x v="43"/>
    </i>
    <i r="2">
      <x v="44"/>
    </i>
    <i r="2">
      <x v="48"/>
    </i>
    <i r="2">
      <x v="53"/>
    </i>
    <i r="2">
      <x v="54"/>
    </i>
    <i>
      <x v="18"/>
    </i>
    <i r="1">
      <x v="10"/>
    </i>
    <i r="2">
      <x v="55"/>
    </i>
    <i t="grand">
      <x/>
    </i>
  </rowItems>
  <colItems count="1">
    <i/>
  </colItems>
  <dataFields count="1">
    <dataField name="Count of Lost match" fld="7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3:G23" firstHeaderRow="1" firstDataRow="1" firstDataCol="1"/>
  <pivotFields count="1">
    <pivotField axis="axisRow" dataField="1" showAll="0">
      <items count="20">
        <item x="10"/>
        <item x="2"/>
        <item x="6"/>
        <item x="7"/>
        <item x="13"/>
        <item x="9"/>
        <item x="14"/>
        <item x="16"/>
        <item x="17"/>
        <item x="11"/>
        <item x="12"/>
        <item x="0"/>
        <item x="4"/>
        <item x="8"/>
        <item x="5"/>
        <item x="1"/>
        <item x="15"/>
        <item x="3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Lost match" fld="0" subtotal="count" baseField="0" baseItem="0"/>
  </dataFields>
  <formats count="2">
    <format dxfId="16">
      <pivotArea collapsedLevelsAreSubtotals="1" fieldPosition="0">
        <references count="1">
          <reference field="0" count="1">
            <x v="17"/>
          </reference>
        </references>
      </pivotArea>
    </format>
    <format dxfId="15">
      <pivotArea dataOnly="0" labelOnly="1" fieldPosition="0">
        <references count="1">
          <reference field="0" count="1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73" firstHeaderRow="1" firstDataRow="1" firstDataCol="1"/>
  <pivotFields count="2">
    <pivotField axis="axisRow" showAll="0">
      <items count="52">
        <item x="38"/>
        <item x="9"/>
        <item x="32"/>
        <item x="30"/>
        <item x="35"/>
        <item x="40"/>
        <item x="7"/>
        <item x="18"/>
        <item x="13"/>
        <item x="23"/>
        <item x="12"/>
        <item x="44"/>
        <item x="25"/>
        <item x="20"/>
        <item x="34"/>
        <item x="31"/>
        <item x="5"/>
        <item x="37"/>
        <item x="3"/>
        <item x="11"/>
        <item x="21"/>
        <item x="42"/>
        <item x="6"/>
        <item x="19"/>
        <item x="48"/>
        <item x="2"/>
        <item x="15"/>
        <item x="39"/>
        <item x="36"/>
        <item x="28"/>
        <item x="27"/>
        <item x="26"/>
        <item x="4"/>
        <item x="17"/>
        <item x="46"/>
        <item x="1"/>
        <item x="24"/>
        <item x="41"/>
        <item x="33"/>
        <item x="10"/>
        <item x="16"/>
        <item x="29"/>
        <item x="45"/>
        <item x="14"/>
        <item x="8"/>
        <item x="49"/>
        <item x="22"/>
        <item x="47"/>
        <item x="43"/>
        <item x="0"/>
        <item x="50"/>
        <item t="default"/>
      </items>
    </pivotField>
    <pivotField axis="axisRow" dataField="1" showAll="0">
      <items count="19">
        <item x="3"/>
        <item x="4"/>
        <item x="1"/>
        <item x="8"/>
        <item x="10"/>
        <item x="16"/>
        <item x="15"/>
        <item x="13"/>
        <item x="0"/>
        <item x="14"/>
        <item x="7"/>
        <item x="5"/>
        <item x="12"/>
        <item x="11"/>
        <item x="2"/>
        <item x="9"/>
        <item x="6"/>
        <item x="17"/>
        <item t="default"/>
      </items>
    </pivotField>
  </pivotFields>
  <rowFields count="2">
    <field x="1"/>
    <field x="0"/>
  </rowFields>
  <rowItems count="70">
    <i>
      <x/>
    </i>
    <i r="1">
      <x v="1"/>
    </i>
    <i r="1">
      <x v="6"/>
    </i>
    <i r="1">
      <x v="24"/>
    </i>
    <i r="1">
      <x v="32"/>
    </i>
    <i r="1">
      <x v="39"/>
    </i>
    <i r="1">
      <x v="44"/>
    </i>
    <i>
      <x v="1"/>
    </i>
    <i r="1">
      <x v="11"/>
    </i>
    <i r="1">
      <x v="16"/>
    </i>
    <i r="1">
      <x v="45"/>
    </i>
    <i>
      <x v="2"/>
    </i>
    <i r="1">
      <x v="35"/>
    </i>
    <i>
      <x v="3"/>
    </i>
    <i r="1">
      <x v="12"/>
    </i>
    <i r="1">
      <x v="29"/>
    </i>
    <i r="1">
      <x v="30"/>
    </i>
    <i r="1">
      <x v="31"/>
    </i>
    <i r="1">
      <x v="36"/>
    </i>
    <i r="1">
      <x v="46"/>
    </i>
    <i>
      <x v="4"/>
    </i>
    <i r="1">
      <x v="41"/>
    </i>
    <i>
      <x v="5"/>
    </i>
    <i r="1">
      <x v="21"/>
    </i>
    <i r="1">
      <x v="34"/>
    </i>
    <i r="1">
      <x v="42"/>
    </i>
    <i r="1">
      <x v="47"/>
    </i>
    <i r="1">
      <x v="48"/>
    </i>
    <i>
      <x v="6"/>
    </i>
    <i r="1">
      <x v="28"/>
    </i>
    <i>
      <x v="7"/>
    </i>
    <i r="1">
      <x v="2"/>
    </i>
    <i>
      <x v="8"/>
    </i>
    <i r="1">
      <x v="13"/>
    </i>
    <i r="1">
      <x v="18"/>
    </i>
    <i r="1">
      <x v="22"/>
    </i>
    <i r="1">
      <x v="33"/>
    </i>
    <i r="1">
      <x v="49"/>
    </i>
    <i>
      <x v="9"/>
    </i>
    <i r="1">
      <x v="4"/>
    </i>
    <i>
      <x v="10"/>
    </i>
    <i r="1">
      <x v="20"/>
    </i>
    <i>
      <x v="11"/>
    </i>
    <i r="1">
      <x v="5"/>
    </i>
    <i r="1">
      <x v="8"/>
    </i>
    <i r="1">
      <x v="10"/>
    </i>
    <i r="1">
      <x v="19"/>
    </i>
    <i r="1">
      <x v="26"/>
    </i>
    <i r="1">
      <x v="27"/>
    </i>
    <i r="1">
      <x v="37"/>
    </i>
    <i r="1">
      <x v="40"/>
    </i>
    <i>
      <x v="12"/>
    </i>
    <i r="1">
      <x v="14"/>
    </i>
    <i r="1">
      <x v="15"/>
    </i>
    <i r="1">
      <x v="38"/>
    </i>
    <i>
      <x v="13"/>
    </i>
    <i r="1">
      <x v="3"/>
    </i>
    <i>
      <x v="14"/>
    </i>
    <i r="1">
      <x/>
    </i>
    <i r="1">
      <x v="17"/>
    </i>
    <i r="1">
      <x v="25"/>
    </i>
    <i r="1">
      <x v="43"/>
    </i>
    <i>
      <x v="15"/>
    </i>
    <i r="1">
      <x v="9"/>
    </i>
    <i>
      <x v="16"/>
    </i>
    <i r="1">
      <x v="7"/>
    </i>
    <i r="1">
      <x v="23"/>
    </i>
    <i>
      <x v="17"/>
    </i>
    <i r="1">
      <x v="50"/>
    </i>
    <i t="grand">
      <x/>
    </i>
  </rowItems>
  <colItems count="1">
    <i/>
  </colItems>
  <dataFields count="1">
    <dataField name="Count of Country" fld="1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23" firstHeaderRow="1" firstDataRow="1" firstDataCol="1"/>
  <pivotFields count="1">
    <pivotField axis="axisRow" dataField="1" showAll="0">
      <items count="20">
        <item x="7"/>
        <item x="2"/>
        <item x="3"/>
        <item x="12"/>
        <item x="9"/>
        <item x="16"/>
        <item x="4"/>
        <item x="15"/>
        <item x="14"/>
        <item x="0"/>
        <item x="8"/>
        <item x="17"/>
        <item x="11"/>
        <item x="6"/>
        <item x="5"/>
        <item x="1"/>
        <item x="13"/>
        <item x="10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Countries" fld="0" subtotal="count" baseField="0" baseItem="0"/>
  </dataFields>
  <formats count="2">
    <format dxfId="7">
      <pivotArea collapsedLevelsAreSubtotals="1" fieldPosition="0">
        <references count="1">
          <reference field="0" count="1">
            <x v="17"/>
          </reference>
        </references>
      </pivotArea>
    </format>
    <format dxfId="6">
      <pivotArea dataOnly="0" labelOnly="1" fieldPosition="0">
        <references count="1">
          <reference field="0" count="1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8" cacheId="7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G3:H7" firstHeaderRow="1" firstDataRow="1" firstDataCol="1"/>
  <pivotFields count="1">
    <pivotField axis="axisRow" dataField="1" showAll="0" measureFilter="1">
      <items count="52">
        <item x="38"/>
        <item x="9"/>
        <item x="32"/>
        <item x="30"/>
        <item x="35"/>
        <item x="40"/>
        <item x="7"/>
        <item x="18"/>
        <item x="13"/>
        <item x="23"/>
        <item x="12"/>
        <item x="44"/>
        <item x="25"/>
        <item x="20"/>
        <item x="34"/>
        <item x="31"/>
        <item x="5"/>
        <item x="37"/>
        <item x="3"/>
        <item x="11"/>
        <item x="21"/>
        <item x="42"/>
        <item x="6"/>
        <item x="19"/>
        <item x="48"/>
        <item x="2"/>
        <item x="15"/>
        <item x="39"/>
        <item x="36"/>
        <item x="28"/>
        <item x="27"/>
        <item x="26"/>
        <item x="4"/>
        <item x="17"/>
        <item x="46"/>
        <item x="1"/>
        <item x="24"/>
        <item x="41"/>
        <item x="33"/>
        <item x="10"/>
        <item x="16"/>
        <item x="29"/>
        <item x="45"/>
        <item x="14"/>
        <item x="8"/>
        <item x="49"/>
        <item x="22"/>
        <item x="47"/>
        <item x="43"/>
        <item x="0"/>
        <item x="50"/>
        <item t="default"/>
      </items>
    </pivotField>
  </pivotFields>
  <rowFields count="1">
    <field x="0"/>
  </rowFields>
  <rowItems count="4">
    <i>
      <x v="7"/>
    </i>
    <i>
      <x v="16"/>
    </i>
    <i>
      <x v="23"/>
    </i>
    <i t="grand">
      <x/>
    </i>
  </rowItems>
  <colItems count="1">
    <i/>
  </colItems>
  <dataFields count="1">
    <dataField name="Count of Ground" fld="0" subtotal="count" baseField="0" baseItem="0"/>
  </dataFields>
  <formats count="1">
    <format dxfId="8">
      <pivotArea dataOnly="0" fieldPosition="0">
        <references count="1">
          <reference field="0" count="1">
            <x v="23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valueGreaterThanOrEqual" evalOrder="-1" id="4" iMeasureFld="0">
      <autoFilter ref="A1">
        <filterColumn colId="0">
          <customFilters>
            <customFilter operator="greaterThanOrEqual" val="1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7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3:E59" firstHeaderRow="1" firstDataRow="1" firstDataCol="1"/>
  <pivotFields count="8">
    <pivotField showAll="0"/>
    <pivotField axis="axisRow" showAll="0">
      <items count="18">
        <item x="10"/>
        <item x="12"/>
        <item x="13"/>
        <item x="2"/>
        <item x="11"/>
        <item x="6"/>
        <item x="1"/>
        <item x="15"/>
        <item x="8"/>
        <item x="0"/>
        <item x="4"/>
        <item x="14"/>
        <item x="5"/>
        <item x="7"/>
        <item x="9"/>
        <item x="3"/>
        <item x="16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9">
        <item x="3"/>
        <item x="4"/>
        <item x="1"/>
        <item x="8"/>
        <item x="10"/>
        <item x="16"/>
        <item x="15"/>
        <item x="13"/>
        <item x="0"/>
        <item x="14"/>
        <item x="7"/>
        <item x="5"/>
        <item x="12"/>
        <item x="11"/>
        <item x="2"/>
        <item x="9"/>
        <item x="6"/>
        <item x="17"/>
        <item t="default"/>
      </items>
    </pivotField>
  </pivotFields>
  <rowFields count="2">
    <field x="1"/>
    <field x="7"/>
  </rowFields>
  <rowItems count="56">
    <i>
      <x/>
    </i>
    <i r="1">
      <x v="9"/>
    </i>
    <i r="1">
      <x v="16"/>
    </i>
    <i>
      <x v="1"/>
    </i>
    <i r="1">
      <x v="3"/>
    </i>
    <i r="1">
      <x v="15"/>
    </i>
    <i>
      <x v="2"/>
    </i>
    <i r="1">
      <x v="4"/>
    </i>
    <i r="1">
      <x v="13"/>
    </i>
    <i r="1">
      <x v="14"/>
    </i>
    <i>
      <x v="3"/>
    </i>
    <i r="1">
      <x/>
    </i>
    <i r="1">
      <x v="8"/>
    </i>
    <i r="1">
      <x v="10"/>
    </i>
    <i r="1">
      <x v="12"/>
    </i>
    <i>
      <x v="4"/>
    </i>
    <i r="1">
      <x v="16"/>
    </i>
    <i>
      <x v="5"/>
    </i>
    <i r="1">
      <x v="3"/>
    </i>
    <i r="1">
      <x v="11"/>
    </i>
    <i r="1">
      <x v="14"/>
    </i>
    <i>
      <x v="6"/>
    </i>
    <i r="1">
      <x v="14"/>
    </i>
    <i r="1">
      <x v="16"/>
    </i>
    <i>
      <x v="7"/>
    </i>
    <i r="1">
      <x v="7"/>
    </i>
    <i>
      <x v="8"/>
    </i>
    <i r="1">
      <x v="16"/>
    </i>
    <i>
      <x v="9"/>
    </i>
    <i r="1">
      <x v="2"/>
    </i>
    <i r="1">
      <x v="8"/>
    </i>
    <i r="1">
      <x v="14"/>
    </i>
    <i r="1">
      <x v="16"/>
    </i>
    <i>
      <x v="10"/>
    </i>
    <i r="1">
      <x v="14"/>
    </i>
    <i r="1">
      <x v="16"/>
    </i>
    <i>
      <x v="11"/>
    </i>
    <i r="1">
      <x/>
    </i>
    <i r="1">
      <x v="12"/>
    </i>
    <i>
      <x v="12"/>
    </i>
    <i r="1">
      <x v="1"/>
    </i>
    <i r="1">
      <x v="14"/>
    </i>
    <i>
      <x v="13"/>
    </i>
    <i r="1">
      <x v="6"/>
    </i>
    <i r="1">
      <x v="16"/>
    </i>
    <i>
      <x v="14"/>
    </i>
    <i r="1">
      <x v="1"/>
    </i>
    <i r="1">
      <x v="5"/>
    </i>
    <i r="1">
      <x v="16"/>
    </i>
    <i>
      <x v="15"/>
    </i>
    <i r="1">
      <x v="1"/>
    </i>
    <i r="1">
      <x v="11"/>
    </i>
    <i r="1">
      <x v="14"/>
    </i>
    <i>
      <x v="16"/>
    </i>
    <i r="1">
      <x v="17"/>
    </i>
    <i t="grand">
      <x/>
    </i>
  </rowItems>
  <colItems count="1">
    <i/>
  </colItems>
  <dataFields count="1">
    <dataField name="Count of Country" fld="7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6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53" firstHeaderRow="1" firstDataRow="1" firstDataCol="1"/>
  <pivotFields count="8">
    <pivotField axis="axisRow" showAll="0">
      <items count="19">
        <item x="7"/>
        <item x="2"/>
        <item x="3"/>
        <item x="12"/>
        <item x="9"/>
        <item x="16"/>
        <item x="4"/>
        <item x="15"/>
        <item x="14"/>
        <item x="0"/>
        <item x="8"/>
        <item x="11"/>
        <item x="6"/>
        <item x="5"/>
        <item x="1"/>
        <item x="13"/>
        <item x="10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9">
        <item x="3"/>
        <item x="4"/>
        <item x="1"/>
        <item x="8"/>
        <item x="10"/>
        <item x="16"/>
        <item x="15"/>
        <item x="13"/>
        <item x="0"/>
        <item x="14"/>
        <item x="7"/>
        <item x="5"/>
        <item x="12"/>
        <item x="11"/>
        <item x="2"/>
        <item x="9"/>
        <item x="6"/>
        <item x="17"/>
        <item t="default"/>
      </items>
    </pivotField>
  </pivotFields>
  <rowFields count="2">
    <field x="0"/>
    <field x="7"/>
  </rowFields>
  <rowItems count="50">
    <i>
      <x/>
    </i>
    <i r="1">
      <x v="14"/>
    </i>
    <i r="1">
      <x v="16"/>
    </i>
    <i>
      <x v="1"/>
    </i>
    <i r="1">
      <x/>
    </i>
    <i>
      <x v="2"/>
    </i>
    <i r="1">
      <x v="1"/>
    </i>
    <i r="1">
      <x v="14"/>
    </i>
    <i>
      <x v="3"/>
    </i>
    <i r="1">
      <x v="3"/>
    </i>
    <i r="1">
      <x v="15"/>
    </i>
    <i>
      <x v="4"/>
    </i>
    <i r="1">
      <x v="14"/>
    </i>
    <i r="1">
      <x v="16"/>
    </i>
    <i>
      <x v="5"/>
    </i>
    <i r="1">
      <x v="5"/>
    </i>
    <i r="1">
      <x v="14"/>
    </i>
    <i>
      <x v="6"/>
    </i>
    <i r="1">
      <x v="9"/>
    </i>
    <i r="1">
      <x v="14"/>
    </i>
    <i r="1">
      <x v="16"/>
    </i>
    <i>
      <x v="7"/>
    </i>
    <i r="1">
      <x v="6"/>
    </i>
    <i>
      <x v="8"/>
    </i>
    <i r="1">
      <x v="7"/>
    </i>
    <i>
      <x v="9"/>
    </i>
    <i r="1">
      <x v="2"/>
    </i>
    <i r="1">
      <x v="8"/>
    </i>
    <i r="1">
      <x v="14"/>
    </i>
    <i>
      <x v="10"/>
    </i>
    <i r="1">
      <x v="16"/>
    </i>
    <i>
      <x v="11"/>
    </i>
    <i r="1">
      <x v="10"/>
    </i>
    <i r="1">
      <x v="16"/>
    </i>
    <i>
      <x v="12"/>
    </i>
    <i r="1">
      <x v="11"/>
    </i>
    <i>
      <x v="13"/>
    </i>
    <i r="1">
      <x v="1"/>
    </i>
    <i r="1">
      <x v="12"/>
    </i>
    <i>
      <x v="14"/>
    </i>
    <i r="1">
      <x v="14"/>
    </i>
    <i r="1">
      <x v="16"/>
    </i>
    <i>
      <x v="15"/>
    </i>
    <i r="1">
      <x v="4"/>
    </i>
    <i r="1">
      <x v="13"/>
    </i>
    <i>
      <x v="16"/>
    </i>
    <i r="1">
      <x v="16"/>
    </i>
    <i>
      <x v="17"/>
    </i>
    <i r="1">
      <x v="17"/>
    </i>
    <i t="grand">
      <x/>
    </i>
  </rowItems>
  <colItems count="1">
    <i/>
  </colItems>
  <dataFields count="1">
    <dataField name="Count of Country" fld="7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105" firstHeaderRow="1" firstDataRow="1" firstDataCol="1"/>
  <pivotFields count="3">
    <pivotField axis="axisRow" showAll="0">
      <items count="22">
        <item x="10"/>
        <item x="8"/>
        <item x="3"/>
        <item x="2"/>
        <item x="13"/>
        <item x="9"/>
        <item x="1"/>
        <item x="18"/>
        <item x="17"/>
        <item x="0"/>
        <item x="19"/>
        <item x="15"/>
        <item x="16"/>
        <item x="5"/>
        <item x="11"/>
        <item x="6"/>
        <item x="14"/>
        <item x="7"/>
        <item x="12"/>
        <item x="4"/>
        <item x="20"/>
        <item t="default"/>
      </items>
    </pivotField>
    <pivotField showAll="0"/>
    <pivotField axis="axisRow" showAll="0">
      <items count="57">
        <item x="39"/>
        <item x="19"/>
        <item x="28"/>
        <item x="16"/>
        <item x="27"/>
        <item x="29"/>
        <item x="53"/>
        <item x="4"/>
        <item x="6"/>
        <item x="8"/>
        <item x="37"/>
        <item x="5"/>
        <item x="26"/>
        <item x="44"/>
        <item x="48"/>
        <item x="42"/>
        <item x="20"/>
        <item x="9"/>
        <item x="46"/>
        <item x="30"/>
        <item x="54"/>
        <item x="50"/>
        <item x="52"/>
        <item x="36"/>
        <item x="21"/>
        <item x="38"/>
        <item x="17"/>
        <item x="25"/>
        <item x="18"/>
        <item x="0"/>
        <item x="3"/>
        <item x="14"/>
        <item x="40"/>
        <item x="11"/>
        <item x="33"/>
        <item x="22"/>
        <item x="10"/>
        <item x="24"/>
        <item x="47"/>
        <item x="12"/>
        <item x="35"/>
        <item x="45"/>
        <item x="43"/>
        <item x="15"/>
        <item x="13"/>
        <item x="7"/>
        <item x="41"/>
        <item x="2"/>
        <item x="32"/>
        <item x="49"/>
        <item x="51"/>
        <item x="23"/>
        <item x="31"/>
        <item x="34"/>
        <item x="1"/>
        <item x="55"/>
        <item t="default"/>
      </items>
    </pivotField>
  </pivotFields>
  <rowFields count="2">
    <field x="0"/>
    <field x="2"/>
  </rowFields>
  <rowItems count="102">
    <i>
      <x/>
    </i>
    <i r="1">
      <x v="15"/>
    </i>
    <i r="1">
      <x v="36"/>
    </i>
    <i r="1">
      <x v="41"/>
    </i>
    <i r="1">
      <x v="43"/>
    </i>
    <i r="1">
      <x v="44"/>
    </i>
    <i r="1">
      <x v="54"/>
    </i>
    <i>
      <x v="1"/>
    </i>
    <i r="1">
      <x v="6"/>
    </i>
    <i r="1">
      <x v="54"/>
    </i>
    <i>
      <x v="2"/>
    </i>
    <i r="1">
      <x v="2"/>
    </i>
    <i r="1">
      <x v="10"/>
    </i>
    <i r="1">
      <x v="14"/>
    </i>
    <i r="1">
      <x v="18"/>
    </i>
    <i r="1">
      <x v="23"/>
    </i>
    <i r="1">
      <x v="36"/>
    </i>
    <i r="1">
      <x v="42"/>
    </i>
    <i r="1">
      <x v="45"/>
    </i>
    <i r="1">
      <x v="54"/>
    </i>
    <i>
      <x v="3"/>
    </i>
    <i r="1">
      <x v="3"/>
    </i>
    <i r="1">
      <x v="7"/>
    </i>
    <i r="1">
      <x v="9"/>
    </i>
    <i r="1">
      <x v="10"/>
    </i>
    <i r="1">
      <x v="17"/>
    </i>
    <i r="1">
      <x v="19"/>
    </i>
    <i r="1">
      <x v="34"/>
    </i>
    <i r="1">
      <x v="52"/>
    </i>
    <i r="1">
      <x v="54"/>
    </i>
    <i>
      <x v="4"/>
    </i>
    <i r="1">
      <x v="16"/>
    </i>
    <i>
      <x v="5"/>
    </i>
    <i r="1">
      <x v="13"/>
    </i>
    <i r="1">
      <x v="31"/>
    </i>
    <i r="1">
      <x v="39"/>
    </i>
    <i r="1">
      <x v="50"/>
    </i>
    <i r="1">
      <x v="54"/>
    </i>
    <i>
      <x v="6"/>
    </i>
    <i r="1">
      <x v="11"/>
    </i>
    <i r="1">
      <x v="12"/>
    </i>
    <i r="1">
      <x v="30"/>
    </i>
    <i r="1">
      <x v="51"/>
    </i>
    <i r="1">
      <x v="54"/>
    </i>
    <i>
      <x v="7"/>
    </i>
    <i r="1">
      <x/>
    </i>
    <i>
      <x v="8"/>
    </i>
    <i r="1">
      <x v="25"/>
    </i>
    <i>
      <x v="9"/>
    </i>
    <i r="1">
      <x v="8"/>
    </i>
    <i r="1">
      <x v="22"/>
    </i>
    <i r="1">
      <x v="29"/>
    </i>
    <i r="1">
      <x v="47"/>
    </i>
    <i r="1">
      <x v="54"/>
    </i>
    <i>
      <x v="10"/>
    </i>
    <i r="1">
      <x v="54"/>
    </i>
    <i>
      <x v="11"/>
    </i>
    <i r="1">
      <x v="27"/>
    </i>
    <i>
      <x v="12"/>
    </i>
    <i r="1">
      <x v="40"/>
    </i>
    <i r="1">
      <x v="48"/>
    </i>
    <i r="1">
      <x v="53"/>
    </i>
    <i r="1">
      <x v="54"/>
    </i>
    <i>
      <x v="13"/>
    </i>
    <i r="1">
      <x v="5"/>
    </i>
    <i r="1">
      <x v="17"/>
    </i>
    <i r="1">
      <x v="31"/>
    </i>
    <i r="1">
      <x v="54"/>
    </i>
    <i>
      <x v="14"/>
    </i>
    <i r="1">
      <x v="20"/>
    </i>
    <i r="1">
      <x v="32"/>
    </i>
    <i r="1">
      <x v="38"/>
    </i>
    <i r="1">
      <x v="54"/>
    </i>
    <i>
      <x v="15"/>
    </i>
    <i r="1">
      <x v="2"/>
    </i>
    <i r="1">
      <x v="33"/>
    </i>
    <i r="1">
      <x v="46"/>
    </i>
    <i r="1">
      <x v="49"/>
    </i>
    <i r="1">
      <x v="54"/>
    </i>
    <i>
      <x v="16"/>
    </i>
    <i r="1">
      <x v="54"/>
    </i>
    <i>
      <x v="17"/>
    </i>
    <i r="1">
      <x v="2"/>
    </i>
    <i r="1">
      <x v="26"/>
    </i>
    <i r="1">
      <x v="32"/>
    </i>
    <i r="1">
      <x v="54"/>
    </i>
    <i>
      <x v="18"/>
    </i>
    <i r="1">
      <x v="2"/>
    </i>
    <i r="1">
      <x v="4"/>
    </i>
    <i r="1">
      <x v="21"/>
    </i>
    <i r="1">
      <x v="24"/>
    </i>
    <i r="1">
      <x v="28"/>
    </i>
    <i r="1">
      <x v="54"/>
    </i>
    <i>
      <x v="19"/>
    </i>
    <i r="1">
      <x v="1"/>
    </i>
    <i r="1">
      <x v="7"/>
    </i>
    <i r="1">
      <x v="35"/>
    </i>
    <i r="1">
      <x v="37"/>
    </i>
    <i r="1">
      <x v="44"/>
    </i>
    <i>
      <x v="20"/>
    </i>
    <i r="1">
      <x v="5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85546875" bestFit="1" customWidth="1"/>
    <col min="6" max="6" width="15.42578125" customWidth="1"/>
    <col min="7" max="7" width="18.7109375" bestFit="1" customWidth="1"/>
    <col min="10" max="10" width="14.42578125" customWidth="1"/>
    <col min="11" max="11" width="18.7109375" bestFit="1" customWidth="1"/>
    <col min="12" max="12" width="17.140625" customWidth="1"/>
    <col min="13" max="13" width="19" customWidth="1"/>
    <col min="14" max="14" width="21.5703125" customWidth="1"/>
    <col min="15" max="15" width="9.140625" customWidth="1"/>
  </cols>
  <sheetData>
    <row r="1" spans="1:14" x14ac:dyDescent="0.25">
      <c r="A1" t="s">
        <v>314</v>
      </c>
      <c r="F1" t="s">
        <v>318</v>
      </c>
      <c r="G1" t="s">
        <v>31</v>
      </c>
      <c r="J1" s="41" t="s">
        <v>326</v>
      </c>
      <c r="K1" s="41"/>
      <c r="L1" s="41"/>
      <c r="M1" s="19" t="s">
        <v>319</v>
      </c>
      <c r="N1" s="19" t="s">
        <v>327</v>
      </c>
    </row>
    <row r="2" spans="1:14" x14ac:dyDescent="0.25">
      <c r="M2" s="19">
        <v>11</v>
      </c>
      <c r="N2" s="19">
        <f>SUM(K198:K207)</f>
        <v>10</v>
      </c>
    </row>
    <row r="3" spans="1:14" x14ac:dyDescent="0.25">
      <c r="A3" s="5" t="s">
        <v>271</v>
      </c>
      <c r="B3" t="s">
        <v>274</v>
      </c>
      <c r="F3" s="5" t="s">
        <v>271</v>
      </c>
      <c r="G3" t="s">
        <v>317</v>
      </c>
      <c r="J3" s="5" t="s">
        <v>271</v>
      </c>
      <c r="K3" t="s">
        <v>317</v>
      </c>
    </row>
    <row r="4" spans="1:14" x14ac:dyDescent="0.25">
      <c r="A4" s="6" t="s">
        <v>78</v>
      </c>
      <c r="B4" s="2">
        <v>12</v>
      </c>
      <c r="F4" s="6" t="s">
        <v>78</v>
      </c>
      <c r="G4" s="2">
        <v>8</v>
      </c>
      <c r="J4" s="6" t="s">
        <v>78</v>
      </c>
      <c r="K4" s="2">
        <v>8</v>
      </c>
    </row>
    <row r="5" spans="1:14" x14ac:dyDescent="0.25">
      <c r="A5" s="6" t="s">
        <v>25</v>
      </c>
      <c r="B5" s="2">
        <v>2</v>
      </c>
      <c r="F5" s="6" t="s">
        <v>25</v>
      </c>
      <c r="G5" s="2">
        <v>11</v>
      </c>
      <c r="J5" s="7">
        <v>3</v>
      </c>
      <c r="K5" s="2">
        <v>2</v>
      </c>
    </row>
    <row r="6" spans="1:14" x14ac:dyDescent="0.25">
      <c r="A6" s="8" t="s">
        <v>30</v>
      </c>
      <c r="B6" s="9">
        <v>13</v>
      </c>
      <c r="C6" s="3" t="s">
        <v>277</v>
      </c>
      <c r="F6" s="6" t="s">
        <v>30</v>
      </c>
      <c r="G6" s="2">
        <v>7</v>
      </c>
      <c r="J6" s="22"/>
      <c r="K6" s="2">
        <v>2</v>
      </c>
    </row>
    <row r="7" spans="1:14" x14ac:dyDescent="0.25">
      <c r="A7" s="8" t="s">
        <v>26</v>
      </c>
      <c r="B7" s="9">
        <v>17</v>
      </c>
      <c r="C7" s="11" t="s">
        <v>275</v>
      </c>
      <c r="F7" s="6" t="s">
        <v>26</v>
      </c>
      <c r="G7" s="2">
        <v>6</v>
      </c>
      <c r="J7" s="7">
        <v>7</v>
      </c>
      <c r="K7" s="2">
        <v>1</v>
      </c>
    </row>
    <row r="8" spans="1:14" x14ac:dyDescent="0.25">
      <c r="A8" s="6" t="s">
        <v>105</v>
      </c>
      <c r="B8" s="2">
        <v>1</v>
      </c>
      <c r="F8" s="6" t="s">
        <v>105</v>
      </c>
      <c r="G8" s="2">
        <v>5</v>
      </c>
      <c r="J8" s="22"/>
      <c r="K8" s="2">
        <v>1</v>
      </c>
    </row>
    <row r="9" spans="1:14" x14ac:dyDescent="0.25">
      <c r="A9" s="8" t="s">
        <v>69</v>
      </c>
      <c r="B9" s="9">
        <v>14</v>
      </c>
      <c r="C9" s="10" t="s">
        <v>276</v>
      </c>
      <c r="F9" s="6" t="s">
        <v>69</v>
      </c>
      <c r="G9" s="2">
        <v>5</v>
      </c>
      <c r="J9" s="7" t="s">
        <v>268</v>
      </c>
      <c r="K9" s="2">
        <v>5</v>
      </c>
    </row>
    <row r="10" spans="1:14" x14ac:dyDescent="0.25">
      <c r="A10" s="6" t="s">
        <v>16</v>
      </c>
      <c r="B10" s="2">
        <v>8</v>
      </c>
      <c r="F10" s="6" t="s">
        <v>16</v>
      </c>
      <c r="G10" s="2">
        <v>5</v>
      </c>
      <c r="J10" s="22">
        <v>2</v>
      </c>
      <c r="K10" s="2">
        <v>1</v>
      </c>
    </row>
    <row r="11" spans="1:14" x14ac:dyDescent="0.25">
      <c r="A11" s="6" t="s">
        <v>183</v>
      </c>
      <c r="B11" s="2">
        <v>1</v>
      </c>
      <c r="F11" s="6" t="s">
        <v>183</v>
      </c>
      <c r="G11" s="2">
        <v>2</v>
      </c>
      <c r="J11" s="22">
        <v>3</v>
      </c>
      <c r="K11" s="2">
        <v>1</v>
      </c>
    </row>
    <row r="12" spans="1:14" x14ac:dyDescent="0.25">
      <c r="A12" s="6" t="s">
        <v>182</v>
      </c>
      <c r="B12" s="2">
        <v>1</v>
      </c>
      <c r="F12" s="6" t="s">
        <v>182</v>
      </c>
      <c r="G12" s="2">
        <v>1</v>
      </c>
      <c r="J12" s="22">
        <v>30</v>
      </c>
      <c r="K12" s="2">
        <v>1</v>
      </c>
    </row>
    <row r="13" spans="1:14" x14ac:dyDescent="0.25">
      <c r="A13" s="6" t="s">
        <v>7</v>
      </c>
      <c r="B13" s="2">
        <v>8</v>
      </c>
      <c r="F13" s="6" t="s">
        <v>7</v>
      </c>
      <c r="G13" s="2">
        <v>5</v>
      </c>
      <c r="J13" s="22">
        <v>154</v>
      </c>
      <c r="K13" s="2">
        <v>1</v>
      </c>
    </row>
    <row r="14" spans="1:14" x14ac:dyDescent="0.25">
      <c r="A14" s="6" t="s">
        <v>230</v>
      </c>
      <c r="B14" s="2">
        <v>2</v>
      </c>
      <c r="F14" s="6" t="s">
        <v>101</v>
      </c>
      <c r="G14" s="2">
        <v>3</v>
      </c>
      <c r="J14" s="22"/>
      <c r="K14" s="2">
        <v>1</v>
      </c>
    </row>
    <row r="15" spans="1:14" x14ac:dyDescent="0.25">
      <c r="A15" s="6" t="s">
        <v>101</v>
      </c>
      <c r="B15" s="2">
        <v>1</v>
      </c>
      <c r="F15" s="6" t="s">
        <v>8</v>
      </c>
      <c r="G15" s="2">
        <v>9</v>
      </c>
      <c r="J15" s="6" t="s">
        <v>25</v>
      </c>
      <c r="K15" s="2">
        <v>11</v>
      </c>
    </row>
    <row r="16" spans="1:14" x14ac:dyDescent="0.25">
      <c r="A16" s="6" t="s">
        <v>8</v>
      </c>
      <c r="B16" s="2">
        <v>8</v>
      </c>
      <c r="F16" s="6" t="s">
        <v>36</v>
      </c>
      <c r="G16" s="2">
        <v>5</v>
      </c>
      <c r="J16" s="7">
        <v>1</v>
      </c>
      <c r="K16" s="2">
        <v>1</v>
      </c>
    </row>
    <row r="17" spans="1:11" x14ac:dyDescent="0.25">
      <c r="A17" s="6" t="s">
        <v>36</v>
      </c>
      <c r="B17" s="2">
        <v>5</v>
      </c>
      <c r="F17" s="6" t="s">
        <v>68</v>
      </c>
      <c r="G17" s="2">
        <v>8</v>
      </c>
      <c r="J17" s="22"/>
      <c r="K17" s="2">
        <v>1</v>
      </c>
    </row>
    <row r="18" spans="1:11" x14ac:dyDescent="0.25">
      <c r="A18" s="6" t="s">
        <v>68</v>
      </c>
      <c r="B18" s="2">
        <v>9</v>
      </c>
      <c r="F18" s="6" t="s">
        <v>39</v>
      </c>
      <c r="G18" s="2">
        <v>11</v>
      </c>
      <c r="J18" s="7">
        <v>3</v>
      </c>
      <c r="K18" s="2">
        <v>1</v>
      </c>
    </row>
    <row r="19" spans="1:11" x14ac:dyDescent="0.25">
      <c r="A19" s="6" t="s">
        <v>39</v>
      </c>
      <c r="B19" s="2">
        <v>6</v>
      </c>
      <c r="F19" s="6" t="s">
        <v>15</v>
      </c>
      <c r="G19" s="2">
        <v>7</v>
      </c>
      <c r="J19" s="22"/>
      <c r="K19" s="2">
        <v>1</v>
      </c>
    </row>
    <row r="20" spans="1:11" x14ac:dyDescent="0.25">
      <c r="A20" s="6" t="s">
        <v>125</v>
      </c>
      <c r="B20" s="2">
        <v>3</v>
      </c>
      <c r="F20" s="6" t="s">
        <v>108</v>
      </c>
      <c r="G20" s="2">
        <v>9</v>
      </c>
      <c r="J20" s="7">
        <v>4</v>
      </c>
      <c r="K20" s="2">
        <v>1</v>
      </c>
    </row>
    <row r="21" spans="1:11" x14ac:dyDescent="0.25">
      <c r="A21" s="6" t="s">
        <v>15</v>
      </c>
      <c r="B21" s="2">
        <v>4</v>
      </c>
      <c r="F21" s="25" t="s">
        <v>31</v>
      </c>
      <c r="G21" s="26">
        <v>21</v>
      </c>
      <c r="J21" s="22"/>
      <c r="K21" s="2">
        <v>1</v>
      </c>
    </row>
    <row r="22" spans="1:11" x14ac:dyDescent="0.25">
      <c r="A22" s="6" t="s">
        <v>108</v>
      </c>
      <c r="B22" s="2">
        <v>8</v>
      </c>
      <c r="F22" s="6" t="s">
        <v>272</v>
      </c>
      <c r="G22" s="2"/>
      <c r="J22" s="7">
        <v>5</v>
      </c>
      <c r="K22" s="2">
        <v>1</v>
      </c>
    </row>
    <row r="23" spans="1:11" x14ac:dyDescent="0.25">
      <c r="A23" s="6" t="s">
        <v>31</v>
      </c>
      <c r="B23" s="2">
        <v>5</v>
      </c>
      <c r="F23" s="6" t="s">
        <v>273</v>
      </c>
      <c r="G23" s="2">
        <v>128</v>
      </c>
      <c r="J23" s="22"/>
      <c r="K23" s="2">
        <v>1</v>
      </c>
    </row>
    <row r="24" spans="1:11" x14ac:dyDescent="0.25">
      <c r="A24" s="6" t="s">
        <v>272</v>
      </c>
      <c r="B24" s="2"/>
      <c r="J24" s="7">
        <v>6</v>
      </c>
      <c r="K24" s="2">
        <v>2</v>
      </c>
    </row>
    <row r="25" spans="1:11" x14ac:dyDescent="0.25">
      <c r="A25" s="6" t="s">
        <v>273</v>
      </c>
      <c r="B25" s="2">
        <v>128</v>
      </c>
      <c r="J25" s="22"/>
      <c r="K25" s="2">
        <v>2</v>
      </c>
    </row>
    <row r="26" spans="1:11" x14ac:dyDescent="0.25">
      <c r="J26" s="7" t="s">
        <v>268</v>
      </c>
      <c r="K26" s="2">
        <v>5</v>
      </c>
    </row>
    <row r="27" spans="1:11" x14ac:dyDescent="0.25">
      <c r="J27" s="22">
        <v>12</v>
      </c>
      <c r="K27" s="2">
        <v>1</v>
      </c>
    </row>
    <row r="28" spans="1:11" x14ac:dyDescent="0.25">
      <c r="J28" s="22">
        <v>16</v>
      </c>
      <c r="K28" s="2">
        <v>1</v>
      </c>
    </row>
    <row r="29" spans="1:11" x14ac:dyDescent="0.25">
      <c r="J29" s="22">
        <v>38</v>
      </c>
      <c r="K29" s="2">
        <v>1</v>
      </c>
    </row>
    <row r="30" spans="1:11" x14ac:dyDescent="0.25">
      <c r="J30" s="22">
        <v>40</v>
      </c>
      <c r="K30" s="2">
        <v>1</v>
      </c>
    </row>
    <row r="31" spans="1:11" x14ac:dyDescent="0.25">
      <c r="J31" s="22">
        <v>242</v>
      </c>
      <c r="K31" s="2">
        <v>1</v>
      </c>
    </row>
    <row r="32" spans="1:11" x14ac:dyDescent="0.25">
      <c r="J32" s="6" t="s">
        <v>30</v>
      </c>
      <c r="K32" s="2">
        <v>7</v>
      </c>
    </row>
    <row r="33" spans="10:11" x14ac:dyDescent="0.25">
      <c r="J33" s="7">
        <v>3</v>
      </c>
      <c r="K33" s="2">
        <v>1</v>
      </c>
    </row>
    <row r="34" spans="10:11" x14ac:dyDescent="0.25">
      <c r="J34" s="22"/>
      <c r="K34" s="2">
        <v>1</v>
      </c>
    </row>
    <row r="35" spans="10:11" x14ac:dyDescent="0.25">
      <c r="J35" s="7">
        <v>4</v>
      </c>
      <c r="K35" s="2">
        <v>1</v>
      </c>
    </row>
    <row r="36" spans="10:11" x14ac:dyDescent="0.25">
      <c r="J36" s="22"/>
      <c r="K36" s="2">
        <v>1</v>
      </c>
    </row>
    <row r="37" spans="10:11" x14ac:dyDescent="0.25">
      <c r="J37" s="7">
        <v>7</v>
      </c>
      <c r="K37" s="2">
        <v>1</v>
      </c>
    </row>
    <row r="38" spans="10:11" x14ac:dyDescent="0.25">
      <c r="J38" s="22"/>
      <c r="K38" s="2">
        <v>1</v>
      </c>
    </row>
    <row r="39" spans="10:11" x14ac:dyDescent="0.25">
      <c r="J39" s="7">
        <v>10</v>
      </c>
      <c r="K39" s="2">
        <v>1</v>
      </c>
    </row>
    <row r="40" spans="10:11" x14ac:dyDescent="0.25">
      <c r="J40" s="22"/>
      <c r="K40" s="2">
        <v>1</v>
      </c>
    </row>
    <row r="41" spans="10:11" x14ac:dyDescent="0.25">
      <c r="J41" s="7" t="s">
        <v>268</v>
      </c>
      <c r="K41" s="2">
        <v>3</v>
      </c>
    </row>
    <row r="42" spans="10:11" x14ac:dyDescent="0.25">
      <c r="J42" s="22">
        <v>3</v>
      </c>
      <c r="K42" s="2">
        <v>1</v>
      </c>
    </row>
    <row r="43" spans="10:11" x14ac:dyDescent="0.25">
      <c r="J43" s="22">
        <v>79</v>
      </c>
      <c r="K43" s="2">
        <v>1</v>
      </c>
    </row>
    <row r="44" spans="10:11" x14ac:dyDescent="0.25">
      <c r="J44" s="22">
        <v>136</v>
      </c>
      <c r="K44" s="2">
        <v>1</v>
      </c>
    </row>
    <row r="45" spans="10:11" x14ac:dyDescent="0.25">
      <c r="J45" s="6" t="s">
        <v>26</v>
      </c>
      <c r="K45" s="2">
        <v>6</v>
      </c>
    </row>
    <row r="46" spans="10:11" x14ac:dyDescent="0.25">
      <c r="J46" s="7">
        <v>3</v>
      </c>
      <c r="K46" s="2">
        <v>2</v>
      </c>
    </row>
    <row r="47" spans="10:11" x14ac:dyDescent="0.25">
      <c r="J47" s="22"/>
      <c r="K47" s="2">
        <v>2</v>
      </c>
    </row>
    <row r="48" spans="10:11" x14ac:dyDescent="0.25">
      <c r="J48" s="7">
        <v>5</v>
      </c>
      <c r="K48" s="2">
        <v>1</v>
      </c>
    </row>
    <row r="49" spans="10:11" x14ac:dyDescent="0.25">
      <c r="J49" s="22"/>
      <c r="K49" s="2">
        <v>1</v>
      </c>
    </row>
    <row r="50" spans="10:11" x14ac:dyDescent="0.25">
      <c r="J50" s="7">
        <v>8</v>
      </c>
      <c r="K50" s="2">
        <v>1</v>
      </c>
    </row>
    <row r="51" spans="10:11" x14ac:dyDescent="0.25">
      <c r="J51" s="22"/>
      <c r="K51" s="2">
        <v>1</v>
      </c>
    </row>
    <row r="52" spans="10:11" x14ac:dyDescent="0.25">
      <c r="J52" s="7" t="s">
        <v>268</v>
      </c>
      <c r="K52" s="2">
        <v>2</v>
      </c>
    </row>
    <row r="53" spans="10:11" x14ac:dyDescent="0.25">
      <c r="J53" s="22">
        <v>6</v>
      </c>
      <c r="K53" s="2">
        <v>1</v>
      </c>
    </row>
    <row r="54" spans="10:11" x14ac:dyDescent="0.25">
      <c r="J54" s="22">
        <v>219</v>
      </c>
      <c r="K54" s="2">
        <v>1</v>
      </c>
    </row>
    <row r="55" spans="10:11" x14ac:dyDescent="0.25">
      <c r="J55" s="6" t="s">
        <v>105</v>
      </c>
      <c r="K55" s="2">
        <v>5</v>
      </c>
    </row>
    <row r="56" spans="10:11" x14ac:dyDescent="0.25">
      <c r="J56" s="7">
        <v>4</v>
      </c>
      <c r="K56" s="2">
        <v>1</v>
      </c>
    </row>
    <row r="57" spans="10:11" x14ac:dyDescent="0.25">
      <c r="J57" s="22"/>
      <c r="K57" s="2">
        <v>1</v>
      </c>
    </row>
    <row r="58" spans="10:11" x14ac:dyDescent="0.25">
      <c r="J58" s="7">
        <v>8</v>
      </c>
      <c r="K58" s="2">
        <v>1</v>
      </c>
    </row>
    <row r="59" spans="10:11" x14ac:dyDescent="0.25">
      <c r="J59" s="22"/>
      <c r="K59" s="2">
        <v>1</v>
      </c>
    </row>
    <row r="60" spans="10:11" x14ac:dyDescent="0.25">
      <c r="J60" s="7" t="s">
        <v>268</v>
      </c>
      <c r="K60" s="2">
        <v>3</v>
      </c>
    </row>
    <row r="61" spans="10:11" x14ac:dyDescent="0.25">
      <c r="J61" s="22">
        <v>26</v>
      </c>
      <c r="K61" s="2">
        <v>1</v>
      </c>
    </row>
    <row r="62" spans="10:11" x14ac:dyDescent="0.25">
      <c r="J62" s="22">
        <v>58</v>
      </c>
      <c r="K62" s="2">
        <v>1</v>
      </c>
    </row>
    <row r="63" spans="10:11" x14ac:dyDescent="0.25">
      <c r="J63" s="22">
        <v>89</v>
      </c>
      <c r="K63" s="2">
        <v>1</v>
      </c>
    </row>
    <row r="64" spans="10:11" x14ac:dyDescent="0.25">
      <c r="J64" s="6" t="s">
        <v>69</v>
      </c>
      <c r="K64" s="2">
        <v>5</v>
      </c>
    </row>
    <row r="65" spans="10:11" x14ac:dyDescent="0.25">
      <c r="J65" s="7">
        <v>5</v>
      </c>
      <c r="K65" s="2">
        <v>1</v>
      </c>
    </row>
    <row r="66" spans="10:11" x14ac:dyDescent="0.25">
      <c r="J66" s="22"/>
      <c r="K66" s="2">
        <v>1</v>
      </c>
    </row>
    <row r="67" spans="10:11" x14ac:dyDescent="0.25">
      <c r="J67" s="7">
        <v>8</v>
      </c>
      <c r="K67" s="2">
        <v>1</v>
      </c>
    </row>
    <row r="68" spans="10:11" x14ac:dyDescent="0.25">
      <c r="J68" s="22"/>
      <c r="K68" s="2">
        <v>1</v>
      </c>
    </row>
    <row r="69" spans="10:11" x14ac:dyDescent="0.25">
      <c r="J69" s="7" t="s">
        <v>268</v>
      </c>
      <c r="K69" s="2">
        <v>3</v>
      </c>
    </row>
    <row r="70" spans="10:11" x14ac:dyDescent="0.25">
      <c r="J70" s="22">
        <v>43</v>
      </c>
      <c r="K70" s="2">
        <v>1</v>
      </c>
    </row>
    <row r="71" spans="10:11" x14ac:dyDescent="0.25">
      <c r="J71" s="22">
        <v>86</v>
      </c>
      <c r="K71" s="2">
        <v>1</v>
      </c>
    </row>
    <row r="72" spans="10:11" x14ac:dyDescent="0.25">
      <c r="J72" s="22"/>
      <c r="K72" s="2">
        <v>1</v>
      </c>
    </row>
    <row r="73" spans="10:11" x14ac:dyDescent="0.25">
      <c r="J73" s="6" t="s">
        <v>16</v>
      </c>
      <c r="K73" s="2">
        <v>5</v>
      </c>
    </row>
    <row r="74" spans="10:11" x14ac:dyDescent="0.25">
      <c r="J74" s="7">
        <v>5</v>
      </c>
      <c r="K74" s="2">
        <v>1</v>
      </c>
    </row>
    <row r="75" spans="10:11" x14ac:dyDescent="0.25">
      <c r="J75" s="22"/>
      <c r="K75" s="2">
        <v>1</v>
      </c>
    </row>
    <row r="76" spans="10:11" x14ac:dyDescent="0.25">
      <c r="J76" s="7">
        <v>8</v>
      </c>
      <c r="K76" s="2">
        <v>1</v>
      </c>
    </row>
    <row r="77" spans="10:11" x14ac:dyDescent="0.25">
      <c r="J77" s="22"/>
      <c r="K77" s="2">
        <v>1</v>
      </c>
    </row>
    <row r="78" spans="10:11" x14ac:dyDescent="0.25">
      <c r="J78" s="7" t="s">
        <v>268</v>
      </c>
      <c r="K78" s="2">
        <v>3</v>
      </c>
    </row>
    <row r="79" spans="10:11" x14ac:dyDescent="0.25">
      <c r="J79" s="22">
        <v>29</v>
      </c>
      <c r="K79" s="2">
        <v>1</v>
      </c>
    </row>
    <row r="80" spans="10:11" x14ac:dyDescent="0.25">
      <c r="J80" s="22">
        <v>52</v>
      </c>
      <c r="K80" s="2">
        <v>1</v>
      </c>
    </row>
    <row r="81" spans="10:11" x14ac:dyDescent="0.25">
      <c r="J81" s="22">
        <v>107</v>
      </c>
      <c r="K81" s="2">
        <v>1</v>
      </c>
    </row>
    <row r="82" spans="10:11" x14ac:dyDescent="0.25">
      <c r="J82" s="6" t="s">
        <v>183</v>
      </c>
      <c r="K82" s="2">
        <v>2</v>
      </c>
    </row>
    <row r="83" spans="10:11" x14ac:dyDescent="0.25">
      <c r="J83" s="7" t="s">
        <v>268</v>
      </c>
      <c r="K83" s="2">
        <v>2</v>
      </c>
    </row>
    <row r="84" spans="10:11" x14ac:dyDescent="0.25">
      <c r="J84" s="22">
        <v>55</v>
      </c>
      <c r="K84" s="2">
        <v>1</v>
      </c>
    </row>
    <row r="85" spans="10:11" x14ac:dyDescent="0.25">
      <c r="J85" s="22">
        <v>78</v>
      </c>
      <c r="K85" s="2">
        <v>1</v>
      </c>
    </row>
    <row r="86" spans="10:11" x14ac:dyDescent="0.25">
      <c r="J86" s="6" t="s">
        <v>182</v>
      </c>
      <c r="K86" s="2">
        <v>1</v>
      </c>
    </row>
    <row r="87" spans="10:11" x14ac:dyDescent="0.25">
      <c r="J87" s="7" t="s">
        <v>268</v>
      </c>
      <c r="K87" s="2">
        <v>1</v>
      </c>
    </row>
    <row r="88" spans="10:11" x14ac:dyDescent="0.25">
      <c r="J88" s="22">
        <v>1</v>
      </c>
      <c r="K88" s="2">
        <v>1</v>
      </c>
    </row>
    <row r="89" spans="10:11" x14ac:dyDescent="0.25">
      <c r="J89" s="6" t="s">
        <v>7</v>
      </c>
      <c r="K89" s="2">
        <v>5</v>
      </c>
    </row>
    <row r="90" spans="10:11" x14ac:dyDescent="0.25">
      <c r="J90" s="7">
        <v>6</v>
      </c>
      <c r="K90" s="2">
        <v>2</v>
      </c>
    </row>
    <row r="91" spans="10:11" x14ac:dyDescent="0.25">
      <c r="J91" s="22"/>
      <c r="K91" s="2">
        <v>2</v>
      </c>
    </row>
    <row r="92" spans="10:11" x14ac:dyDescent="0.25">
      <c r="J92" s="7">
        <v>7</v>
      </c>
      <c r="K92" s="2">
        <v>1</v>
      </c>
    </row>
    <row r="93" spans="10:11" x14ac:dyDescent="0.25">
      <c r="J93" s="22"/>
      <c r="K93" s="2">
        <v>1</v>
      </c>
    </row>
    <row r="94" spans="10:11" x14ac:dyDescent="0.25">
      <c r="J94" s="7" t="s">
        <v>268</v>
      </c>
      <c r="K94" s="2">
        <v>2</v>
      </c>
    </row>
    <row r="95" spans="10:11" x14ac:dyDescent="0.25">
      <c r="J95" s="22">
        <v>4</v>
      </c>
      <c r="K95" s="2">
        <v>1</v>
      </c>
    </row>
    <row r="96" spans="10:11" x14ac:dyDescent="0.25">
      <c r="J96" s="22"/>
      <c r="K96" s="2">
        <v>1</v>
      </c>
    </row>
    <row r="97" spans="10:11" x14ac:dyDescent="0.25">
      <c r="J97" s="6" t="s">
        <v>101</v>
      </c>
      <c r="K97" s="2">
        <v>3</v>
      </c>
    </row>
    <row r="98" spans="10:11" x14ac:dyDescent="0.25">
      <c r="J98" s="7">
        <v>4</v>
      </c>
      <c r="K98" s="2">
        <v>1</v>
      </c>
    </row>
    <row r="99" spans="10:11" x14ac:dyDescent="0.25">
      <c r="J99" s="22"/>
      <c r="K99" s="2">
        <v>1</v>
      </c>
    </row>
    <row r="100" spans="10:11" x14ac:dyDescent="0.25">
      <c r="J100" s="7">
        <v>6</v>
      </c>
      <c r="K100" s="2">
        <v>1</v>
      </c>
    </row>
    <row r="101" spans="10:11" x14ac:dyDescent="0.25">
      <c r="J101" s="22"/>
      <c r="K101" s="2">
        <v>1</v>
      </c>
    </row>
    <row r="102" spans="10:11" x14ac:dyDescent="0.25">
      <c r="J102" s="7" t="s">
        <v>268</v>
      </c>
      <c r="K102" s="2">
        <v>1</v>
      </c>
    </row>
    <row r="103" spans="10:11" x14ac:dyDescent="0.25">
      <c r="J103" s="22">
        <v>56</v>
      </c>
      <c r="K103" s="2">
        <v>1</v>
      </c>
    </row>
    <row r="104" spans="10:11" x14ac:dyDescent="0.25">
      <c r="J104" s="6" t="s">
        <v>8</v>
      </c>
      <c r="K104" s="2">
        <v>9</v>
      </c>
    </row>
    <row r="105" spans="10:11" x14ac:dyDescent="0.25">
      <c r="J105" s="7">
        <v>5</v>
      </c>
      <c r="K105" s="2">
        <v>1</v>
      </c>
    </row>
    <row r="106" spans="10:11" x14ac:dyDescent="0.25">
      <c r="J106" s="22"/>
      <c r="K106" s="2">
        <v>1</v>
      </c>
    </row>
    <row r="107" spans="10:11" x14ac:dyDescent="0.25">
      <c r="J107" s="7">
        <v>8</v>
      </c>
      <c r="K107" s="2">
        <v>2</v>
      </c>
    </row>
    <row r="108" spans="10:11" x14ac:dyDescent="0.25">
      <c r="J108" s="22"/>
      <c r="K108" s="2">
        <v>2</v>
      </c>
    </row>
    <row r="109" spans="10:11" x14ac:dyDescent="0.25">
      <c r="J109" s="7">
        <v>9</v>
      </c>
      <c r="K109" s="2">
        <v>1</v>
      </c>
    </row>
    <row r="110" spans="10:11" x14ac:dyDescent="0.25">
      <c r="J110" s="22"/>
      <c r="K110" s="2">
        <v>1</v>
      </c>
    </row>
    <row r="111" spans="10:11" x14ac:dyDescent="0.25">
      <c r="J111" s="7" t="s">
        <v>268</v>
      </c>
      <c r="K111" s="2">
        <v>4</v>
      </c>
    </row>
    <row r="112" spans="10:11" x14ac:dyDescent="0.25">
      <c r="J112" s="22">
        <v>15</v>
      </c>
      <c r="K112" s="2">
        <v>1</v>
      </c>
    </row>
    <row r="113" spans="10:11" x14ac:dyDescent="0.25">
      <c r="J113" s="22">
        <v>37</v>
      </c>
      <c r="K113" s="2">
        <v>1</v>
      </c>
    </row>
    <row r="114" spans="10:11" x14ac:dyDescent="0.25">
      <c r="J114" s="22">
        <v>47</v>
      </c>
      <c r="K114" s="2">
        <v>1</v>
      </c>
    </row>
    <row r="115" spans="10:11" x14ac:dyDescent="0.25">
      <c r="J115" s="22">
        <v>183</v>
      </c>
      <c r="K115" s="2">
        <v>1</v>
      </c>
    </row>
    <row r="116" spans="10:11" x14ac:dyDescent="0.25">
      <c r="J116" s="7" t="s">
        <v>272</v>
      </c>
      <c r="K116" s="2">
        <v>1</v>
      </c>
    </row>
    <row r="117" spans="10:11" x14ac:dyDescent="0.25">
      <c r="J117" s="22">
        <v>61</v>
      </c>
      <c r="K117" s="2">
        <v>1</v>
      </c>
    </row>
    <row r="118" spans="10:11" x14ac:dyDescent="0.25">
      <c r="J118" s="6" t="s">
        <v>36</v>
      </c>
      <c r="K118" s="2">
        <v>5</v>
      </c>
    </row>
    <row r="119" spans="10:11" x14ac:dyDescent="0.25">
      <c r="J119" s="7">
        <v>4</v>
      </c>
      <c r="K119" s="2">
        <v>1</v>
      </c>
    </row>
    <row r="120" spans="10:11" x14ac:dyDescent="0.25">
      <c r="J120" s="22"/>
      <c r="K120" s="2">
        <v>1</v>
      </c>
    </row>
    <row r="121" spans="10:11" x14ac:dyDescent="0.25">
      <c r="J121" s="7">
        <v>6</v>
      </c>
      <c r="K121" s="2">
        <v>1</v>
      </c>
    </row>
    <row r="122" spans="10:11" x14ac:dyDescent="0.25">
      <c r="J122" s="22"/>
      <c r="K122" s="2">
        <v>1</v>
      </c>
    </row>
    <row r="123" spans="10:11" x14ac:dyDescent="0.25">
      <c r="J123" s="7" t="s">
        <v>268</v>
      </c>
      <c r="K123" s="2">
        <v>3</v>
      </c>
    </row>
    <row r="124" spans="10:11" x14ac:dyDescent="0.25">
      <c r="J124" s="22">
        <v>5</v>
      </c>
      <c r="K124" s="2">
        <v>1</v>
      </c>
    </row>
    <row r="125" spans="10:11" x14ac:dyDescent="0.25">
      <c r="J125" s="22">
        <v>24</v>
      </c>
      <c r="K125" s="2">
        <v>1</v>
      </c>
    </row>
    <row r="126" spans="10:11" x14ac:dyDescent="0.25">
      <c r="J126" s="22">
        <v>25</v>
      </c>
      <c r="K126" s="2">
        <v>1</v>
      </c>
    </row>
    <row r="127" spans="10:11" x14ac:dyDescent="0.25">
      <c r="J127" s="6" t="s">
        <v>68</v>
      </c>
      <c r="K127" s="2">
        <v>8</v>
      </c>
    </row>
    <row r="128" spans="10:11" x14ac:dyDescent="0.25">
      <c r="J128" s="7">
        <v>6</v>
      </c>
      <c r="K128" s="2">
        <v>1</v>
      </c>
    </row>
    <row r="129" spans="10:11" x14ac:dyDescent="0.25">
      <c r="J129" s="22"/>
      <c r="K129" s="2">
        <v>1</v>
      </c>
    </row>
    <row r="130" spans="10:11" x14ac:dyDescent="0.25">
      <c r="J130" s="7">
        <v>8</v>
      </c>
      <c r="K130" s="2">
        <v>1</v>
      </c>
    </row>
    <row r="131" spans="10:11" x14ac:dyDescent="0.25">
      <c r="J131" s="22"/>
      <c r="K131" s="2">
        <v>1</v>
      </c>
    </row>
    <row r="132" spans="10:11" x14ac:dyDescent="0.25">
      <c r="J132" s="7">
        <v>9</v>
      </c>
      <c r="K132" s="2">
        <v>1</v>
      </c>
    </row>
    <row r="133" spans="10:11" x14ac:dyDescent="0.25">
      <c r="J133" s="22"/>
      <c r="K133" s="2">
        <v>1</v>
      </c>
    </row>
    <row r="134" spans="10:11" x14ac:dyDescent="0.25">
      <c r="J134" s="7" t="s">
        <v>268</v>
      </c>
      <c r="K134" s="2">
        <v>5</v>
      </c>
    </row>
    <row r="135" spans="10:11" x14ac:dyDescent="0.25">
      <c r="J135" s="22">
        <v>3</v>
      </c>
      <c r="K135" s="2">
        <v>1</v>
      </c>
    </row>
    <row r="136" spans="10:11" x14ac:dyDescent="0.25">
      <c r="J136" s="22">
        <v>7</v>
      </c>
      <c r="K136" s="2">
        <v>1</v>
      </c>
    </row>
    <row r="137" spans="10:11" x14ac:dyDescent="0.25">
      <c r="J137" s="22">
        <v>73</v>
      </c>
      <c r="K137" s="2">
        <v>1</v>
      </c>
    </row>
    <row r="138" spans="10:11" x14ac:dyDescent="0.25">
      <c r="J138" s="22">
        <v>124</v>
      </c>
      <c r="K138" s="2">
        <v>1</v>
      </c>
    </row>
    <row r="139" spans="10:11" x14ac:dyDescent="0.25">
      <c r="J139" s="22">
        <v>178</v>
      </c>
      <c r="K139" s="2">
        <v>1</v>
      </c>
    </row>
    <row r="140" spans="10:11" x14ac:dyDescent="0.25">
      <c r="J140" s="6" t="s">
        <v>39</v>
      </c>
      <c r="K140" s="2">
        <v>11</v>
      </c>
    </row>
    <row r="141" spans="10:11" x14ac:dyDescent="0.25">
      <c r="J141" s="7">
        <v>4</v>
      </c>
      <c r="K141" s="2">
        <v>1</v>
      </c>
    </row>
    <row r="142" spans="10:11" x14ac:dyDescent="0.25">
      <c r="J142" s="22"/>
      <c r="K142" s="2">
        <v>1</v>
      </c>
    </row>
    <row r="143" spans="10:11" x14ac:dyDescent="0.25">
      <c r="J143" s="7">
        <v>5</v>
      </c>
      <c r="K143" s="2">
        <v>1</v>
      </c>
    </row>
    <row r="144" spans="10:11" x14ac:dyDescent="0.25">
      <c r="J144" s="22"/>
      <c r="K144" s="2">
        <v>1</v>
      </c>
    </row>
    <row r="145" spans="10:11" x14ac:dyDescent="0.25">
      <c r="J145" s="7">
        <v>7</v>
      </c>
      <c r="K145" s="2">
        <v>1</v>
      </c>
    </row>
    <row r="146" spans="10:11" x14ac:dyDescent="0.25">
      <c r="J146" s="22"/>
      <c r="K146" s="2">
        <v>1</v>
      </c>
    </row>
    <row r="147" spans="10:11" x14ac:dyDescent="0.25">
      <c r="J147" s="7" t="s">
        <v>268</v>
      </c>
      <c r="K147" s="2">
        <v>8</v>
      </c>
    </row>
    <row r="148" spans="10:11" x14ac:dyDescent="0.25">
      <c r="J148" s="22">
        <v>12</v>
      </c>
      <c r="K148" s="2">
        <v>1</v>
      </c>
    </row>
    <row r="149" spans="10:11" x14ac:dyDescent="0.25">
      <c r="J149" s="22">
        <v>18</v>
      </c>
      <c r="K149" s="2">
        <v>1</v>
      </c>
    </row>
    <row r="150" spans="10:11" x14ac:dyDescent="0.25">
      <c r="J150" s="22">
        <v>31</v>
      </c>
      <c r="K150" s="2">
        <v>1</v>
      </c>
    </row>
    <row r="151" spans="10:11" x14ac:dyDescent="0.25">
      <c r="J151" s="22">
        <v>78</v>
      </c>
      <c r="K151" s="2">
        <v>1</v>
      </c>
    </row>
    <row r="152" spans="10:11" x14ac:dyDescent="0.25">
      <c r="J152" s="22">
        <v>91</v>
      </c>
      <c r="K152" s="2">
        <v>1</v>
      </c>
    </row>
    <row r="153" spans="10:11" x14ac:dyDescent="0.25">
      <c r="J153" s="22">
        <v>137</v>
      </c>
      <c r="K153" s="2">
        <v>1</v>
      </c>
    </row>
    <row r="154" spans="10:11" x14ac:dyDescent="0.25">
      <c r="J154" s="22">
        <v>163</v>
      </c>
      <c r="K154" s="2">
        <v>1</v>
      </c>
    </row>
    <row r="155" spans="10:11" x14ac:dyDescent="0.25">
      <c r="J155" s="22"/>
      <c r="K155" s="2">
        <v>1</v>
      </c>
    </row>
    <row r="156" spans="10:11" x14ac:dyDescent="0.25">
      <c r="J156" s="6" t="s">
        <v>15</v>
      </c>
      <c r="K156" s="2">
        <v>7</v>
      </c>
    </row>
    <row r="157" spans="10:11" x14ac:dyDescent="0.25">
      <c r="J157" s="7">
        <v>4</v>
      </c>
      <c r="K157" s="2">
        <v>1</v>
      </c>
    </row>
    <row r="158" spans="10:11" x14ac:dyDescent="0.25">
      <c r="J158" s="22"/>
      <c r="K158" s="2">
        <v>1</v>
      </c>
    </row>
    <row r="159" spans="10:11" x14ac:dyDescent="0.25">
      <c r="J159" s="7">
        <v>5</v>
      </c>
      <c r="K159" s="2">
        <v>1</v>
      </c>
    </row>
    <row r="160" spans="10:11" x14ac:dyDescent="0.25">
      <c r="J160" s="22"/>
      <c r="K160" s="2">
        <v>1</v>
      </c>
    </row>
    <row r="161" spans="10:11" x14ac:dyDescent="0.25">
      <c r="J161" s="7" t="s">
        <v>268</v>
      </c>
      <c r="K161" s="2">
        <v>5</v>
      </c>
    </row>
    <row r="162" spans="10:11" x14ac:dyDescent="0.25">
      <c r="J162" s="22">
        <v>31</v>
      </c>
      <c r="K162" s="2">
        <v>1</v>
      </c>
    </row>
    <row r="163" spans="10:11" x14ac:dyDescent="0.25">
      <c r="J163" s="22">
        <v>60</v>
      </c>
      <c r="K163" s="2">
        <v>1</v>
      </c>
    </row>
    <row r="164" spans="10:11" x14ac:dyDescent="0.25">
      <c r="J164" s="22">
        <v>67</v>
      </c>
      <c r="K164" s="2">
        <v>1</v>
      </c>
    </row>
    <row r="165" spans="10:11" x14ac:dyDescent="0.25">
      <c r="J165" s="22">
        <v>73</v>
      </c>
      <c r="K165" s="2">
        <v>1</v>
      </c>
    </row>
    <row r="166" spans="10:11" x14ac:dyDescent="0.25">
      <c r="J166" s="22">
        <v>226</v>
      </c>
      <c r="K166" s="2">
        <v>1</v>
      </c>
    </row>
    <row r="167" spans="10:11" x14ac:dyDescent="0.25">
      <c r="J167" s="6" t="s">
        <v>108</v>
      </c>
      <c r="K167" s="2">
        <v>9</v>
      </c>
    </row>
    <row r="168" spans="10:11" x14ac:dyDescent="0.25">
      <c r="J168" s="7">
        <v>3</v>
      </c>
      <c r="K168" s="2">
        <v>1</v>
      </c>
    </row>
    <row r="169" spans="10:11" x14ac:dyDescent="0.25">
      <c r="J169" s="22"/>
      <c r="K169" s="2">
        <v>1</v>
      </c>
    </row>
    <row r="170" spans="10:11" x14ac:dyDescent="0.25">
      <c r="J170" s="7">
        <v>5</v>
      </c>
      <c r="K170" s="2">
        <v>1</v>
      </c>
    </row>
    <row r="171" spans="10:11" x14ac:dyDescent="0.25">
      <c r="J171" s="22"/>
      <c r="K171" s="2">
        <v>1</v>
      </c>
    </row>
    <row r="172" spans="10:11" x14ac:dyDescent="0.25">
      <c r="J172" s="7">
        <v>7</v>
      </c>
      <c r="K172" s="2">
        <v>1</v>
      </c>
    </row>
    <row r="173" spans="10:11" x14ac:dyDescent="0.25">
      <c r="J173" s="22"/>
      <c r="K173" s="2">
        <v>1</v>
      </c>
    </row>
    <row r="174" spans="10:11" x14ac:dyDescent="0.25">
      <c r="J174" s="7">
        <v>8</v>
      </c>
      <c r="K174" s="2">
        <v>2</v>
      </c>
    </row>
    <row r="175" spans="10:11" x14ac:dyDescent="0.25">
      <c r="J175" s="22"/>
      <c r="K175" s="2">
        <v>2</v>
      </c>
    </row>
    <row r="176" spans="10:11" x14ac:dyDescent="0.25">
      <c r="J176" s="7">
        <v>9</v>
      </c>
      <c r="K176" s="2">
        <v>1</v>
      </c>
    </row>
    <row r="177" spans="10:11" x14ac:dyDescent="0.25">
      <c r="J177" s="22"/>
      <c r="K177" s="2">
        <v>1</v>
      </c>
    </row>
    <row r="178" spans="10:11" x14ac:dyDescent="0.25">
      <c r="J178" s="7" t="s">
        <v>268</v>
      </c>
      <c r="K178" s="2">
        <v>3</v>
      </c>
    </row>
    <row r="179" spans="10:11" x14ac:dyDescent="0.25">
      <c r="J179" s="22">
        <v>18</v>
      </c>
      <c r="K179" s="2">
        <v>1</v>
      </c>
    </row>
    <row r="180" spans="10:11" x14ac:dyDescent="0.25">
      <c r="J180" s="22">
        <v>48</v>
      </c>
      <c r="K180" s="2">
        <v>1</v>
      </c>
    </row>
    <row r="181" spans="10:11" x14ac:dyDescent="0.25">
      <c r="J181" s="22">
        <v>224</v>
      </c>
      <c r="K181" s="2">
        <v>1</v>
      </c>
    </row>
    <row r="182" spans="10:11" x14ac:dyDescent="0.25">
      <c r="J182" s="6" t="s">
        <v>31</v>
      </c>
      <c r="K182" s="2">
        <v>21</v>
      </c>
    </row>
    <row r="183" spans="10:11" x14ac:dyDescent="0.25">
      <c r="J183" s="7">
        <v>4</v>
      </c>
      <c r="K183" s="2">
        <v>2</v>
      </c>
    </row>
    <row r="184" spans="10:11" x14ac:dyDescent="0.25">
      <c r="J184" s="22"/>
      <c r="K184" s="2">
        <v>2</v>
      </c>
    </row>
    <row r="185" spans="10:11" x14ac:dyDescent="0.25">
      <c r="J185" s="7">
        <v>5</v>
      </c>
      <c r="K185" s="2">
        <v>2</v>
      </c>
    </row>
    <row r="186" spans="10:11" x14ac:dyDescent="0.25">
      <c r="J186" s="22"/>
      <c r="K186" s="2">
        <v>2</v>
      </c>
    </row>
    <row r="187" spans="10:11" x14ac:dyDescent="0.25">
      <c r="J187" s="7">
        <v>6</v>
      </c>
      <c r="K187" s="2">
        <v>1</v>
      </c>
    </row>
    <row r="188" spans="10:11" x14ac:dyDescent="0.25">
      <c r="J188" s="22"/>
      <c r="K188" s="2">
        <v>1</v>
      </c>
    </row>
    <row r="189" spans="10:11" x14ac:dyDescent="0.25">
      <c r="J189" s="7">
        <v>7</v>
      </c>
      <c r="K189" s="2">
        <v>2</v>
      </c>
    </row>
    <row r="190" spans="10:11" x14ac:dyDescent="0.25">
      <c r="J190" s="22"/>
      <c r="K190" s="2">
        <v>2</v>
      </c>
    </row>
    <row r="191" spans="10:11" x14ac:dyDescent="0.25">
      <c r="J191" s="7">
        <v>8</v>
      </c>
      <c r="K191" s="2">
        <v>1</v>
      </c>
    </row>
    <row r="192" spans="10:11" x14ac:dyDescent="0.25">
      <c r="J192" s="22"/>
      <c r="K192" s="2">
        <v>1</v>
      </c>
    </row>
    <row r="193" spans="10:11" x14ac:dyDescent="0.25">
      <c r="J193" s="7">
        <v>9</v>
      </c>
      <c r="K193" s="2">
        <v>2</v>
      </c>
    </row>
    <row r="194" spans="10:11" x14ac:dyDescent="0.25">
      <c r="J194" s="22"/>
      <c r="K194" s="2">
        <v>2</v>
      </c>
    </row>
    <row r="195" spans="10:11" x14ac:dyDescent="0.25">
      <c r="J195" s="7">
        <v>10</v>
      </c>
      <c r="K195" s="2">
        <v>1</v>
      </c>
    </row>
    <row r="196" spans="10:11" x14ac:dyDescent="0.25">
      <c r="J196" s="22"/>
      <c r="K196" s="2">
        <v>1</v>
      </c>
    </row>
    <row r="197" spans="10:11" x14ac:dyDescent="0.25">
      <c r="J197" s="7" t="s">
        <v>268</v>
      </c>
      <c r="K197" s="2">
        <v>10</v>
      </c>
    </row>
    <row r="198" spans="10:11" x14ac:dyDescent="0.25">
      <c r="J198" s="22">
        <v>3</v>
      </c>
      <c r="K198" s="2">
        <v>1</v>
      </c>
    </row>
    <row r="199" spans="10:11" x14ac:dyDescent="0.25">
      <c r="J199" s="22">
        <v>28</v>
      </c>
      <c r="K199" s="2">
        <v>1</v>
      </c>
    </row>
    <row r="200" spans="10:11" x14ac:dyDescent="0.25">
      <c r="J200" s="22">
        <v>91</v>
      </c>
      <c r="K200" s="2">
        <v>1</v>
      </c>
    </row>
    <row r="201" spans="10:11" x14ac:dyDescent="0.25">
      <c r="J201" s="22">
        <v>120</v>
      </c>
      <c r="K201" s="2">
        <v>1</v>
      </c>
    </row>
    <row r="202" spans="10:11" x14ac:dyDescent="0.25">
      <c r="J202" s="22">
        <v>131</v>
      </c>
      <c r="K202" s="2">
        <v>1</v>
      </c>
    </row>
    <row r="203" spans="10:11" x14ac:dyDescent="0.25">
      <c r="J203" s="22">
        <v>146</v>
      </c>
      <c r="K203" s="2">
        <v>1</v>
      </c>
    </row>
    <row r="204" spans="10:11" x14ac:dyDescent="0.25">
      <c r="J204" s="22">
        <v>154</v>
      </c>
      <c r="K204" s="2">
        <v>1</v>
      </c>
    </row>
    <row r="205" spans="10:11" x14ac:dyDescent="0.25">
      <c r="J205" s="22">
        <v>201</v>
      </c>
      <c r="K205" s="2">
        <v>1</v>
      </c>
    </row>
    <row r="206" spans="10:11" x14ac:dyDescent="0.25">
      <c r="J206" s="22">
        <v>244</v>
      </c>
      <c r="K206" s="2">
        <v>1</v>
      </c>
    </row>
    <row r="207" spans="10:11" x14ac:dyDescent="0.25">
      <c r="J207" s="22"/>
      <c r="K207" s="2">
        <v>1</v>
      </c>
    </row>
    <row r="208" spans="10:11" x14ac:dyDescent="0.25">
      <c r="J208" s="6" t="s">
        <v>272</v>
      </c>
      <c r="K208" s="2"/>
    </row>
    <row r="209" spans="10:11" x14ac:dyDescent="0.25">
      <c r="J209" s="7" t="s">
        <v>272</v>
      </c>
      <c r="K209" s="2"/>
    </row>
    <row r="210" spans="10:11" x14ac:dyDescent="0.25">
      <c r="J210" s="22" t="s">
        <v>272</v>
      </c>
      <c r="K210" s="2"/>
    </row>
    <row r="211" spans="10:11" x14ac:dyDescent="0.25">
      <c r="J211" s="6" t="s">
        <v>273</v>
      </c>
      <c r="K211" s="2">
        <v>128</v>
      </c>
    </row>
  </sheetData>
  <mergeCells count="1">
    <mergeCell ref="J1:L1"/>
  </mergeCells>
  <conditionalFormatting sqref="A4:A24">
    <cfRule type="duplicateValues" dxfId="17" priority="1"/>
  </conditionalFormatting>
  <pageMargins left="0.7" right="0.7" top="0.75" bottom="0.75" header="0.3" footer="0.3"/>
  <pageSetup paperSize="9" orientation="portrait" verticalDpi="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H81"/>
  <sheetViews>
    <sheetView topLeftCell="A49" workbookViewId="0">
      <selection activeCell="I9" sqref="I9"/>
    </sheetView>
  </sheetViews>
  <sheetFormatPr defaultRowHeight="15" x14ac:dyDescent="0.25"/>
  <cols>
    <col min="1" max="1" width="19.85546875" bestFit="1" customWidth="1"/>
    <col min="2" max="2" width="19.5703125" bestFit="1" customWidth="1"/>
    <col min="3" max="3" width="20" customWidth="1"/>
  </cols>
  <sheetData>
    <row r="3" spans="1:8" x14ac:dyDescent="0.25">
      <c r="A3" s="5" t="s">
        <v>271</v>
      </c>
      <c r="B3" t="s">
        <v>301</v>
      </c>
      <c r="C3" t="s">
        <v>302</v>
      </c>
      <c r="F3" s="41" t="s">
        <v>303</v>
      </c>
      <c r="G3" s="41"/>
      <c r="H3" s="41"/>
    </row>
    <row r="4" spans="1:8" x14ac:dyDescent="0.25">
      <c r="A4" s="6" t="s">
        <v>78</v>
      </c>
      <c r="B4" s="2">
        <v>20</v>
      </c>
      <c r="C4">
        <v>20</v>
      </c>
      <c r="G4">
        <f>LARGE(C:C,1)</f>
        <v>20</v>
      </c>
    </row>
    <row r="5" spans="1:8" x14ac:dyDescent="0.25">
      <c r="A5" s="7" t="s">
        <v>283</v>
      </c>
      <c r="B5" s="2">
        <v>3</v>
      </c>
      <c r="G5" t="s">
        <v>78</v>
      </c>
    </row>
    <row r="6" spans="1:8" x14ac:dyDescent="0.25">
      <c r="A6" s="7" t="s">
        <v>279</v>
      </c>
      <c r="B6" s="2">
        <v>10</v>
      </c>
    </row>
    <row r="7" spans="1:8" x14ac:dyDescent="0.25">
      <c r="A7" s="7" t="s">
        <v>31</v>
      </c>
      <c r="B7" s="2">
        <v>7</v>
      </c>
    </row>
    <row r="8" spans="1:8" x14ac:dyDescent="0.25">
      <c r="A8" s="6" t="s">
        <v>25</v>
      </c>
      <c r="B8" s="2">
        <v>13</v>
      </c>
      <c r="C8">
        <v>5</v>
      </c>
    </row>
    <row r="9" spans="1:8" x14ac:dyDescent="0.25">
      <c r="A9" s="7" t="s">
        <v>25</v>
      </c>
      <c r="B9" s="2">
        <v>8</v>
      </c>
    </row>
    <row r="10" spans="1:8" x14ac:dyDescent="0.25">
      <c r="A10" s="7" t="s">
        <v>26</v>
      </c>
      <c r="B10" s="2">
        <v>4</v>
      </c>
    </row>
    <row r="11" spans="1:8" x14ac:dyDescent="0.25">
      <c r="A11" s="7" t="s">
        <v>280</v>
      </c>
      <c r="B11" s="2">
        <v>1</v>
      </c>
    </row>
    <row r="12" spans="1:8" x14ac:dyDescent="0.25">
      <c r="A12" s="6" t="s">
        <v>30</v>
      </c>
      <c r="B12" s="2">
        <v>20</v>
      </c>
      <c r="C12">
        <v>9</v>
      </c>
    </row>
    <row r="13" spans="1:8" x14ac:dyDescent="0.25">
      <c r="A13" s="7" t="s">
        <v>30</v>
      </c>
      <c r="B13" s="2">
        <v>11</v>
      </c>
    </row>
    <row r="14" spans="1:8" x14ac:dyDescent="0.25">
      <c r="A14" s="7" t="s">
        <v>281</v>
      </c>
      <c r="B14" s="2">
        <v>2</v>
      </c>
    </row>
    <row r="15" spans="1:8" x14ac:dyDescent="0.25">
      <c r="A15" s="7" t="s">
        <v>282</v>
      </c>
      <c r="B15" s="2">
        <v>1</v>
      </c>
    </row>
    <row r="16" spans="1:8" x14ac:dyDescent="0.25">
      <c r="A16" s="7" t="s">
        <v>279</v>
      </c>
      <c r="B16" s="2">
        <v>6</v>
      </c>
    </row>
    <row r="17" spans="1:3" x14ac:dyDescent="0.25">
      <c r="A17" s="6" t="s">
        <v>26</v>
      </c>
      <c r="B17" s="2">
        <v>24</v>
      </c>
      <c r="C17">
        <v>17</v>
      </c>
    </row>
    <row r="18" spans="1:3" x14ac:dyDescent="0.25">
      <c r="A18" s="7" t="s">
        <v>25</v>
      </c>
      <c r="B18" s="2">
        <v>5</v>
      </c>
    </row>
    <row r="19" spans="1:3" x14ac:dyDescent="0.25">
      <c r="A19" s="7" t="s">
        <v>26</v>
      </c>
      <c r="B19" s="2">
        <v>7</v>
      </c>
    </row>
    <row r="20" spans="1:3" x14ac:dyDescent="0.25">
      <c r="A20" s="7" t="s">
        <v>7</v>
      </c>
      <c r="B20" s="2">
        <v>5</v>
      </c>
    </row>
    <row r="21" spans="1:3" x14ac:dyDescent="0.25">
      <c r="A21" s="7" t="s">
        <v>36</v>
      </c>
      <c r="B21" s="2">
        <v>1</v>
      </c>
    </row>
    <row r="22" spans="1:3" x14ac:dyDescent="0.25">
      <c r="A22" s="7" t="s">
        <v>39</v>
      </c>
      <c r="B22" s="2">
        <v>5</v>
      </c>
    </row>
    <row r="23" spans="1:3" x14ac:dyDescent="0.25">
      <c r="A23" s="7" t="s">
        <v>280</v>
      </c>
      <c r="B23" s="2">
        <v>1</v>
      </c>
    </row>
    <row r="24" spans="1:3" x14ac:dyDescent="0.25">
      <c r="A24" s="6" t="s">
        <v>105</v>
      </c>
      <c r="B24" s="2">
        <v>6</v>
      </c>
      <c r="C24">
        <v>6</v>
      </c>
    </row>
    <row r="25" spans="1:3" x14ac:dyDescent="0.25">
      <c r="A25" s="7" t="s">
        <v>279</v>
      </c>
      <c r="B25" s="2">
        <v>2</v>
      </c>
    </row>
    <row r="26" spans="1:3" x14ac:dyDescent="0.25">
      <c r="A26" s="7" t="s">
        <v>31</v>
      </c>
      <c r="B26" s="2">
        <v>4</v>
      </c>
    </row>
    <row r="27" spans="1:3" x14ac:dyDescent="0.25">
      <c r="A27" s="6" t="s">
        <v>69</v>
      </c>
      <c r="B27" s="2">
        <v>20</v>
      </c>
      <c r="C27">
        <v>15</v>
      </c>
    </row>
    <row r="28" spans="1:3" x14ac:dyDescent="0.25">
      <c r="A28" s="7" t="s">
        <v>26</v>
      </c>
      <c r="B28" s="2">
        <v>3</v>
      </c>
    </row>
    <row r="29" spans="1:3" x14ac:dyDescent="0.25">
      <c r="A29" s="7" t="s">
        <v>69</v>
      </c>
      <c r="B29" s="2">
        <v>5</v>
      </c>
    </row>
    <row r="30" spans="1:3" x14ac:dyDescent="0.25">
      <c r="A30" s="7" t="s">
        <v>68</v>
      </c>
      <c r="B30" s="2">
        <v>6</v>
      </c>
    </row>
    <row r="31" spans="1:3" x14ac:dyDescent="0.25">
      <c r="A31" s="7" t="s">
        <v>279</v>
      </c>
      <c r="B31" s="2">
        <v>6</v>
      </c>
    </row>
    <row r="32" spans="1:3" x14ac:dyDescent="0.25">
      <c r="A32" s="6" t="s">
        <v>16</v>
      </c>
      <c r="B32" s="2">
        <v>13</v>
      </c>
      <c r="C32">
        <v>10</v>
      </c>
    </row>
    <row r="33" spans="1:3" x14ac:dyDescent="0.25">
      <c r="A33" s="7" t="s">
        <v>283</v>
      </c>
      <c r="B33" s="2">
        <v>3</v>
      </c>
    </row>
    <row r="34" spans="1:3" x14ac:dyDescent="0.25">
      <c r="A34" s="7" t="s">
        <v>279</v>
      </c>
      <c r="B34" s="2">
        <v>4</v>
      </c>
    </row>
    <row r="35" spans="1:3" x14ac:dyDescent="0.25">
      <c r="A35" s="7" t="s">
        <v>31</v>
      </c>
      <c r="B35" s="2">
        <v>6</v>
      </c>
    </row>
    <row r="36" spans="1:3" x14ac:dyDescent="0.25">
      <c r="A36" s="6" t="s">
        <v>183</v>
      </c>
      <c r="B36" s="2">
        <v>3</v>
      </c>
      <c r="C36">
        <v>3</v>
      </c>
    </row>
    <row r="37" spans="1:3" x14ac:dyDescent="0.25">
      <c r="A37" s="7" t="s">
        <v>284</v>
      </c>
      <c r="B37" s="2">
        <v>1</v>
      </c>
    </row>
    <row r="38" spans="1:3" x14ac:dyDescent="0.25">
      <c r="A38" s="7" t="s">
        <v>182</v>
      </c>
      <c r="B38" s="2">
        <v>2</v>
      </c>
    </row>
    <row r="39" spans="1:3" x14ac:dyDescent="0.25">
      <c r="A39" s="6" t="s">
        <v>182</v>
      </c>
      <c r="B39" s="2">
        <v>2</v>
      </c>
      <c r="C39">
        <v>0</v>
      </c>
    </row>
    <row r="40" spans="1:3" x14ac:dyDescent="0.25">
      <c r="A40" s="7" t="s">
        <v>182</v>
      </c>
      <c r="B40" s="2">
        <v>2</v>
      </c>
    </row>
    <row r="41" spans="1:3" x14ac:dyDescent="0.25">
      <c r="A41" s="6" t="s">
        <v>7</v>
      </c>
      <c r="B41" s="2">
        <v>13</v>
      </c>
      <c r="C41">
        <v>4</v>
      </c>
    </row>
    <row r="42" spans="1:3" x14ac:dyDescent="0.25">
      <c r="A42" s="7" t="s">
        <v>278</v>
      </c>
      <c r="B42" s="2">
        <v>1</v>
      </c>
    </row>
    <row r="43" spans="1:3" x14ac:dyDescent="0.25">
      <c r="A43" s="7" t="s">
        <v>7</v>
      </c>
      <c r="B43" s="2">
        <v>9</v>
      </c>
    </row>
    <row r="44" spans="1:3" x14ac:dyDescent="0.25">
      <c r="A44" s="7" t="s">
        <v>279</v>
      </c>
      <c r="B44" s="2">
        <v>3</v>
      </c>
    </row>
    <row r="45" spans="1:3" x14ac:dyDescent="0.25">
      <c r="A45" s="6" t="s">
        <v>101</v>
      </c>
      <c r="B45" s="2">
        <v>4</v>
      </c>
      <c r="C45">
        <v>0</v>
      </c>
    </row>
    <row r="46" spans="1:3" x14ac:dyDescent="0.25">
      <c r="A46" s="7" t="s">
        <v>31</v>
      </c>
      <c r="B46" s="2">
        <v>4</v>
      </c>
    </row>
    <row r="47" spans="1:3" x14ac:dyDescent="0.25">
      <c r="A47" s="6" t="s">
        <v>8</v>
      </c>
      <c r="B47" s="2">
        <v>18</v>
      </c>
      <c r="C47">
        <v>18</v>
      </c>
    </row>
    <row r="48" spans="1:3" x14ac:dyDescent="0.25">
      <c r="A48" s="7" t="s">
        <v>278</v>
      </c>
      <c r="B48" s="2">
        <v>1</v>
      </c>
    </row>
    <row r="49" spans="1:3" x14ac:dyDescent="0.25">
      <c r="A49" s="7" t="s">
        <v>7</v>
      </c>
      <c r="B49" s="2">
        <v>4</v>
      </c>
    </row>
    <row r="50" spans="1:3" x14ac:dyDescent="0.25">
      <c r="A50" s="7" t="s">
        <v>279</v>
      </c>
      <c r="B50" s="2">
        <v>8</v>
      </c>
    </row>
    <row r="51" spans="1:3" x14ac:dyDescent="0.25">
      <c r="A51" s="7" t="s">
        <v>31</v>
      </c>
      <c r="B51" s="2">
        <v>5</v>
      </c>
    </row>
    <row r="52" spans="1:3" x14ac:dyDescent="0.25">
      <c r="A52" s="6" t="s">
        <v>36</v>
      </c>
      <c r="B52" s="2">
        <v>11</v>
      </c>
      <c r="C52">
        <v>10</v>
      </c>
    </row>
    <row r="53" spans="1:3" x14ac:dyDescent="0.25">
      <c r="A53" s="7" t="s">
        <v>36</v>
      </c>
      <c r="B53" s="2">
        <v>1</v>
      </c>
    </row>
    <row r="54" spans="1:3" x14ac:dyDescent="0.25">
      <c r="A54" s="7" t="s">
        <v>279</v>
      </c>
      <c r="B54" s="2">
        <v>4</v>
      </c>
    </row>
    <row r="55" spans="1:3" x14ac:dyDescent="0.25">
      <c r="A55" s="7" t="s">
        <v>31</v>
      </c>
      <c r="B55" s="2">
        <v>6</v>
      </c>
    </row>
    <row r="56" spans="1:3" x14ac:dyDescent="0.25">
      <c r="A56" s="6" t="s">
        <v>68</v>
      </c>
      <c r="B56" s="2">
        <v>17</v>
      </c>
      <c r="C56">
        <v>8</v>
      </c>
    </row>
    <row r="57" spans="1:3" x14ac:dyDescent="0.25">
      <c r="A57" s="7" t="s">
        <v>25</v>
      </c>
      <c r="B57" s="2">
        <v>3</v>
      </c>
    </row>
    <row r="58" spans="1:3" x14ac:dyDescent="0.25">
      <c r="A58" s="7" t="s">
        <v>68</v>
      </c>
      <c r="B58" s="2">
        <v>9</v>
      </c>
    </row>
    <row r="59" spans="1:3" x14ac:dyDescent="0.25">
      <c r="A59" s="7" t="s">
        <v>39</v>
      </c>
      <c r="B59" s="2">
        <v>5</v>
      </c>
    </row>
    <row r="60" spans="1:3" x14ac:dyDescent="0.25">
      <c r="A60" s="6" t="s">
        <v>39</v>
      </c>
      <c r="B60" s="2">
        <v>17</v>
      </c>
      <c r="C60">
        <v>7</v>
      </c>
    </row>
    <row r="61" spans="1:3" x14ac:dyDescent="0.25">
      <c r="A61" s="7" t="s">
        <v>30</v>
      </c>
      <c r="B61" s="2">
        <v>5</v>
      </c>
    </row>
    <row r="62" spans="1:3" x14ac:dyDescent="0.25">
      <c r="A62" s="7" t="s">
        <v>39</v>
      </c>
      <c r="B62" s="2">
        <v>10</v>
      </c>
    </row>
    <row r="63" spans="1:3" x14ac:dyDescent="0.25">
      <c r="A63" s="7" t="s">
        <v>279</v>
      </c>
      <c r="B63" s="2">
        <v>2</v>
      </c>
    </row>
    <row r="64" spans="1:3" x14ac:dyDescent="0.25">
      <c r="A64" s="6" t="s">
        <v>15</v>
      </c>
      <c r="B64" s="2">
        <v>11</v>
      </c>
      <c r="C64">
        <v>7</v>
      </c>
    </row>
    <row r="65" spans="1:3" x14ac:dyDescent="0.25">
      <c r="A65" s="7" t="s">
        <v>284</v>
      </c>
      <c r="B65" s="2">
        <v>1</v>
      </c>
    </row>
    <row r="66" spans="1:3" x14ac:dyDescent="0.25">
      <c r="A66" s="7" t="s">
        <v>279</v>
      </c>
      <c r="B66" s="2">
        <v>4</v>
      </c>
    </row>
    <row r="67" spans="1:3" x14ac:dyDescent="0.25">
      <c r="A67" s="7" t="s">
        <v>31</v>
      </c>
      <c r="B67" s="2">
        <v>6</v>
      </c>
    </row>
    <row r="68" spans="1:3" x14ac:dyDescent="0.25">
      <c r="A68" s="6" t="s">
        <v>108</v>
      </c>
      <c r="B68" s="2">
        <v>18</v>
      </c>
      <c r="C68">
        <v>18</v>
      </c>
    </row>
    <row r="69" spans="1:3" x14ac:dyDescent="0.25">
      <c r="A69" s="7" t="s">
        <v>30</v>
      </c>
      <c r="B69" s="2">
        <v>3</v>
      </c>
    </row>
    <row r="70" spans="1:3" x14ac:dyDescent="0.25">
      <c r="A70" s="7" t="s">
        <v>281</v>
      </c>
      <c r="B70" s="2">
        <v>2</v>
      </c>
    </row>
    <row r="71" spans="1:3" x14ac:dyDescent="0.25">
      <c r="A71" s="7" t="s">
        <v>69</v>
      </c>
      <c r="B71" s="2">
        <v>5</v>
      </c>
    </row>
    <row r="72" spans="1:3" x14ac:dyDescent="0.25">
      <c r="A72" s="7" t="s">
        <v>282</v>
      </c>
      <c r="B72" s="2">
        <v>1</v>
      </c>
    </row>
    <row r="73" spans="1:3" x14ac:dyDescent="0.25">
      <c r="A73" s="7" t="s">
        <v>31</v>
      </c>
      <c r="B73" s="2">
        <v>7</v>
      </c>
    </row>
    <row r="74" spans="1:3" x14ac:dyDescent="0.25">
      <c r="A74" s="6" t="s">
        <v>31</v>
      </c>
      <c r="B74" s="2">
        <v>26</v>
      </c>
      <c r="C74">
        <v>15</v>
      </c>
    </row>
    <row r="75" spans="1:3" x14ac:dyDescent="0.25">
      <c r="A75" s="7" t="s">
        <v>30</v>
      </c>
      <c r="B75" s="2">
        <v>7</v>
      </c>
    </row>
    <row r="76" spans="1:3" x14ac:dyDescent="0.25">
      <c r="A76" s="7" t="s">
        <v>68</v>
      </c>
      <c r="B76" s="2">
        <v>3</v>
      </c>
    </row>
    <row r="77" spans="1:3" x14ac:dyDescent="0.25">
      <c r="A77" s="7" t="s">
        <v>279</v>
      </c>
      <c r="B77" s="2">
        <v>5</v>
      </c>
    </row>
    <row r="78" spans="1:3" x14ac:dyDescent="0.25">
      <c r="A78" s="7" t="s">
        <v>31</v>
      </c>
      <c r="B78" s="2">
        <v>11</v>
      </c>
    </row>
    <row r="79" spans="1:3" x14ac:dyDescent="0.25">
      <c r="A79" s="6" t="s">
        <v>272</v>
      </c>
      <c r="B79" s="2"/>
    </row>
    <row r="80" spans="1:3" x14ac:dyDescent="0.25">
      <c r="A80" s="7" t="s">
        <v>272</v>
      </c>
      <c r="B80" s="2"/>
    </row>
    <row r="81" spans="1:2" x14ac:dyDescent="0.25">
      <c r="A81" s="6" t="s">
        <v>273</v>
      </c>
      <c r="B81" s="2">
        <v>256</v>
      </c>
    </row>
  </sheetData>
  <mergeCells count="1">
    <mergeCell ref="F3:H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"/>
  <sheetViews>
    <sheetView workbookViewId="0">
      <selection activeCell="I2" sqref="I2"/>
    </sheetView>
  </sheetViews>
  <sheetFormatPr defaultRowHeight="15" x14ac:dyDescent="0.25"/>
  <cols>
    <col min="1" max="1" width="13.140625" bestFit="1" customWidth="1"/>
    <col min="2" max="2" width="15.85546875" bestFit="1" customWidth="1"/>
  </cols>
  <sheetData>
    <row r="1" spans="1:2" x14ac:dyDescent="0.25">
      <c r="A1" s="5" t="s">
        <v>271</v>
      </c>
      <c r="B1" t="s">
        <v>274</v>
      </c>
    </row>
    <row r="2" spans="1:2" x14ac:dyDescent="0.25">
      <c r="A2" s="6" t="s">
        <v>30</v>
      </c>
      <c r="B2" s="2">
        <v>13</v>
      </c>
    </row>
    <row r="3" spans="1:2" x14ac:dyDescent="0.25">
      <c r="A3" s="6" t="s">
        <v>26</v>
      </c>
      <c r="B3" s="2">
        <v>17</v>
      </c>
    </row>
    <row r="4" spans="1:2" x14ac:dyDescent="0.25">
      <c r="A4" s="6" t="s">
        <v>69</v>
      </c>
      <c r="B4" s="2">
        <v>14</v>
      </c>
    </row>
    <row r="5" spans="1:2" x14ac:dyDescent="0.25">
      <c r="A5" s="6" t="s">
        <v>273</v>
      </c>
      <c r="B5" s="2">
        <v>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FB3-BE5A-48C2-9F89-5F6E8A4B2CB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3"/>
  <sheetViews>
    <sheetView workbookViewId="0"/>
  </sheetViews>
  <sheetFormatPr defaultRowHeight="15" x14ac:dyDescent="0.25"/>
  <cols>
    <col min="1" max="1" width="23.42578125" customWidth="1"/>
    <col min="2" max="2" width="16.140625" bestFit="1" customWidth="1"/>
  </cols>
  <sheetData>
    <row r="1" spans="1:2" x14ac:dyDescent="0.25">
      <c r="A1" t="s">
        <v>308</v>
      </c>
    </row>
    <row r="3" spans="1:2" x14ac:dyDescent="0.25">
      <c r="A3" s="5" t="s">
        <v>271</v>
      </c>
      <c r="B3" t="s">
        <v>286</v>
      </c>
    </row>
    <row r="4" spans="1:2" x14ac:dyDescent="0.25">
      <c r="A4" s="6" t="s">
        <v>25</v>
      </c>
      <c r="B4" s="2">
        <v>8</v>
      </c>
    </row>
    <row r="5" spans="1:2" x14ac:dyDescent="0.25">
      <c r="A5" s="7" t="s">
        <v>62</v>
      </c>
      <c r="B5" s="2">
        <v>2</v>
      </c>
    </row>
    <row r="6" spans="1:2" x14ac:dyDescent="0.25">
      <c r="A6" s="7" t="s">
        <v>46</v>
      </c>
      <c r="B6" s="2">
        <v>1</v>
      </c>
    </row>
    <row r="7" spans="1:2" x14ac:dyDescent="0.25">
      <c r="A7" s="7" t="s">
        <v>261</v>
      </c>
      <c r="B7" s="2">
        <v>1</v>
      </c>
    </row>
    <row r="8" spans="1:2" x14ac:dyDescent="0.25">
      <c r="A8" s="7" t="s">
        <v>28</v>
      </c>
      <c r="B8" s="2">
        <v>1</v>
      </c>
    </row>
    <row r="9" spans="1:2" x14ac:dyDescent="0.25">
      <c r="A9" s="7" t="s">
        <v>66</v>
      </c>
      <c r="B9" s="2">
        <v>2</v>
      </c>
    </row>
    <row r="10" spans="1:2" x14ac:dyDescent="0.25">
      <c r="A10" s="7" t="s">
        <v>51</v>
      </c>
      <c r="B10" s="2">
        <v>1</v>
      </c>
    </row>
    <row r="11" spans="1:2" x14ac:dyDescent="0.25">
      <c r="A11" s="6" t="s">
        <v>30</v>
      </c>
      <c r="B11" s="2">
        <v>13</v>
      </c>
    </row>
    <row r="12" spans="1:2" x14ac:dyDescent="0.25">
      <c r="A12" s="7" t="s">
        <v>243</v>
      </c>
      <c r="B12" s="2">
        <v>2</v>
      </c>
    </row>
    <row r="13" spans="1:2" x14ac:dyDescent="0.25">
      <c r="A13" s="7" t="s">
        <v>32</v>
      </c>
      <c r="B13" s="2">
        <v>10</v>
      </c>
    </row>
    <row r="14" spans="1:2" x14ac:dyDescent="0.25">
      <c r="A14" s="7" t="s">
        <v>266</v>
      </c>
      <c r="B14" s="2">
        <v>1</v>
      </c>
    </row>
    <row r="15" spans="1:2" x14ac:dyDescent="0.25">
      <c r="A15" s="6" t="s">
        <v>278</v>
      </c>
      <c r="B15" s="2">
        <v>1</v>
      </c>
    </row>
    <row r="16" spans="1:2" x14ac:dyDescent="0.25">
      <c r="A16" s="7" t="s">
        <v>13</v>
      </c>
      <c r="B16" s="2">
        <v>1</v>
      </c>
    </row>
    <row r="17" spans="1:2" x14ac:dyDescent="0.25">
      <c r="A17" s="6" t="s">
        <v>26</v>
      </c>
      <c r="B17" s="2">
        <v>7</v>
      </c>
    </row>
    <row r="18" spans="1:2" x14ac:dyDescent="0.25">
      <c r="A18" s="7" t="s">
        <v>154</v>
      </c>
      <c r="B18" s="2">
        <v>1</v>
      </c>
    </row>
    <row r="19" spans="1:2" x14ac:dyDescent="0.25">
      <c r="A19" s="7" t="s">
        <v>166</v>
      </c>
      <c r="B19" s="2">
        <v>1</v>
      </c>
    </row>
    <row r="20" spans="1:2" x14ac:dyDescent="0.25">
      <c r="A20" s="7" t="s">
        <v>163</v>
      </c>
      <c r="B20" s="2">
        <v>1</v>
      </c>
    </row>
    <row r="21" spans="1:2" x14ac:dyDescent="0.25">
      <c r="A21" s="7" t="s">
        <v>157</v>
      </c>
      <c r="B21" s="2">
        <v>1</v>
      </c>
    </row>
    <row r="22" spans="1:2" x14ac:dyDescent="0.25">
      <c r="A22" s="7" t="s">
        <v>152</v>
      </c>
      <c r="B22" s="2">
        <v>2</v>
      </c>
    </row>
    <row r="23" spans="1:2" x14ac:dyDescent="0.25">
      <c r="A23" s="7" t="s">
        <v>146</v>
      </c>
      <c r="B23" s="2">
        <v>1</v>
      </c>
    </row>
    <row r="24" spans="1:2" x14ac:dyDescent="0.25">
      <c r="A24" s="6" t="s">
        <v>281</v>
      </c>
      <c r="B24" s="2">
        <v>2</v>
      </c>
    </row>
    <row r="25" spans="1:2" x14ac:dyDescent="0.25">
      <c r="A25" s="7" t="s">
        <v>174</v>
      </c>
      <c r="B25" s="2">
        <v>2</v>
      </c>
    </row>
    <row r="26" spans="1:2" x14ac:dyDescent="0.25">
      <c r="A26" s="6" t="s">
        <v>69</v>
      </c>
      <c r="B26" s="2">
        <v>5</v>
      </c>
    </row>
    <row r="27" spans="1:2" x14ac:dyDescent="0.25">
      <c r="A27" s="7" t="s">
        <v>235</v>
      </c>
      <c r="B27" s="2">
        <v>1</v>
      </c>
    </row>
    <row r="28" spans="1:2" x14ac:dyDescent="0.25">
      <c r="A28" s="7" t="s">
        <v>250</v>
      </c>
      <c r="B28" s="2">
        <v>1</v>
      </c>
    </row>
    <row r="29" spans="1:2" x14ac:dyDescent="0.25">
      <c r="A29" s="7" t="s">
        <v>247</v>
      </c>
      <c r="B29" s="2">
        <v>1</v>
      </c>
    </row>
    <row r="30" spans="1:2" x14ac:dyDescent="0.25">
      <c r="A30" s="7" t="s">
        <v>252</v>
      </c>
      <c r="B30" s="2">
        <v>1</v>
      </c>
    </row>
    <row r="31" spans="1:2" x14ac:dyDescent="0.25">
      <c r="A31" s="7" t="s">
        <v>241</v>
      </c>
      <c r="B31" s="2">
        <v>1</v>
      </c>
    </row>
    <row r="32" spans="1:2" x14ac:dyDescent="0.25">
      <c r="A32" s="6" t="s">
        <v>284</v>
      </c>
      <c r="B32" s="2">
        <v>1</v>
      </c>
    </row>
    <row r="33" spans="1:2" x14ac:dyDescent="0.25">
      <c r="A33" s="7" t="s">
        <v>201</v>
      </c>
      <c r="B33" s="2">
        <v>1</v>
      </c>
    </row>
    <row r="34" spans="1:2" x14ac:dyDescent="0.25">
      <c r="A34" s="6" t="s">
        <v>182</v>
      </c>
      <c r="B34" s="2">
        <v>2</v>
      </c>
    </row>
    <row r="35" spans="1:2" x14ac:dyDescent="0.25">
      <c r="A35" s="7" t="s">
        <v>185</v>
      </c>
      <c r="B35" s="2">
        <v>2</v>
      </c>
    </row>
    <row r="36" spans="1:2" x14ac:dyDescent="0.25">
      <c r="A36" s="6" t="s">
        <v>7</v>
      </c>
      <c r="B36" s="2">
        <v>9</v>
      </c>
    </row>
    <row r="37" spans="1:2" x14ac:dyDescent="0.25">
      <c r="A37" s="7" t="s">
        <v>117</v>
      </c>
      <c r="B37" s="2">
        <v>1</v>
      </c>
    </row>
    <row r="38" spans="1:2" x14ac:dyDescent="0.25">
      <c r="A38" s="7" t="s">
        <v>21</v>
      </c>
      <c r="B38" s="2">
        <v>2</v>
      </c>
    </row>
    <row r="39" spans="1:2" x14ac:dyDescent="0.25">
      <c r="A39" s="7" t="s">
        <v>34</v>
      </c>
      <c r="B39" s="2">
        <v>2</v>
      </c>
    </row>
    <row r="40" spans="1:2" x14ac:dyDescent="0.25">
      <c r="A40" s="7" t="s">
        <v>94</v>
      </c>
      <c r="B40" s="2">
        <v>1</v>
      </c>
    </row>
    <row r="41" spans="1:2" x14ac:dyDescent="0.25">
      <c r="A41" s="7" t="s">
        <v>10</v>
      </c>
      <c r="B41" s="2">
        <v>3</v>
      </c>
    </row>
    <row r="42" spans="1:2" x14ac:dyDescent="0.25">
      <c r="A42" s="6" t="s">
        <v>283</v>
      </c>
      <c r="B42" s="2">
        <v>3</v>
      </c>
    </row>
    <row r="43" spans="1:2" x14ac:dyDescent="0.25">
      <c r="A43" s="7" t="s">
        <v>198</v>
      </c>
      <c r="B43" s="2">
        <v>3</v>
      </c>
    </row>
    <row r="44" spans="1:2" x14ac:dyDescent="0.25">
      <c r="A44" s="6" t="s">
        <v>36</v>
      </c>
      <c r="B44" s="2">
        <v>1</v>
      </c>
    </row>
    <row r="45" spans="1:2" x14ac:dyDescent="0.25">
      <c r="A45" s="7" t="s">
        <v>144</v>
      </c>
      <c r="B45" s="2">
        <v>1</v>
      </c>
    </row>
    <row r="46" spans="1:2" x14ac:dyDescent="0.25">
      <c r="A46" s="6" t="s">
        <v>68</v>
      </c>
      <c r="B46" s="2">
        <v>9</v>
      </c>
    </row>
    <row r="47" spans="1:2" x14ac:dyDescent="0.25">
      <c r="A47" s="7" t="s">
        <v>226</v>
      </c>
      <c r="B47" s="2">
        <v>1</v>
      </c>
    </row>
    <row r="48" spans="1:2" x14ac:dyDescent="0.25">
      <c r="A48" s="7" t="s">
        <v>76</v>
      </c>
      <c r="B48" s="2">
        <v>1</v>
      </c>
    </row>
    <row r="49" spans="1:2" x14ac:dyDescent="0.25">
      <c r="A49" s="7" t="s">
        <v>73</v>
      </c>
      <c r="B49" s="2">
        <v>2</v>
      </c>
    </row>
    <row r="50" spans="1:2" x14ac:dyDescent="0.25">
      <c r="A50" s="7" t="s">
        <v>70</v>
      </c>
      <c r="B50" s="2">
        <v>1</v>
      </c>
    </row>
    <row r="51" spans="1:2" x14ac:dyDescent="0.25">
      <c r="A51" s="7" t="s">
        <v>82</v>
      </c>
      <c r="B51" s="2">
        <v>1</v>
      </c>
    </row>
    <row r="52" spans="1:2" x14ac:dyDescent="0.25">
      <c r="A52" s="7" t="s">
        <v>223</v>
      </c>
      <c r="B52" s="2">
        <v>1</v>
      </c>
    </row>
    <row r="53" spans="1:2" x14ac:dyDescent="0.25">
      <c r="A53" s="7" t="s">
        <v>228</v>
      </c>
      <c r="B53" s="2">
        <v>1</v>
      </c>
    </row>
    <row r="54" spans="1:2" x14ac:dyDescent="0.25">
      <c r="A54" s="7" t="s">
        <v>87</v>
      </c>
      <c r="B54" s="2">
        <v>1</v>
      </c>
    </row>
    <row r="55" spans="1:2" x14ac:dyDescent="0.25">
      <c r="A55" s="6" t="s">
        <v>39</v>
      </c>
      <c r="B55" s="2">
        <v>10</v>
      </c>
    </row>
    <row r="56" spans="1:2" x14ac:dyDescent="0.25">
      <c r="A56" s="7" t="s">
        <v>195</v>
      </c>
      <c r="B56" s="2">
        <v>2</v>
      </c>
    </row>
    <row r="57" spans="1:2" x14ac:dyDescent="0.25">
      <c r="A57" s="7" t="s">
        <v>180</v>
      </c>
      <c r="B57" s="2">
        <v>4</v>
      </c>
    </row>
    <row r="58" spans="1:2" x14ac:dyDescent="0.25">
      <c r="A58" s="7" t="s">
        <v>191</v>
      </c>
      <c r="B58" s="2">
        <v>4</v>
      </c>
    </row>
    <row r="59" spans="1:2" x14ac:dyDescent="0.25">
      <c r="A59" s="6" t="s">
        <v>282</v>
      </c>
      <c r="B59" s="2">
        <v>1</v>
      </c>
    </row>
    <row r="60" spans="1:2" x14ac:dyDescent="0.25">
      <c r="A60" s="7" t="s">
        <v>178</v>
      </c>
      <c r="B60" s="2">
        <v>1</v>
      </c>
    </row>
    <row r="61" spans="1:2" x14ac:dyDescent="0.25">
      <c r="A61" s="6" t="s">
        <v>279</v>
      </c>
      <c r="B61" s="2">
        <v>27</v>
      </c>
    </row>
    <row r="62" spans="1:2" x14ac:dyDescent="0.25">
      <c r="A62" s="7" t="s">
        <v>208</v>
      </c>
      <c r="B62" s="2">
        <v>7</v>
      </c>
    </row>
    <row r="63" spans="1:2" x14ac:dyDescent="0.25">
      <c r="A63" s="7" t="s">
        <v>205</v>
      </c>
      <c r="B63" s="2">
        <v>9</v>
      </c>
    </row>
    <row r="64" spans="1:2" x14ac:dyDescent="0.25">
      <c r="A64" s="7" t="s">
        <v>18</v>
      </c>
      <c r="B64" s="2">
        <v>6</v>
      </c>
    </row>
    <row r="65" spans="1:2" x14ac:dyDescent="0.25">
      <c r="A65" s="7" t="s">
        <v>80</v>
      </c>
      <c r="B65" s="2">
        <v>5</v>
      </c>
    </row>
    <row r="66" spans="1:2" x14ac:dyDescent="0.25">
      <c r="A66" s="6" t="s">
        <v>280</v>
      </c>
      <c r="B66" s="2">
        <v>1</v>
      </c>
    </row>
    <row r="67" spans="1:2" x14ac:dyDescent="0.25">
      <c r="A67" s="7" t="s">
        <v>149</v>
      </c>
      <c r="B67" s="2">
        <v>1</v>
      </c>
    </row>
    <row r="68" spans="1:2" x14ac:dyDescent="0.25">
      <c r="A68" s="6" t="s">
        <v>31</v>
      </c>
      <c r="B68" s="2">
        <v>28</v>
      </c>
    </row>
    <row r="69" spans="1:2" x14ac:dyDescent="0.25">
      <c r="A69" s="7" t="s">
        <v>99</v>
      </c>
      <c r="B69" s="2">
        <v>12</v>
      </c>
    </row>
    <row r="70" spans="1:2" x14ac:dyDescent="0.25">
      <c r="A70" s="7" t="s">
        <v>103</v>
      </c>
      <c r="B70" s="2">
        <v>16</v>
      </c>
    </row>
    <row r="71" spans="1:2" x14ac:dyDescent="0.25">
      <c r="A71" s="6" t="s">
        <v>272</v>
      </c>
      <c r="B71" s="2"/>
    </row>
    <row r="72" spans="1:2" x14ac:dyDescent="0.25">
      <c r="A72" s="7" t="s">
        <v>272</v>
      </c>
      <c r="B72" s="2"/>
    </row>
    <row r="73" spans="1:2" x14ac:dyDescent="0.25">
      <c r="A73" s="6" t="s">
        <v>273</v>
      </c>
      <c r="B73" s="2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23"/>
  <sheetViews>
    <sheetView workbookViewId="0">
      <selection activeCell="G4" sqref="G4:H6"/>
      <pivotSelection pane="bottomRight" showHeader="1" extendable="1" axis="axisRow" max="4" activeRow="3" activeCol="6" previousRow="5" previousCol="6" click="1" r:id="rId2">
        <pivotArea dataOnly="0" axis="axisRow" fieldPosition="0">
          <references count="1">
            <reference field="0" count="3">
              <x v="7"/>
              <x v="16"/>
              <x v="23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7.85546875" bestFit="1" customWidth="1"/>
    <col min="7" max="7" width="13.140625" bestFit="1" customWidth="1"/>
    <col min="8" max="8" width="15.85546875" bestFit="1" customWidth="1"/>
  </cols>
  <sheetData>
    <row r="2" spans="1:10" x14ac:dyDescent="0.25">
      <c r="G2" t="s">
        <v>306</v>
      </c>
      <c r="I2" s="10" t="s">
        <v>103</v>
      </c>
      <c r="J2" s="10">
        <v>16</v>
      </c>
    </row>
    <row r="3" spans="1:10" x14ac:dyDescent="0.25">
      <c r="A3" s="5" t="s">
        <v>271</v>
      </c>
      <c r="B3" t="s">
        <v>287</v>
      </c>
      <c r="G3" s="5" t="s">
        <v>271</v>
      </c>
      <c r="H3" t="s">
        <v>307</v>
      </c>
    </row>
    <row r="4" spans="1:10" x14ac:dyDescent="0.25">
      <c r="A4" s="6" t="s">
        <v>78</v>
      </c>
      <c r="B4" s="2">
        <v>20</v>
      </c>
      <c r="G4" s="6" t="s">
        <v>99</v>
      </c>
      <c r="H4" s="2">
        <v>12</v>
      </c>
    </row>
    <row r="5" spans="1:10" x14ac:dyDescent="0.25">
      <c r="A5" s="6" t="s">
        <v>25</v>
      </c>
      <c r="B5" s="2">
        <v>13</v>
      </c>
      <c r="G5" s="6" t="s">
        <v>32</v>
      </c>
      <c r="H5" s="2">
        <v>10</v>
      </c>
    </row>
    <row r="6" spans="1:10" x14ac:dyDescent="0.25">
      <c r="A6" s="6" t="s">
        <v>30</v>
      </c>
      <c r="B6" s="2">
        <v>20</v>
      </c>
      <c r="G6" s="20" t="s">
        <v>103</v>
      </c>
      <c r="H6" s="21">
        <v>16</v>
      </c>
    </row>
    <row r="7" spans="1:10" x14ac:dyDescent="0.25">
      <c r="A7" s="6" t="s">
        <v>26</v>
      </c>
      <c r="B7" s="2">
        <v>24</v>
      </c>
      <c r="G7" s="6" t="s">
        <v>273</v>
      </c>
      <c r="H7" s="2">
        <v>38</v>
      </c>
    </row>
    <row r="8" spans="1:10" x14ac:dyDescent="0.25">
      <c r="A8" s="6" t="s">
        <v>105</v>
      </c>
      <c r="B8" s="2">
        <v>6</v>
      </c>
    </row>
    <row r="9" spans="1:10" x14ac:dyDescent="0.25">
      <c r="A9" s="6" t="s">
        <v>69</v>
      </c>
      <c r="B9" s="2">
        <v>20</v>
      </c>
    </row>
    <row r="10" spans="1:10" x14ac:dyDescent="0.25">
      <c r="A10" s="6" t="s">
        <v>16</v>
      </c>
      <c r="B10" s="2">
        <v>13</v>
      </c>
    </row>
    <row r="11" spans="1:10" x14ac:dyDescent="0.25">
      <c r="A11" s="6" t="s">
        <v>183</v>
      </c>
      <c r="B11" s="2">
        <v>3</v>
      </c>
    </row>
    <row r="12" spans="1:10" x14ac:dyDescent="0.25">
      <c r="A12" s="6" t="s">
        <v>182</v>
      </c>
      <c r="B12" s="2">
        <v>2</v>
      </c>
    </row>
    <row r="13" spans="1:10" x14ac:dyDescent="0.25">
      <c r="A13" s="6" t="s">
        <v>7</v>
      </c>
      <c r="B13" s="2">
        <v>13</v>
      </c>
    </row>
    <row r="14" spans="1:10" x14ac:dyDescent="0.25">
      <c r="A14" s="6" t="s">
        <v>101</v>
      </c>
      <c r="B14" s="2">
        <v>4</v>
      </c>
    </row>
    <row r="15" spans="1:10" x14ac:dyDescent="0.25">
      <c r="A15" s="6" t="s">
        <v>8</v>
      </c>
      <c r="B15" s="2">
        <v>18</v>
      </c>
    </row>
    <row r="16" spans="1:10" x14ac:dyDescent="0.25">
      <c r="A16" s="6" t="s">
        <v>36</v>
      </c>
      <c r="B16" s="2">
        <v>11</v>
      </c>
    </row>
    <row r="17" spans="1:3" x14ac:dyDescent="0.25">
      <c r="A17" s="6" t="s">
        <v>68</v>
      </c>
      <c r="B17" s="2">
        <v>17</v>
      </c>
    </row>
    <row r="18" spans="1:3" x14ac:dyDescent="0.25">
      <c r="A18" s="6" t="s">
        <v>39</v>
      </c>
      <c r="B18" s="2">
        <v>17</v>
      </c>
    </row>
    <row r="19" spans="1:3" x14ac:dyDescent="0.25">
      <c r="A19" s="6" t="s">
        <v>15</v>
      </c>
      <c r="B19" s="2">
        <v>11</v>
      </c>
    </row>
    <row r="20" spans="1:3" x14ac:dyDescent="0.25">
      <c r="A20" s="6" t="s">
        <v>108</v>
      </c>
      <c r="B20" s="2">
        <v>18</v>
      </c>
    </row>
    <row r="21" spans="1:3" x14ac:dyDescent="0.25">
      <c r="A21" s="14" t="s">
        <v>31</v>
      </c>
      <c r="B21" s="13">
        <v>26</v>
      </c>
      <c r="C21" t="s">
        <v>288</v>
      </c>
    </row>
    <row r="22" spans="1:3" x14ac:dyDescent="0.25">
      <c r="A22" s="6" t="s">
        <v>272</v>
      </c>
      <c r="B22" s="2"/>
    </row>
    <row r="23" spans="1:3" x14ac:dyDescent="0.25">
      <c r="A23" s="6" t="s">
        <v>273</v>
      </c>
      <c r="B23" s="2">
        <v>256</v>
      </c>
    </row>
  </sheetData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59"/>
  <sheetViews>
    <sheetView topLeftCell="A25" workbookViewId="0">
      <selection activeCell="D43" sqref="D43"/>
    </sheetView>
  </sheetViews>
  <sheetFormatPr defaultRowHeight="15" x14ac:dyDescent="0.25"/>
  <cols>
    <col min="1" max="1" width="19.85546875" bestFit="1" customWidth="1"/>
    <col min="2" max="2" width="16.140625" bestFit="1" customWidth="1"/>
    <col min="3" max="3" width="22.42578125" style="15" customWidth="1"/>
    <col min="4" max="4" width="19.85546875" bestFit="1" customWidth="1"/>
    <col min="5" max="5" width="16.140625" bestFit="1" customWidth="1"/>
    <col min="6" max="6" width="23" customWidth="1"/>
    <col min="9" max="9" width="46.42578125" customWidth="1"/>
  </cols>
  <sheetData>
    <row r="3" spans="1:9" x14ac:dyDescent="0.25">
      <c r="A3" s="5" t="s">
        <v>271</v>
      </c>
      <c r="B3" t="s">
        <v>286</v>
      </c>
      <c r="C3" s="15" t="s">
        <v>289</v>
      </c>
      <c r="D3" s="5" t="s">
        <v>271</v>
      </c>
      <c r="E3" t="s">
        <v>286</v>
      </c>
      <c r="F3" t="s">
        <v>289</v>
      </c>
    </row>
    <row r="4" spans="1:9" x14ac:dyDescent="0.25">
      <c r="A4" s="6" t="s">
        <v>78</v>
      </c>
      <c r="B4" s="2">
        <v>16</v>
      </c>
      <c r="C4" s="15">
        <v>0</v>
      </c>
      <c r="D4" s="6" t="s">
        <v>78</v>
      </c>
      <c r="E4" s="2">
        <v>4</v>
      </c>
      <c r="F4">
        <v>0</v>
      </c>
      <c r="I4" s="17" t="s">
        <v>290</v>
      </c>
    </row>
    <row r="5" spans="1:9" x14ac:dyDescent="0.25">
      <c r="A5" s="7" t="s">
        <v>279</v>
      </c>
      <c r="B5" s="2">
        <v>10</v>
      </c>
      <c r="D5" s="7" t="s">
        <v>283</v>
      </c>
      <c r="E5" s="2">
        <v>3</v>
      </c>
      <c r="I5" t="s">
        <v>30</v>
      </c>
    </row>
    <row r="6" spans="1:9" x14ac:dyDescent="0.25">
      <c r="A6" s="7" t="s">
        <v>31</v>
      </c>
      <c r="B6" s="2">
        <v>6</v>
      </c>
      <c r="D6" s="7" t="s">
        <v>31</v>
      </c>
      <c r="E6" s="2">
        <v>1</v>
      </c>
      <c r="I6" t="s">
        <v>31</v>
      </c>
    </row>
    <row r="7" spans="1:9" x14ac:dyDescent="0.25">
      <c r="A7" s="6" t="s">
        <v>25</v>
      </c>
      <c r="B7" s="2">
        <v>8</v>
      </c>
      <c r="C7" s="15">
        <f>8</f>
        <v>8</v>
      </c>
      <c r="D7" s="6" t="s">
        <v>25</v>
      </c>
      <c r="E7" s="2">
        <v>5</v>
      </c>
      <c r="F7">
        <v>0</v>
      </c>
    </row>
    <row r="8" spans="1:9" x14ac:dyDescent="0.25">
      <c r="A8" s="7" t="s">
        <v>25</v>
      </c>
      <c r="B8" s="2">
        <v>8</v>
      </c>
      <c r="D8" s="7" t="s">
        <v>26</v>
      </c>
      <c r="E8" s="2">
        <v>4</v>
      </c>
    </row>
    <row r="9" spans="1:9" x14ac:dyDescent="0.25">
      <c r="A9" s="6" t="s">
        <v>30</v>
      </c>
      <c r="B9" s="2">
        <v>15</v>
      </c>
      <c r="C9" s="16">
        <v>11</v>
      </c>
      <c r="D9" s="7" t="s">
        <v>280</v>
      </c>
      <c r="E9" s="2">
        <v>1</v>
      </c>
    </row>
    <row r="10" spans="1:9" x14ac:dyDescent="0.25">
      <c r="A10" s="7" t="s">
        <v>30</v>
      </c>
      <c r="B10" s="2">
        <v>11</v>
      </c>
      <c r="D10" s="6" t="s">
        <v>30</v>
      </c>
      <c r="E10" s="2">
        <v>5</v>
      </c>
      <c r="F10">
        <v>0</v>
      </c>
    </row>
    <row r="11" spans="1:9" x14ac:dyDescent="0.25">
      <c r="A11" s="7" t="s">
        <v>279</v>
      </c>
      <c r="B11" s="2">
        <v>4</v>
      </c>
      <c r="D11" s="7" t="s">
        <v>281</v>
      </c>
      <c r="E11" s="2">
        <v>2</v>
      </c>
    </row>
    <row r="12" spans="1:9" x14ac:dyDescent="0.25">
      <c r="A12" s="6" t="s">
        <v>26</v>
      </c>
      <c r="B12" s="2">
        <v>8</v>
      </c>
      <c r="C12" s="15">
        <v>7</v>
      </c>
      <c r="D12" s="7" t="s">
        <v>282</v>
      </c>
      <c r="E12" s="2">
        <v>1</v>
      </c>
    </row>
    <row r="13" spans="1:9" x14ac:dyDescent="0.25">
      <c r="A13" s="7" t="s">
        <v>26</v>
      </c>
      <c r="B13" s="2">
        <v>7</v>
      </c>
      <c r="D13" s="7" t="s">
        <v>279</v>
      </c>
      <c r="E13" s="2">
        <v>2</v>
      </c>
    </row>
    <row r="14" spans="1:9" x14ac:dyDescent="0.25">
      <c r="A14" s="7" t="s">
        <v>280</v>
      </c>
      <c r="B14" s="2">
        <v>1</v>
      </c>
      <c r="D14" s="6" t="s">
        <v>26</v>
      </c>
      <c r="E14" s="2">
        <v>16</v>
      </c>
      <c r="F14">
        <v>0</v>
      </c>
    </row>
    <row r="15" spans="1:9" x14ac:dyDescent="0.25">
      <c r="A15" s="6" t="s">
        <v>105</v>
      </c>
      <c r="B15" s="2">
        <v>4</v>
      </c>
      <c r="C15" s="15">
        <v>0</v>
      </c>
      <c r="D15" s="7" t="s">
        <v>25</v>
      </c>
      <c r="E15" s="2">
        <v>5</v>
      </c>
    </row>
    <row r="16" spans="1:9" x14ac:dyDescent="0.25">
      <c r="A16" s="7" t="s">
        <v>279</v>
      </c>
      <c r="B16" s="2">
        <v>2</v>
      </c>
      <c r="D16" s="7" t="s">
        <v>7</v>
      </c>
      <c r="E16" s="2">
        <v>5</v>
      </c>
    </row>
    <row r="17" spans="1:6" x14ac:dyDescent="0.25">
      <c r="A17" s="7" t="s">
        <v>31</v>
      </c>
      <c r="B17" s="2">
        <v>2</v>
      </c>
      <c r="D17" s="7" t="s">
        <v>36</v>
      </c>
      <c r="E17" s="2">
        <v>1</v>
      </c>
    </row>
    <row r="18" spans="1:6" x14ac:dyDescent="0.25">
      <c r="A18" s="6" t="s">
        <v>69</v>
      </c>
      <c r="B18" s="2">
        <v>7</v>
      </c>
      <c r="C18" s="15">
        <v>5</v>
      </c>
      <c r="D18" s="7" t="s">
        <v>39</v>
      </c>
      <c r="E18" s="2">
        <v>5</v>
      </c>
    </row>
    <row r="19" spans="1:6" x14ac:dyDescent="0.25">
      <c r="A19" s="7" t="s">
        <v>69</v>
      </c>
      <c r="B19" s="2">
        <v>5</v>
      </c>
      <c r="D19" s="6" t="s">
        <v>105</v>
      </c>
      <c r="E19" s="2">
        <v>2</v>
      </c>
      <c r="F19">
        <v>0</v>
      </c>
    </row>
    <row r="20" spans="1:6" x14ac:dyDescent="0.25">
      <c r="A20" s="7" t="s">
        <v>279</v>
      </c>
      <c r="B20" s="2">
        <v>2</v>
      </c>
      <c r="D20" s="7" t="s">
        <v>31</v>
      </c>
      <c r="E20" s="2">
        <v>2</v>
      </c>
    </row>
    <row r="21" spans="1:6" x14ac:dyDescent="0.25">
      <c r="A21" s="6" t="s">
        <v>16</v>
      </c>
      <c r="B21" s="2">
        <v>9</v>
      </c>
      <c r="C21" s="15">
        <v>0</v>
      </c>
      <c r="D21" s="6" t="s">
        <v>69</v>
      </c>
      <c r="E21" s="2">
        <v>13</v>
      </c>
      <c r="F21">
        <v>0</v>
      </c>
    </row>
    <row r="22" spans="1:6" x14ac:dyDescent="0.25">
      <c r="A22" s="7" t="s">
        <v>283</v>
      </c>
      <c r="B22" s="2">
        <v>3</v>
      </c>
      <c r="D22" s="7" t="s">
        <v>26</v>
      </c>
      <c r="E22" s="2">
        <v>3</v>
      </c>
    </row>
    <row r="23" spans="1:6" x14ac:dyDescent="0.25">
      <c r="A23" s="7" t="s">
        <v>279</v>
      </c>
      <c r="B23" s="2">
        <v>2</v>
      </c>
      <c r="D23" s="7" t="s">
        <v>68</v>
      </c>
      <c r="E23" s="2">
        <v>6</v>
      </c>
    </row>
    <row r="24" spans="1:6" x14ac:dyDescent="0.25">
      <c r="A24" s="7" t="s">
        <v>31</v>
      </c>
      <c r="B24" s="2">
        <v>4</v>
      </c>
      <c r="D24" s="7" t="s">
        <v>279</v>
      </c>
      <c r="E24" s="2">
        <v>4</v>
      </c>
    </row>
    <row r="25" spans="1:6" x14ac:dyDescent="0.25">
      <c r="A25" s="6" t="s">
        <v>183</v>
      </c>
      <c r="B25" s="2">
        <v>1</v>
      </c>
      <c r="C25" s="15">
        <v>0</v>
      </c>
      <c r="D25" s="6" t="s">
        <v>16</v>
      </c>
      <c r="E25" s="2">
        <v>4</v>
      </c>
      <c r="F25">
        <v>0</v>
      </c>
    </row>
    <row r="26" spans="1:6" x14ac:dyDescent="0.25">
      <c r="A26" s="7" t="s">
        <v>284</v>
      </c>
      <c r="B26" s="2">
        <v>1</v>
      </c>
      <c r="D26" s="7" t="s">
        <v>279</v>
      </c>
      <c r="E26" s="2">
        <v>2</v>
      </c>
    </row>
    <row r="27" spans="1:6" x14ac:dyDescent="0.25">
      <c r="A27" s="6" t="s">
        <v>182</v>
      </c>
      <c r="B27" s="2">
        <v>2</v>
      </c>
      <c r="C27" s="15">
        <v>2</v>
      </c>
      <c r="D27" s="7" t="s">
        <v>31</v>
      </c>
      <c r="E27" s="2">
        <v>2</v>
      </c>
    </row>
    <row r="28" spans="1:6" x14ac:dyDescent="0.25">
      <c r="A28" s="7" t="s">
        <v>182</v>
      </c>
      <c r="B28" s="2">
        <v>2</v>
      </c>
      <c r="D28" s="6" t="s">
        <v>183</v>
      </c>
      <c r="E28" s="2">
        <v>2</v>
      </c>
      <c r="F28">
        <v>0</v>
      </c>
    </row>
    <row r="29" spans="1:6" x14ac:dyDescent="0.25">
      <c r="A29" s="6" t="s">
        <v>7</v>
      </c>
      <c r="B29" s="2">
        <v>13</v>
      </c>
      <c r="C29" s="15">
        <v>9</v>
      </c>
      <c r="D29" s="7" t="s">
        <v>182</v>
      </c>
      <c r="E29" s="2">
        <v>2</v>
      </c>
    </row>
    <row r="30" spans="1:6" x14ac:dyDescent="0.25">
      <c r="A30" s="7" t="s">
        <v>278</v>
      </c>
      <c r="B30" s="2">
        <v>1</v>
      </c>
      <c r="D30" s="6" t="s">
        <v>101</v>
      </c>
      <c r="E30" s="2">
        <v>2</v>
      </c>
      <c r="F30">
        <v>0</v>
      </c>
    </row>
    <row r="31" spans="1:6" x14ac:dyDescent="0.25">
      <c r="A31" s="7" t="s">
        <v>7</v>
      </c>
      <c r="B31" s="2">
        <v>9</v>
      </c>
      <c r="D31" s="7" t="s">
        <v>31</v>
      </c>
      <c r="E31" s="2">
        <v>2</v>
      </c>
    </row>
    <row r="32" spans="1:6" x14ac:dyDescent="0.25">
      <c r="A32" s="7" t="s">
        <v>279</v>
      </c>
      <c r="B32" s="2">
        <v>3</v>
      </c>
      <c r="D32" s="6" t="s">
        <v>8</v>
      </c>
      <c r="E32" s="2">
        <v>18</v>
      </c>
      <c r="F32">
        <v>0</v>
      </c>
    </row>
    <row r="33" spans="1:6" x14ac:dyDescent="0.25">
      <c r="A33" s="6" t="s">
        <v>101</v>
      </c>
      <c r="B33" s="2">
        <v>2</v>
      </c>
      <c r="C33" s="15">
        <v>0</v>
      </c>
      <c r="D33" s="7" t="s">
        <v>278</v>
      </c>
      <c r="E33" s="2">
        <v>1</v>
      </c>
    </row>
    <row r="34" spans="1:6" x14ac:dyDescent="0.25">
      <c r="A34" s="7" t="s">
        <v>31</v>
      </c>
      <c r="B34" s="2">
        <v>2</v>
      </c>
      <c r="D34" s="7" t="s">
        <v>7</v>
      </c>
      <c r="E34" s="2">
        <v>4</v>
      </c>
    </row>
    <row r="35" spans="1:6" x14ac:dyDescent="0.25">
      <c r="A35" s="6" t="s">
        <v>36</v>
      </c>
      <c r="B35" s="2">
        <v>3</v>
      </c>
      <c r="C35" s="15">
        <v>1</v>
      </c>
      <c r="D35" s="7" t="s">
        <v>279</v>
      </c>
      <c r="E35" s="2">
        <v>8</v>
      </c>
    </row>
    <row r="36" spans="1:6" x14ac:dyDescent="0.25">
      <c r="A36" s="7" t="s">
        <v>36</v>
      </c>
      <c r="B36" s="2">
        <v>1</v>
      </c>
      <c r="D36" s="7" t="s">
        <v>31</v>
      </c>
      <c r="E36" s="2">
        <v>5</v>
      </c>
    </row>
    <row r="37" spans="1:6" x14ac:dyDescent="0.25">
      <c r="A37" s="7" t="s">
        <v>31</v>
      </c>
      <c r="B37" s="2">
        <v>2</v>
      </c>
      <c r="D37" s="6" t="s">
        <v>36</v>
      </c>
      <c r="E37" s="2">
        <v>8</v>
      </c>
      <c r="F37">
        <v>0</v>
      </c>
    </row>
    <row r="38" spans="1:6" x14ac:dyDescent="0.25">
      <c r="A38" s="6" t="s">
        <v>68</v>
      </c>
      <c r="B38" s="2">
        <v>9</v>
      </c>
      <c r="C38" s="15">
        <v>9</v>
      </c>
      <c r="D38" s="7" t="s">
        <v>279</v>
      </c>
      <c r="E38" s="2">
        <v>4</v>
      </c>
    </row>
    <row r="39" spans="1:6" x14ac:dyDescent="0.25">
      <c r="A39" s="7" t="s">
        <v>68</v>
      </c>
      <c r="B39" s="2">
        <v>9</v>
      </c>
      <c r="D39" s="7" t="s">
        <v>31</v>
      </c>
      <c r="E39" s="2">
        <v>4</v>
      </c>
    </row>
    <row r="40" spans="1:6" x14ac:dyDescent="0.25">
      <c r="A40" s="6" t="s">
        <v>39</v>
      </c>
      <c r="B40" s="2">
        <v>12</v>
      </c>
      <c r="C40" s="15">
        <v>10</v>
      </c>
      <c r="D40" s="6" t="s">
        <v>68</v>
      </c>
      <c r="E40" s="2">
        <v>8</v>
      </c>
      <c r="F40">
        <v>0</v>
      </c>
    </row>
    <row r="41" spans="1:6" x14ac:dyDescent="0.25">
      <c r="A41" s="7" t="s">
        <v>30</v>
      </c>
      <c r="B41" s="2">
        <v>2</v>
      </c>
      <c r="D41" s="7" t="s">
        <v>25</v>
      </c>
      <c r="E41" s="2">
        <v>3</v>
      </c>
    </row>
    <row r="42" spans="1:6" x14ac:dyDescent="0.25">
      <c r="A42" s="7" t="s">
        <v>39</v>
      </c>
      <c r="B42" s="2">
        <v>10</v>
      </c>
      <c r="D42" s="7" t="s">
        <v>39</v>
      </c>
      <c r="E42" s="2">
        <v>5</v>
      </c>
    </row>
    <row r="43" spans="1:6" x14ac:dyDescent="0.25">
      <c r="A43" s="6" t="s">
        <v>15</v>
      </c>
      <c r="B43" s="2">
        <v>5</v>
      </c>
      <c r="C43" s="15">
        <v>4</v>
      </c>
      <c r="D43" s="6" t="s">
        <v>39</v>
      </c>
      <c r="E43" s="2">
        <v>5</v>
      </c>
      <c r="F43">
        <v>0</v>
      </c>
    </row>
    <row r="44" spans="1:6" x14ac:dyDescent="0.25">
      <c r="A44" s="7" t="s">
        <v>279</v>
      </c>
      <c r="B44" s="2">
        <v>4</v>
      </c>
      <c r="D44" s="7" t="s">
        <v>30</v>
      </c>
      <c r="E44" s="2">
        <v>3</v>
      </c>
    </row>
    <row r="45" spans="1:6" x14ac:dyDescent="0.25">
      <c r="A45" s="7" t="s">
        <v>31</v>
      </c>
      <c r="B45" s="2">
        <v>1</v>
      </c>
      <c r="D45" s="7" t="s">
        <v>279</v>
      </c>
      <c r="E45" s="2">
        <v>2</v>
      </c>
    </row>
    <row r="46" spans="1:6" x14ac:dyDescent="0.25">
      <c r="A46" s="6" t="s">
        <v>108</v>
      </c>
      <c r="B46" s="2">
        <v>3</v>
      </c>
      <c r="C46" s="15">
        <v>0</v>
      </c>
      <c r="D46" s="6" t="s">
        <v>15</v>
      </c>
      <c r="E46" s="2">
        <v>6</v>
      </c>
      <c r="F46">
        <v>0</v>
      </c>
    </row>
    <row r="47" spans="1:6" x14ac:dyDescent="0.25">
      <c r="A47" s="7" t="s">
        <v>281</v>
      </c>
      <c r="B47" s="2">
        <v>2</v>
      </c>
      <c r="D47" s="7" t="s">
        <v>284</v>
      </c>
      <c r="E47" s="2">
        <v>1</v>
      </c>
    </row>
    <row r="48" spans="1:6" x14ac:dyDescent="0.25">
      <c r="A48" s="7" t="s">
        <v>282</v>
      </c>
      <c r="B48" s="2">
        <v>1</v>
      </c>
      <c r="D48" s="7" t="s">
        <v>31</v>
      </c>
      <c r="E48" s="2">
        <v>5</v>
      </c>
    </row>
    <row r="49" spans="1:6" x14ac:dyDescent="0.25">
      <c r="A49" s="6" t="s">
        <v>31</v>
      </c>
      <c r="B49" s="2">
        <v>11</v>
      </c>
      <c r="C49" s="15">
        <v>11</v>
      </c>
      <c r="D49" s="6" t="s">
        <v>108</v>
      </c>
      <c r="E49" s="2">
        <v>15</v>
      </c>
      <c r="F49">
        <v>0</v>
      </c>
    </row>
    <row r="50" spans="1:6" x14ac:dyDescent="0.25">
      <c r="A50" s="7" t="s">
        <v>31</v>
      </c>
      <c r="B50" s="2">
        <v>11</v>
      </c>
      <c r="D50" s="7" t="s">
        <v>30</v>
      </c>
      <c r="E50" s="2">
        <v>3</v>
      </c>
    </row>
    <row r="51" spans="1:6" x14ac:dyDescent="0.25">
      <c r="A51" s="6" t="s">
        <v>272</v>
      </c>
      <c r="B51" s="2"/>
      <c r="D51" s="7" t="s">
        <v>69</v>
      </c>
      <c r="E51" s="2">
        <v>5</v>
      </c>
    </row>
    <row r="52" spans="1:6" x14ac:dyDescent="0.25">
      <c r="A52" s="7" t="s">
        <v>272</v>
      </c>
      <c r="B52" s="2"/>
      <c r="D52" s="7" t="s">
        <v>31</v>
      </c>
      <c r="E52" s="2">
        <v>7</v>
      </c>
    </row>
    <row r="53" spans="1:6" x14ac:dyDescent="0.25">
      <c r="A53" s="6" t="s">
        <v>273</v>
      </c>
      <c r="B53" s="2">
        <v>128</v>
      </c>
      <c r="D53" s="6" t="s">
        <v>31</v>
      </c>
      <c r="E53" s="2">
        <v>15</v>
      </c>
      <c r="F53">
        <v>0</v>
      </c>
    </row>
    <row r="54" spans="1:6" x14ac:dyDescent="0.25">
      <c r="D54" s="7" t="s">
        <v>30</v>
      </c>
      <c r="E54" s="2">
        <v>7</v>
      </c>
    </row>
    <row r="55" spans="1:6" x14ac:dyDescent="0.25">
      <c r="D55" s="7" t="s">
        <v>68</v>
      </c>
      <c r="E55" s="2">
        <v>3</v>
      </c>
    </row>
    <row r="56" spans="1:6" x14ac:dyDescent="0.25">
      <c r="D56" s="7" t="s">
        <v>279</v>
      </c>
      <c r="E56" s="2">
        <v>5</v>
      </c>
    </row>
    <row r="57" spans="1:6" x14ac:dyDescent="0.25">
      <c r="D57" s="6" t="s">
        <v>272</v>
      </c>
      <c r="E57" s="2"/>
    </row>
    <row r="58" spans="1:6" x14ac:dyDescent="0.25">
      <c r="D58" s="7" t="s">
        <v>272</v>
      </c>
      <c r="E58" s="2"/>
    </row>
    <row r="59" spans="1:6" x14ac:dyDescent="0.25">
      <c r="D59" s="6" t="s">
        <v>273</v>
      </c>
      <c r="E59" s="2">
        <v>128</v>
      </c>
    </row>
  </sheetData>
  <conditionalFormatting sqref="C1:C1048576">
    <cfRule type="cellIs" dxfId="5" priority="1" operator="equal">
      <formula>11</formula>
    </cfRule>
    <cfRule type="notContainsBlanks" dxfId="4" priority="2">
      <formula>LEN(TRIM(C1))&gt;0</formula>
    </cfRule>
  </conditionalFormatting>
  <pageMargins left="0.7" right="0.7" top="0.75" bottom="0.75" header="0.3" footer="0.3"/>
  <pageSetup paperSize="9" orientation="portrait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5"/>
  <sheetViews>
    <sheetView topLeftCell="C1" workbookViewId="0">
      <selection activeCell="M15" sqref="M15"/>
    </sheetView>
  </sheetViews>
  <sheetFormatPr defaultRowHeight="15" x14ac:dyDescent="0.25"/>
  <cols>
    <col min="1" max="1" width="14.42578125" bestFit="1" customWidth="1"/>
    <col min="4" max="4" width="16.7109375" customWidth="1"/>
    <col min="5" max="5" width="31" customWidth="1"/>
    <col min="7" max="7" width="12.140625" customWidth="1"/>
    <col min="10" max="10" width="14.85546875" customWidth="1"/>
    <col min="11" max="11" width="18.7109375" customWidth="1"/>
    <col min="13" max="13" width="16.5703125" customWidth="1"/>
  </cols>
  <sheetData>
    <row r="1" spans="1:18" x14ac:dyDescent="0.25">
      <c r="M1" t="s">
        <v>323</v>
      </c>
    </row>
    <row r="2" spans="1:18" x14ac:dyDescent="0.25">
      <c r="D2" s="42" t="s">
        <v>295</v>
      </c>
      <c r="E2" s="42"/>
      <c r="F2" s="42"/>
      <c r="J2" s="27" t="s">
        <v>271</v>
      </c>
      <c r="K2" s="27" t="s">
        <v>274</v>
      </c>
      <c r="L2" s="27"/>
      <c r="M2" s="27" t="s">
        <v>271</v>
      </c>
      <c r="N2" s="27" t="s">
        <v>317</v>
      </c>
      <c r="O2" s="27"/>
      <c r="P2" s="27" t="s">
        <v>320</v>
      </c>
      <c r="Q2" s="27"/>
      <c r="R2" s="27" t="s">
        <v>321</v>
      </c>
    </row>
    <row r="3" spans="1:18" x14ac:dyDescent="0.25">
      <c r="A3" s="5" t="s">
        <v>271</v>
      </c>
      <c r="J3" s="6" t="s">
        <v>30</v>
      </c>
      <c r="K3" s="2">
        <v>13</v>
      </c>
      <c r="M3" s="6" t="s">
        <v>30</v>
      </c>
      <c r="N3" s="2">
        <v>7</v>
      </c>
      <c r="P3">
        <f>K3+N3</f>
        <v>20</v>
      </c>
      <c r="R3">
        <f>(K3/P3)*100</f>
        <v>65</v>
      </c>
    </row>
    <row r="4" spans="1:18" x14ac:dyDescent="0.25">
      <c r="A4" s="6" t="s">
        <v>78</v>
      </c>
      <c r="B4" s="18" t="s">
        <v>291</v>
      </c>
      <c r="D4" t="s">
        <v>292</v>
      </c>
      <c r="E4">
        <f>MAX(B5:B103)</f>
        <v>244</v>
      </c>
      <c r="F4" t="s">
        <v>8</v>
      </c>
      <c r="J4" s="6" t="s">
        <v>26</v>
      </c>
      <c r="K4" s="2">
        <v>17</v>
      </c>
      <c r="M4" s="6" t="s">
        <v>26</v>
      </c>
      <c r="N4" s="2">
        <v>6</v>
      </c>
      <c r="P4">
        <f t="shared" ref="P4:P5" si="0">K4+N4</f>
        <v>23</v>
      </c>
      <c r="R4">
        <f t="shared" ref="R4:R5" si="1">(K4/P4)*100</f>
        <v>73.91304347826086</v>
      </c>
    </row>
    <row r="5" spans="1:18" x14ac:dyDescent="0.25">
      <c r="A5" s="7">
        <v>29</v>
      </c>
      <c r="D5" t="s">
        <v>293</v>
      </c>
      <c r="E5">
        <f>LARGE(B:B,2)</f>
        <v>242</v>
      </c>
      <c r="F5" t="s">
        <v>26</v>
      </c>
      <c r="J5" s="6" t="s">
        <v>69</v>
      </c>
      <c r="K5" s="2">
        <v>14</v>
      </c>
      <c r="M5" s="6" t="s">
        <v>69</v>
      </c>
      <c r="N5" s="2">
        <v>5</v>
      </c>
      <c r="P5">
        <f t="shared" si="0"/>
        <v>19</v>
      </c>
      <c r="R5">
        <f t="shared" si="1"/>
        <v>73.68421052631578</v>
      </c>
    </row>
    <row r="6" spans="1:18" x14ac:dyDescent="0.25">
      <c r="A6" s="7">
        <v>91</v>
      </c>
      <c r="D6" t="s">
        <v>294</v>
      </c>
      <c r="E6">
        <f>LARGE(B:B,3)</f>
        <v>226</v>
      </c>
      <c r="F6" t="s">
        <v>16</v>
      </c>
    </row>
    <row r="7" spans="1:18" x14ac:dyDescent="0.25">
      <c r="A7" s="7">
        <v>136</v>
      </c>
    </row>
    <row r="8" spans="1:18" ht="15.75" thickBot="1" x14ac:dyDescent="0.3">
      <c r="A8" s="7">
        <v>146</v>
      </c>
    </row>
    <row r="9" spans="1:18" ht="15.75" thickBot="1" x14ac:dyDescent="0.3">
      <c r="A9" s="7">
        <v>154</v>
      </c>
      <c r="B9">
        <v>154</v>
      </c>
      <c r="E9" s="38" t="s">
        <v>322</v>
      </c>
      <c r="F9" s="28"/>
      <c r="G9" s="28"/>
      <c r="H9" s="28"/>
      <c r="I9" s="29"/>
    </row>
    <row r="10" spans="1:18" ht="15.75" thickBot="1" x14ac:dyDescent="0.3">
      <c r="A10" s="7"/>
      <c r="E10" s="30"/>
      <c r="F10" s="31"/>
      <c r="G10" s="39" t="s">
        <v>311</v>
      </c>
      <c r="H10" s="39" t="s">
        <v>312</v>
      </c>
      <c r="I10" s="32"/>
      <c r="J10" s="6"/>
      <c r="K10" s="2"/>
    </row>
    <row r="11" spans="1:18" ht="15.75" thickTop="1" x14ac:dyDescent="0.25">
      <c r="A11" s="6" t="s">
        <v>25</v>
      </c>
      <c r="E11" s="30" t="s">
        <v>324</v>
      </c>
      <c r="F11" s="31">
        <v>6</v>
      </c>
      <c r="G11" s="31">
        <v>4</v>
      </c>
      <c r="H11" s="31">
        <v>2</v>
      </c>
      <c r="I11" s="32"/>
      <c r="J11" s="7"/>
      <c r="K11" s="2"/>
    </row>
    <row r="12" spans="1:18" x14ac:dyDescent="0.25">
      <c r="A12" s="7">
        <v>7</v>
      </c>
      <c r="B12">
        <v>7</v>
      </c>
      <c r="E12" s="30" t="s">
        <v>316</v>
      </c>
      <c r="F12" s="31">
        <v>11</v>
      </c>
      <c r="G12" s="31">
        <v>3</v>
      </c>
      <c r="H12" s="31">
        <v>8</v>
      </c>
      <c r="I12" s="32"/>
      <c r="J12" s="7"/>
      <c r="K12" s="2"/>
    </row>
    <row r="13" spans="1:18" x14ac:dyDescent="0.25">
      <c r="A13" s="7"/>
      <c r="E13" s="30" t="s">
        <v>325</v>
      </c>
      <c r="F13" s="31">
        <v>3</v>
      </c>
      <c r="G13" s="31"/>
      <c r="H13" s="31"/>
      <c r="I13" s="32"/>
      <c r="J13" s="7"/>
      <c r="K13" s="2"/>
    </row>
    <row r="14" spans="1:18" x14ac:dyDescent="0.25">
      <c r="A14" s="6" t="s">
        <v>30</v>
      </c>
      <c r="E14" s="30"/>
      <c r="F14" s="31"/>
      <c r="G14" s="31"/>
      <c r="H14" s="31"/>
      <c r="I14" s="32"/>
      <c r="J14" s="6"/>
      <c r="K14" s="2"/>
    </row>
    <row r="15" spans="1:18" x14ac:dyDescent="0.25">
      <c r="A15" s="7">
        <v>3</v>
      </c>
      <c r="E15" s="30"/>
      <c r="F15" s="31"/>
      <c r="G15" s="31"/>
      <c r="H15" s="31"/>
      <c r="I15" s="32"/>
    </row>
    <row r="16" spans="1:18" ht="15.75" thickBot="1" x14ac:dyDescent="0.3">
      <c r="A16" s="7">
        <v>18</v>
      </c>
      <c r="E16" s="30"/>
      <c r="F16" s="31"/>
      <c r="G16" s="39" t="s">
        <v>329</v>
      </c>
      <c r="H16" s="39" t="s">
        <v>330</v>
      </c>
      <c r="I16" s="32"/>
    </row>
    <row r="17" spans="1:9" ht="15.75" thickTop="1" x14ac:dyDescent="0.25">
      <c r="A17" s="7">
        <v>28</v>
      </c>
      <c r="E17" s="30" t="s">
        <v>328</v>
      </c>
      <c r="F17" s="31">
        <v>10</v>
      </c>
      <c r="G17" s="31">
        <v>3</v>
      </c>
      <c r="H17" s="31">
        <v>7</v>
      </c>
      <c r="I17" s="32"/>
    </row>
    <row r="18" spans="1:9" x14ac:dyDescent="0.25">
      <c r="A18" s="7">
        <v>37</v>
      </c>
      <c r="E18" s="30" t="s">
        <v>331</v>
      </c>
      <c r="F18" s="31">
        <v>9</v>
      </c>
      <c r="G18" s="31">
        <v>3</v>
      </c>
      <c r="H18" s="31">
        <v>4</v>
      </c>
      <c r="I18" s="32"/>
    </row>
    <row r="19" spans="1:9" x14ac:dyDescent="0.25">
      <c r="A19" s="7">
        <v>48</v>
      </c>
      <c r="E19" s="30"/>
      <c r="F19" s="31"/>
      <c r="G19" s="31"/>
      <c r="H19" s="31"/>
      <c r="I19" s="32"/>
    </row>
    <row r="20" spans="1:9" x14ac:dyDescent="0.25">
      <c r="A20" s="7">
        <v>91</v>
      </c>
      <c r="E20" s="33" t="s">
        <v>332</v>
      </c>
      <c r="F20" s="34">
        <f>(G17/F11)*100</f>
        <v>50</v>
      </c>
      <c r="G20" s="31"/>
      <c r="H20" s="31"/>
      <c r="I20" s="32"/>
    </row>
    <row r="21" spans="1:9" x14ac:dyDescent="0.25">
      <c r="A21" s="7">
        <v>137</v>
      </c>
      <c r="E21" s="33" t="s">
        <v>333</v>
      </c>
      <c r="F21" s="34">
        <f>(G18/F11)*100</f>
        <v>50</v>
      </c>
      <c r="G21" s="31"/>
      <c r="H21" s="31"/>
      <c r="I21" s="32"/>
    </row>
    <row r="22" spans="1:9" x14ac:dyDescent="0.25">
      <c r="A22" s="7">
        <v>163</v>
      </c>
      <c r="B22">
        <v>163</v>
      </c>
      <c r="E22" s="30" t="s">
        <v>334</v>
      </c>
      <c r="F22" s="31">
        <f>(H17/F12)*100</f>
        <v>63.636363636363633</v>
      </c>
      <c r="G22" s="31"/>
      <c r="H22" s="31"/>
      <c r="I22" s="32"/>
    </row>
    <row r="23" spans="1:9" x14ac:dyDescent="0.25">
      <c r="A23" s="7"/>
      <c r="E23" s="30" t="s">
        <v>335</v>
      </c>
      <c r="F23" s="31">
        <f>(H18/F12)*100</f>
        <v>36.363636363636367</v>
      </c>
      <c r="G23" s="31"/>
      <c r="H23" s="31"/>
      <c r="I23" s="32"/>
    </row>
    <row r="24" spans="1:9" x14ac:dyDescent="0.25">
      <c r="A24" s="6" t="s">
        <v>26</v>
      </c>
      <c r="E24" s="33" t="s">
        <v>336</v>
      </c>
      <c r="F24" s="34">
        <f>(G11/F11)*100</f>
        <v>66.666666666666657</v>
      </c>
      <c r="G24" s="31"/>
      <c r="H24" s="31"/>
      <c r="I24" s="32"/>
    </row>
    <row r="25" spans="1:9" x14ac:dyDescent="0.25">
      <c r="A25" s="7">
        <v>4</v>
      </c>
      <c r="E25" s="33" t="s">
        <v>337</v>
      </c>
      <c r="F25" s="34">
        <f>(H11/F11)*100</f>
        <v>33.333333333333329</v>
      </c>
      <c r="G25" s="31"/>
      <c r="H25" s="31"/>
      <c r="I25" s="32"/>
    </row>
    <row r="26" spans="1:9" x14ac:dyDescent="0.25">
      <c r="A26" s="7">
        <v>12</v>
      </c>
      <c r="E26" s="30" t="s">
        <v>338</v>
      </c>
      <c r="F26" s="31">
        <f>H12/F12*100</f>
        <v>72.727272727272734</v>
      </c>
      <c r="G26" s="31"/>
      <c r="H26" s="31"/>
      <c r="I26" s="32"/>
    </row>
    <row r="27" spans="1:9" x14ac:dyDescent="0.25">
      <c r="A27" s="7">
        <v>16</v>
      </c>
      <c r="E27" s="35" t="s">
        <v>339</v>
      </c>
      <c r="F27" s="36">
        <f>G12/F12*100</f>
        <v>27.27272727272727</v>
      </c>
      <c r="G27" s="36"/>
      <c r="H27" s="36"/>
      <c r="I27" s="37"/>
    </row>
    <row r="28" spans="1:9" x14ac:dyDescent="0.25">
      <c r="A28" s="7">
        <v>18</v>
      </c>
    </row>
    <row r="29" spans="1:9" x14ac:dyDescent="0.25">
      <c r="A29" s="7">
        <v>31</v>
      </c>
    </row>
    <row r="30" spans="1:9" x14ac:dyDescent="0.25">
      <c r="A30" s="7">
        <v>38</v>
      </c>
    </row>
    <row r="31" spans="1:9" x14ac:dyDescent="0.25">
      <c r="A31" s="7">
        <v>86</v>
      </c>
    </row>
    <row r="32" spans="1:9" x14ac:dyDescent="0.25">
      <c r="A32" s="7">
        <v>242</v>
      </c>
      <c r="B32" s="19">
        <v>242</v>
      </c>
    </row>
    <row r="33" spans="1:2" x14ac:dyDescent="0.25">
      <c r="A33" s="7"/>
    </row>
    <row r="34" spans="1:2" x14ac:dyDescent="0.25">
      <c r="A34" s="6" t="s">
        <v>105</v>
      </c>
    </row>
    <row r="35" spans="1:2" x14ac:dyDescent="0.25">
      <c r="A35" s="7">
        <v>30</v>
      </c>
      <c r="B35">
        <v>30</v>
      </c>
    </row>
    <row r="36" spans="1:2" x14ac:dyDescent="0.25">
      <c r="A36" s="6" t="s">
        <v>69</v>
      </c>
    </row>
    <row r="37" spans="1:2" x14ac:dyDescent="0.25">
      <c r="A37" s="7">
        <v>26</v>
      </c>
    </row>
    <row r="38" spans="1:2" x14ac:dyDescent="0.25">
      <c r="A38" s="7">
        <v>73</v>
      </c>
    </row>
    <row r="39" spans="1:2" x14ac:dyDescent="0.25">
      <c r="A39" s="7">
        <v>124</v>
      </c>
    </row>
    <row r="40" spans="1:2" x14ac:dyDescent="0.25">
      <c r="A40" s="7">
        <v>224</v>
      </c>
      <c r="B40">
        <v>224</v>
      </c>
    </row>
    <row r="41" spans="1:2" x14ac:dyDescent="0.25">
      <c r="A41" s="7"/>
    </row>
    <row r="42" spans="1:2" x14ac:dyDescent="0.25">
      <c r="A42" s="6" t="s">
        <v>16</v>
      </c>
    </row>
    <row r="43" spans="1:2" x14ac:dyDescent="0.25">
      <c r="A43" s="7">
        <v>24</v>
      </c>
    </row>
    <row r="44" spans="1:2" x14ac:dyDescent="0.25">
      <c r="A44" s="7">
        <v>25</v>
      </c>
    </row>
    <row r="45" spans="1:2" x14ac:dyDescent="0.25">
      <c r="A45" s="7">
        <v>67</v>
      </c>
    </row>
    <row r="46" spans="1:2" x14ac:dyDescent="0.25">
      <c r="A46" s="7">
        <v>226</v>
      </c>
      <c r="B46" s="19">
        <v>226</v>
      </c>
    </row>
    <row r="47" spans="1:2" x14ac:dyDescent="0.25">
      <c r="A47" s="7"/>
    </row>
    <row r="48" spans="1:2" x14ac:dyDescent="0.25">
      <c r="A48" s="6" t="s">
        <v>183</v>
      </c>
    </row>
    <row r="49" spans="1:2" x14ac:dyDescent="0.25">
      <c r="A49" s="7">
        <v>1</v>
      </c>
      <c r="B49">
        <v>1</v>
      </c>
    </row>
    <row r="50" spans="1:2" x14ac:dyDescent="0.25">
      <c r="A50" s="6" t="s">
        <v>182</v>
      </c>
    </row>
    <row r="51" spans="1:2" x14ac:dyDescent="0.25">
      <c r="A51" s="7">
        <v>55</v>
      </c>
      <c r="B51">
        <v>55</v>
      </c>
    </row>
    <row r="52" spans="1:2" x14ac:dyDescent="0.25">
      <c r="A52" s="6" t="s">
        <v>7</v>
      </c>
    </row>
    <row r="53" spans="1:2" x14ac:dyDescent="0.25">
      <c r="A53" s="7">
        <v>15</v>
      </c>
    </row>
    <row r="54" spans="1:2" x14ac:dyDescent="0.25">
      <c r="A54" s="7">
        <v>47</v>
      </c>
    </row>
    <row r="55" spans="1:2" x14ac:dyDescent="0.25">
      <c r="A55" s="7">
        <v>61</v>
      </c>
    </row>
    <row r="56" spans="1:2" x14ac:dyDescent="0.25">
      <c r="A56" s="7">
        <v>183</v>
      </c>
      <c r="B56">
        <v>183</v>
      </c>
    </row>
    <row r="57" spans="1:2" x14ac:dyDescent="0.25">
      <c r="A57" s="7"/>
    </row>
    <row r="58" spans="1:2" x14ac:dyDescent="0.25">
      <c r="A58" s="6" t="s">
        <v>230</v>
      </c>
    </row>
    <row r="59" spans="1:2" x14ac:dyDescent="0.25">
      <c r="A59" s="7"/>
    </row>
    <row r="60" spans="1:2" x14ac:dyDescent="0.25">
      <c r="A60" s="6" t="s">
        <v>101</v>
      </c>
    </row>
    <row r="61" spans="1:2" x14ac:dyDescent="0.25">
      <c r="A61" s="7">
        <v>58</v>
      </c>
      <c r="B61">
        <v>58</v>
      </c>
    </row>
    <row r="62" spans="1:2" x14ac:dyDescent="0.25">
      <c r="A62" s="6" t="s">
        <v>8</v>
      </c>
    </row>
    <row r="63" spans="1:2" x14ac:dyDescent="0.25">
      <c r="A63" s="7">
        <v>131</v>
      </c>
    </row>
    <row r="64" spans="1:2" x14ac:dyDescent="0.25">
      <c r="A64" s="7">
        <v>201</v>
      </c>
    </row>
    <row r="65" spans="1:2" x14ac:dyDescent="0.25">
      <c r="A65" s="7">
        <v>244</v>
      </c>
      <c r="B65" s="19">
        <v>244</v>
      </c>
    </row>
    <row r="66" spans="1:2" x14ac:dyDescent="0.25">
      <c r="A66" s="7"/>
    </row>
    <row r="67" spans="1:2" x14ac:dyDescent="0.25">
      <c r="A67" s="6" t="s">
        <v>36</v>
      </c>
    </row>
    <row r="68" spans="1:2" x14ac:dyDescent="0.25">
      <c r="A68" s="7">
        <v>6</v>
      </c>
    </row>
    <row r="69" spans="1:2" x14ac:dyDescent="0.25">
      <c r="A69" s="7">
        <v>31</v>
      </c>
    </row>
    <row r="70" spans="1:2" x14ac:dyDescent="0.25">
      <c r="A70" s="7">
        <v>73</v>
      </c>
      <c r="B70">
        <v>73</v>
      </c>
    </row>
    <row r="71" spans="1:2" x14ac:dyDescent="0.25">
      <c r="A71" s="7"/>
    </row>
    <row r="72" spans="1:2" x14ac:dyDescent="0.25">
      <c r="A72" s="6" t="s">
        <v>68</v>
      </c>
    </row>
    <row r="73" spans="1:2" x14ac:dyDescent="0.25">
      <c r="A73" s="7">
        <v>40</v>
      </c>
    </row>
    <row r="74" spans="1:2" x14ac:dyDescent="0.25">
      <c r="A74" s="7">
        <v>78</v>
      </c>
    </row>
    <row r="75" spans="1:2" x14ac:dyDescent="0.25">
      <c r="A75" s="7">
        <v>120</v>
      </c>
      <c r="B75">
        <v>120</v>
      </c>
    </row>
    <row r="76" spans="1:2" x14ac:dyDescent="0.25">
      <c r="A76" s="7"/>
    </row>
    <row r="77" spans="1:2" x14ac:dyDescent="0.25">
      <c r="A77" s="6" t="s">
        <v>39</v>
      </c>
    </row>
    <row r="78" spans="1:2" x14ac:dyDescent="0.25">
      <c r="A78" s="7">
        <v>3</v>
      </c>
    </row>
    <row r="79" spans="1:2" x14ac:dyDescent="0.25">
      <c r="A79" s="7">
        <v>79</v>
      </c>
    </row>
    <row r="80" spans="1:2" x14ac:dyDescent="0.25">
      <c r="A80" s="7">
        <v>178</v>
      </c>
    </row>
    <row r="81" spans="1:2" x14ac:dyDescent="0.25">
      <c r="A81" s="7">
        <v>219</v>
      </c>
      <c r="B81">
        <v>219</v>
      </c>
    </row>
    <row r="82" spans="1:2" x14ac:dyDescent="0.25">
      <c r="A82" s="7"/>
    </row>
    <row r="83" spans="1:2" x14ac:dyDescent="0.25">
      <c r="A83" s="6" t="s">
        <v>125</v>
      </c>
    </row>
    <row r="84" spans="1:2" x14ac:dyDescent="0.25">
      <c r="A84" s="7"/>
    </row>
    <row r="85" spans="1:2" x14ac:dyDescent="0.25">
      <c r="A85" s="6" t="s">
        <v>15</v>
      </c>
    </row>
    <row r="86" spans="1:2" x14ac:dyDescent="0.25">
      <c r="A86" s="7">
        <v>3</v>
      </c>
    </row>
    <row r="87" spans="1:2" x14ac:dyDescent="0.25">
      <c r="A87" s="7">
        <v>56</v>
      </c>
    </row>
    <row r="88" spans="1:2" x14ac:dyDescent="0.25">
      <c r="A88" s="7">
        <v>78</v>
      </c>
      <c r="B88">
        <v>78</v>
      </c>
    </row>
    <row r="89" spans="1:2" x14ac:dyDescent="0.25">
      <c r="A89" s="7"/>
    </row>
    <row r="90" spans="1:2" x14ac:dyDescent="0.25">
      <c r="A90" s="6" t="s">
        <v>108</v>
      </c>
    </row>
    <row r="91" spans="1:2" x14ac:dyDescent="0.25">
      <c r="A91" s="7">
        <v>3</v>
      </c>
    </row>
    <row r="92" spans="1:2" x14ac:dyDescent="0.25">
      <c r="A92" s="7">
        <v>5</v>
      </c>
    </row>
    <row r="93" spans="1:2" x14ac:dyDescent="0.25">
      <c r="A93" s="7">
        <v>43</v>
      </c>
    </row>
    <row r="94" spans="1:2" x14ac:dyDescent="0.25">
      <c r="A94" s="7">
        <v>52</v>
      </c>
    </row>
    <row r="95" spans="1:2" x14ac:dyDescent="0.25">
      <c r="A95" s="7">
        <v>60</v>
      </c>
      <c r="B95">
        <v>60</v>
      </c>
    </row>
    <row r="96" spans="1:2" x14ac:dyDescent="0.25">
      <c r="A96" s="7"/>
    </row>
    <row r="97" spans="1:2" x14ac:dyDescent="0.25">
      <c r="A97" s="6" t="s">
        <v>31</v>
      </c>
    </row>
    <row r="98" spans="1:2" x14ac:dyDescent="0.25">
      <c r="A98" s="7">
        <v>2</v>
      </c>
    </row>
    <row r="99" spans="1:2" x14ac:dyDescent="0.25">
      <c r="A99" s="7">
        <v>12</v>
      </c>
    </row>
    <row r="100" spans="1:2" x14ac:dyDescent="0.25">
      <c r="A100" s="7">
        <v>89</v>
      </c>
    </row>
    <row r="101" spans="1:2" x14ac:dyDescent="0.25">
      <c r="A101" s="7">
        <v>107</v>
      </c>
    </row>
    <row r="102" spans="1:2" x14ac:dyDescent="0.25">
      <c r="A102" s="7">
        <v>154</v>
      </c>
      <c r="B102">
        <v>154</v>
      </c>
    </row>
    <row r="103" spans="1:2" x14ac:dyDescent="0.25">
      <c r="A103" s="6" t="s">
        <v>272</v>
      </c>
    </row>
    <row r="104" spans="1:2" x14ac:dyDescent="0.25">
      <c r="A104" s="7" t="s">
        <v>272</v>
      </c>
    </row>
    <row r="105" spans="1:2" x14ac:dyDescent="0.25">
      <c r="A105" s="6" t="s">
        <v>273</v>
      </c>
    </row>
  </sheetData>
  <mergeCells count="1">
    <mergeCell ref="D2:F2"/>
  </mergeCells>
  <pageMargins left="0.7" right="0.7" top="0.75" bottom="0.75" header="0.3" footer="0.3"/>
  <pageSetup paperSize="9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G15"/>
  <sheetViews>
    <sheetView workbookViewId="0">
      <selection activeCell="G8" sqref="G8"/>
    </sheetView>
  </sheetViews>
  <sheetFormatPr defaultRowHeight="15" x14ac:dyDescent="0.25"/>
  <cols>
    <col min="1" max="1" width="13.140625" bestFit="1" customWidth="1"/>
    <col min="2" max="2" width="18.5703125" bestFit="1" customWidth="1"/>
  </cols>
  <sheetData>
    <row r="3" spans="1:7" x14ac:dyDescent="0.25">
      <c r="A3" s="5" t="s">
        <v>271</v>
      </c>
      <c r="B3" t="s">
        <v>297</v>
      </c>
    </row>
    <row r="4" spans="1:7" x14ac:dyDescent="0.25">
      <c r="A4" s="6">
        <v>1</v>
      </c>
      <c r="B4" s="2">
        <v>23</v>
      </c>
    </row>
    <row r="5" spans="1:7" x14ac:dyDescent="0.25">
      <c r="A5" s="6">
        <v>2</v>
      </c>
      <c r="B5" s="2">
        <v>13</v>
      </c>
    </row>
    <row r="6" spans="1:7" x14ac:dyDescent="0.25">
      <c r="A6" s="6">
        <v>3</v>
      </c>
      <c r="B6" s="2">
        <v>26</v>
      </c>
      <c r="C6" s="43" t="s">
        <v>298</v>
      </c>
      <c r="D6" s="43"/>
      <c r="E6" s="43"/>
      <c r="F6" s="43"/>
      <c r="G6" s="43"/>
    </row>
    <row r="7" spans="1:7" x14ac:dyDescent="0.25">
      <c r="A7" s="6">
        <v>6</v>
      </c>
      <c r="B7" s="2">
        <v>6</v>
      </c>
      <c r="C7" t="s">
        <v>304</v>
      </c>
      <c r="E7">
        <f>AVERAGE(B4:B13)</f>
        <v>12.8</v>
      </c>
      <c r="F7" t="s">
        <v>305</v>
      </c>
    </row>
    <row r="8" spans="1:7" x14ac:dyDescent="0.25">
      <c r="A8" s="6">
        <v>7</v>
      </c>
      <c r="B8" s="2">
        <v>12</v>
      </c>
    </row>
    <row r="9" spans="1:7" x14ac:dyDescent="0.25">
      <c r="A9" s="6">
        <v>8</v>
      </c>
      <c r="B9" s="2">
        <v>10</v>
      </c>
    </row>
    <row r="10" spans="1:7" x14ac:dyDescent="0.25">
      <c r="A10" s="6">
        <v>9</v>
      </c>
      <c r="B10" s="2">
        <v>14</v>
      </c>
    </row>
    <row r="11" spans="1:7" x14ac:dyDescent="0.25">
      <c r="A11" s="6">
        <v>10</v>
      </c>
      <c r="B11" s="2">
        <v>14</v>
      </c>
    </row>
    <row r="12" spans="1:7" x14ac:dyDescent="0.25">
      <c r="A12" s="6">
        <v>11</v>
      </c>
      <c r="B12" s="2">
        <v>7</v>
      </c>
    </row>
    <row r="13" spans="1:7" x14ac:dyDescent="0.25">
      <c r="A13" s="6">
        <v>12</v>
      </c>
      <c r="B13" s="2">
        <v>3</v>
      </c>
    </row>
    <row r="14" spans="1:7" x14ac:dyDescent="0.25">
      <c r="A14" s="6" t="s">
        <v>272</v>
      </c>
      <c r="B14" s="2"/>
    </row>
    <row r="15" spans="1:7" x14ac:dyDescent="0.25">
      <c r="A15" s="6" t="s">
        <v>273</v>
      </c>
      <c r="B15" s="2">
        <v>128</v>
      </c>
    </row>
  </sheetData>
  <mergeCells count="1">
    <mergeCell ref="C6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P214"/>
  <sheetViews>
    <sheetView topLeftCell="A127" workbookViewId="0">
      <selection activeCell="H14" sqref="H14"/>
    </sheetView>
  </sheetViews>
  <sheetFormatPr defaultRowHeight="15" x14ac:dyDescent="0.25"/>
  <cols>
    <col min="1" max="1" width="14.42578125" customWidth="1"/>
    <col min="2" max="2" width="15.85546875" bestFit="1" customWidth="1"/>
    <col min="3" max="3" width="11.7109375" customWidth="1"/>
  </cols>
  <sheetData>
    <row r="2" spans="1:16" x14ac:dyDescent="0.25">
      <c r="K2" t="s">
        <v>309</v>
      </c>
      <c r="L2" t="s">
        <v>310</v>
      </c>
    </row>
    <row r="3" spans="1:16" x14ac:dyDescent="0.25">
      <c r="A3" s="5" t="s">
        <v>271</v>
      </c>
      <c r="B3" t="s">
        <v>274</v>
      </c>
      <c r="K3" t="s">
        <v>269</v>
      </c>
      <c r="L3" t="s">
        <v>270</v>
      </c>
    </row>
    <row r="4" spans="1:16" x14ac:dyDescent="0.25">
      <c r="A4" s="6" t="s">
        <v>78</v>
      </c>
      <c r="B4" s="2">
        <v>12</v>
      </c>
      <c r="K4" t="s">
        <v>311</v>
      </c>
      <c r="L4" s="10" t="s">
        <v>312</v>
      </c>
    </row>
    <row r="5" spans="1:16" x14ac:dyDescent="0.25">
      <c r="A5" s="7">
        <v>29</v>
      </c>
      <c r="B5" s="2">
        <v>1</v>
      </c>
      <c r="J5" s="10" t="s">
        <v>69</v>
      </c>
      <c r="K5" s="23">
        <v>4</v>
      </c>
      <c r="L5" s="10">
        <v>10</v>
      </c>
      <c r="N5" s="44" t="s">
        <v>313</v>
      </c>
      <c r="O5" s="44"/>
      <c r="P5" s="44"/>
    </row>
    <row r="6" spans="1:16" x14ac:dyDescent="0.25">
      <c r="A6" s="22"/>
      <c r="B6" s="2">
        <v>1</v>
      </c>
    </row>
    <row r="7" spans="1:16" x14ac:dyDescent="0.25">
      <c r="A7" s="7">
        <v>91</v>
      </c>
      <c r="B7" s="2">
        <v>1</v>
      </c>
    </row>
    <row r="8" spans="1:16" x14ac:dyDescent="0.25">
      <c r="A8" s="22"/>
      <c r="B8" s="2">
        <v>1</v>
      </c>
    </row>
    <row r="9" spans="1:16" x14ac:dyDescent="0.25">
      <c r="A9" s="7">
        <v>136</v>
      </c>
      <c r="B9" s="2">
        <v>1</v>
      </c>
    </row>
    <row r="10" spans="1:16" x14ac:dyDescent="0.25">
      <c r="A10" s="22"/>
      <c r="B10" s="2">
        <v>1</v>
      </c>
    </row>
    <row r="11" spans="1:16" x14ac:dyDescent="0.25">
      <c r="A11" s="7">
        <v>146</v>
      </c>
      <c r="B11" s="2">
        <v>1</v>
      </c>
    </row>
    <row r="12" spans="1:16" x14ac:dyDescent="0.25">
      <c r="A12" s="22"/>
      <c r="B12" s="2">
        <v>1</v>
      </c>
    </row>
    <row r="13" spans="1:16" x14ac:dyDescent="0.25">
      <c r="A13" s="7">
        <v>154</v>
      </c>
      <c r="B13" s="2">
        <v>1</v>
      </c>
    </row>
    <row r="14" spans="1:16" x14ac:dyDescent="0.25">
      <c r="A14" s="22"/>
      <c r="B14" s="2">
        <v>1</v>
      </c>
    </row>
    <row r="15" spans="1:16" x14ac:dyDescent="0.25">
      <c r="A15" s="7" t="s">
        <v>268</v>
      </c>
      <c r="B15" s="2">
        <v>7</v>
      </c>
    </row>
    <row r="16" spans="1:16" x14ac:dyDescent="0.25">
      <c r="A16" s="22">
        <v>3</v>
      </c>
      <c r="B16" s="2">
        <v>1</v>
      </c>
    </row>
    <row r="17" spans="1:2" x14ac:dyDescent="0.25">
      <c r="A17" s="22">
        <v>5</v>
      </c>
      <c r="B17" s="2">
        <v>2</v>
      </c>
    </row>
    <row r="18" spans="1:2" x14ac:dyDescent="0.25">
      <c r="A18" s="22">
        <v>6</v>
      </c>
      <c r="B18" s="2">
        <v>1</v>
      </c>
    </row>
    <row r="19" spans="1:2" x14ac:dyDescent="0.25">
      <c r="A19" s="22">
        <v>7</v>
      </c>
      <c r="B19" s="2">
        <v>1</v>
      </c>
    </row>
    <row r="20" spans="1:2" x14ac:dyDescent="0.25">
      <c r="A20" s="22">
        <v>8</v>
      </c>
      <c r="B20" s="2">
        <v>1</v>
      </c>
    </row>
    <row r="21" spans="1:2" x14ac:dyDescent="0.25">
      <c r="A21" s="22">
        <v>10</v>
      </c>
      <c r="B21" s="2">
        <v>1</v>
      </c>
    </row>
    <row r="22" spans="1:2" x14ac:dyDescent="0.25">
      <c r="A22" s="6" t="s">
        <v>25</v>
      </c>
      <c r="B22" s="2">
        <v>2</v>
      </c>
    </row>
    <row r="23" spans="1:2" x14ac:dyDescent="0.25">
      <c r="A23" s="7">
        <v>7</v>
      </c>
      <c r="B23" s="2">
        <v>1</v>
      </c>
    </row>
    <row r="24" spans="1:2" x14ac:dyDescent="0.25">
      <c r="A24" s="22"/>
      <c r="B24" s="2">
        <v>1</v>
      </c>
    </row>
    <row r="25" spans="1:2" x14ac:dyDescent="0.25">
      <c r="A25" s="7" t="s">
        <v>268</v>
      </c>
      <c r="B25" s="2">
        <v>1</v>
      </c>
    </row>
    <row r="26" spans="1:2" x14ac:dyDescent="0.25">
      <c r="A26" s="22">
        <v>3</v>
      </c>
      <c r="B26" s="2">
        <v>1</v>
      </c>
    </row>
    <row r="27" spans="1:2" x14ac:dyDescent="0.25">
      <c r="A27" s="6" t="s">
        <v>30</v>
      </c>
      <c r="B27" s="2">
        <v>13</v>
      </c>
    </row>
    <row r="28" spans="1:2" x14ac:dyDescent="0.25">
      <c r="A28" s="7">
        <v>3</v>
      </c>
      <c r="B28" s="2">
        <v>1</v>
      </c>
    </row>
    <row r="29" spans="1:2" x14ac:dyDescent="0.25">
      <c r="A29" s="22"/>
      <c r="B29" s="2">
        <v>1</v>
      </c>
    </row>
    <row r="30" spans="1:2" x14ac:dyDescent="0.25">
      <c r="A30" s="7">
        <v>18</v>
      </c>
      <c r="B30" s="2">
        <v>1</v>
      </c>
    </row>
    <row r="31" spans="1:2" x14ac:dyDescent="0.25">
      <c r="A31" s="22"/>
      <c r="B31" s="2">
        <v>1</v>
      </c>
    </row>
    <row r="32" spans="1:2" x14ac:dyDescent="0.25">
      <c r="A32" s="7">
        <v>28</v>
      </c>
      <c r="B32" s="2">
        <v>1</v>
      </c>
    </row>
    <row r="33" spans="1:2" x14ac:dyDescent="0.25">
      <c r="A33" s="22"/>
      <c r="B33" s="2">
        <v>1</v>
      </c>
    </row>
    <row r="34" spans="1:2" x14ac:dyDescent="0.25">
      <c r="A34" s="7">
        <v>37</v>
      </c>
      <c r="B34" s="2">
        <v>1</v>
      </c>
    </row>
    <row r="35" spans="1:2" x14ac:dyDescent="0.25">
      <c r="A35" s="22"/>
      <c r="B35" s="2">
        <v>1</v>
      </c>
    </row>
    <row r="36" spans="1:2" x14ac:dyDescent="0.25">
      <c r="A36" s="7">
        <v>48</v>
      </c>
      <c r="B36" s="2">
        <v>1</v>
      </c>
    </row>
    <row r="37" spans="1:2" x14ac:dyDescent="0.25">
      <c r="A37" s="22"/>
      <c r="B37" s="2">
        <v>1</v>
      </c>
    </row>
    <row r="38" spans="1:2" x14ac:dyDescent="0.25">
      <c r="A38" s="7">
        <v>91</v>
      </c>
      <c r="B38" s="2">
        <v>1</v>
      </c>
    </row>
    <row r="39" spans="1:2" x14ac:dyDescent="0.25">
      <c r="A39" s="22"/>
      <c r="B39" s="2">
        <v>1</v>
      </c>
    </row>
    <row r="40" spans="1:2" x14ac:dyDescent="0.25">
      <c r="A40" s="7">
        <v>137</v>
      </c>
      <c r="B40" s="2">
        <v>1</v>
      </c>
    </row>
    <row r="41" spans="1:2" x14ac:dyDescent="0.25">
      <c r="A41" s="22"/>
      <c r="B41" s="2">
        <v>1</v>
      </c>
    </row>
    <row r="42" spans="1:2" x14ac:dyDescent="0.25">
      <c r="A42" s="7">
        <v>163</v>
      </c>
      <c r="B42" s="2">
        <v>1</v>
      </c>
    </row>
    <row r="43" spans="1:2" x14ac:dyDescent="0.25">
      <c r="A43" s="22"/>
      <c r="B43" s="2">
        <v>1</v>
      </c>
    </row>
    <row r="44" spans="1:2" x14ac:dyDescent="0.25">
      <c r="A44" s="7" t="s">
        <v>268</v>
      </c>
      <c r="B44" s="2">
        <v>5</v>
      </c>
    </row>
    <row r="45" spans="1:2" x14ac:dyDescent="0.25">
      <c r="A45" s="22">
        <v>5</v>
      </c>
      <c r="B45" s="2">
        <v>1</v>
      </c>
    </row>
    <row r="46" spans="1:2" x14ac:dyDescent="0.25">
      <c r="A46" s="22">
        <v>7</v>
      </c>
      <c r="B46" s="2">
        <v>2</v>
      </c>
    </row>
    <row r="47" spans="1:2" x14ac:dyDescent="0.25">
      <c r="A47" s="22">
        <v>8</v>
      </c>
      <c r="B47" s="2">
        <v>2</v>
      </c>
    </row>
    <row r="48" spans="1:2" x14ac:dyDescent="0.25">
      <c r="A48" s="6" t="s">
        <v>26</v>
      </c>
      <c r="B48" s="2">
        <v>17</v>
      </c>
    </row>
    <row r="49" spans="1:2" x14ac:dyDescent="0.25">
      <c r="A49" s="7">
        <v>4</v>
      </c>
      <c r="B49" s="2">
        <v>1</v>
      </c>
    </row>
    <row r="50" spans="1:2" x14ac:dyDescent="0.25">
      <c r="A50" s="22"/>
      <c r="B50" s="2">
        <v>1</v>
      </c>
    </row>
    <row r="51" spans="1:2" x14ac:dyDescent="0.25">
      <c r="A51" s="7">
        <v>12</v>
      </c>
      <c r="B51" s="2">
        <v>1</v>
      </c>
    </row>
    <row r="52" spans="1:2" x14ac:dyDescent="0.25">
      <c r="A52" s="22"/>
      <c r="B52" s="2">
        <v>1</v>
      </c>
    </row>
    <row r="53" spans="1:2" x14ac:dyDescent="0.25">
      <c r="A53" s="7">
        <v>16</v>
      </c>
      <c r="B53" s="2">
        <v>1</v>
      </c>
    </row>
    <row r="54" spans="1:2" x14ac:dyDescent="0.25">
      <c r="A54" s="22"/>
      <c r="B54" s="2">
        <v>1</v>
      </c>
    </row>
    <row r="55" spans="1:2" x14ac:dyDescent="0.25">
      <c r="A55" s="7">
        <v>18</v>
      </c>
      <c r="B55" s="2">
        <v>1</v>
      </c>
    </row>
    <row r="56" spans="1:2" x14ac:dyDescent="0.25">
      <c r="A56" s="22"/>
      <c r="B56" s="2">
        <v>1</v>
      </c>
    </row>
    <row r="57" spans="1:2" x14ac:dyDescent="0.25">
      <c r="A57" s="7">
        <v>31</v>
      </c>
      <c r="B57" s="2">
        <v>1</v>
      </c>
    </row>
    <row r="58" spans="1:2" x14ac:dyDescent="0.25">
      <c r="A58" s="22"/>
      <c r="B58" s="2">
        <v>1</v>
      </c>
    </row>
    <row r="59" spans="1:2" x14ac:dyDescent="0.25">
      <c r="A59" s="7">
        <v>38</v>
      </c>
      <c r="B59" s="2">
        <v>1</v>
      </c>
    </row>
    <row r="60" spans="1:2" x14ac:dyDescent="0.25">
      <c r="A60" s="22"/>
      <c r="B60" s="2">
        <v>1</v>
      </c>
    </row>
    <row r="61" spans="1:2" x14ac:dyDescent="0.25">
      <c r="A61" s="7">
        <v>86</v>
      </c>
      <c r="B61" s="2">
        <v>1</v>
      </c>
    </row>
    <row r="62" spans="1:2" x14ac:dyDescent="0.25">
      <c r="A62" s="22"/>
      <c r="B62" s="2">
        <v>1</v>
      </c>
    </row>
    <row r="63" spans="1:2" x14ac:dyDescent="0.25">
      <c r="A63" s="7">
        <v>242</v>
      </c>
      <c r="B63" s="2">
        <v>1</v>
      </c>
    </row>
    <row r="64" spans="1:2" x14ac:dyDescent="0.25">
      <c r="A64" s="22"/>
      <c r="B64" s="2">
        <v>1</v>
      </c>
    </row>
    <row r="65" spans="1:2" x14ac:dyDescent="0.25">
      <c r="A65" s="7" t="s">
        <v>268</v>
      </c>
      <c r="B65" s="2">
        <v>9</v>
      </c>
    </row>
    <row r="66" spans="1:2" x14ac:dyDescent="0.25">
      <c r="A66" s="22">
        <v>1</v>
      </c>
      <c r="B66" s="2">
        <v>1</v>
      </c>
    </row>
    <row r="67" spans="1:2" x14ac:dyDescent="0.25">
      <c r="A67" s="22">
        <v>3</v>
      </c>
      <c r="B67" s="2">
        <v>1</v>
      </c>
    </row>
    <row r="68" spans="1:2" x14ac:dyDescent="0.25">
      <c r="A68" s="22">
        <v>4</v>
      </c>
      <c r="B68" s="2">
        <v>1</v>
      </c>
    </row>
    <row r="69" spans="1:2" x14ac:dyDescent="0.25">
      <c r="A69" s="22">
        <v>5</v>
      </c>
      <c r="B69" s="2">
        <v>1</v>
      </c>
    </row>
    <row r="70" spans="1:2" x14ac:dyDescent="0.25">
      <c r="A70" s="22">
        <v>6</v>
      </c>
      <c r="B70" s="2">
        <v>2</v>
      </c>
    </row>
    <row r="71" spans="1:2" x14ac:dyDescent="0.25">
      <c r="A71" s="22">
        <v>7</v>
      </c>
      <c r="B71" s="2">
        <v>2</v>
      </c>
    </row>
    <row r="72" spans="1:2" x14ac:dyDescent="0.25">
      <c r="A72" s="22">
        <v>8</v>
      </c>
      <c r="B72" s="2">
        <v>1</v>
      </c>
    </row>
    <row r="73" spans="1:2" x14ac:dyDescent="0.25">
      <c r="A73" s="6" t="s">
        <v>105</v>
      </c>
      <c r="B73" s="2">
        <v>1</v>
      </c>
    </row>
    <row r="74" spans="1:2" x14ac:dyDescent="0.25">
      <c r="A74" s="7">
        <v>30</v>
      </c>
      <c r="B74" s="2">
        <v>1</v>
      </c>
    </row>
    <row r="75" spans="1:2" x14ac:dyDescent="0.25">
      <c r="A75" s="22"/>
      <c r="B75" s="2">
        <v>1</v>
      </c>
    </row>
    <row r="76" spans="1:2" x14ac:dyDescent="0.25">
      <c r="A76" s="6" t="s">
        <v>69</v>
      </c>
      <c r="B76" s="2">
        <v>14</v>
      </c>
    </row>
    <row r="77" spans="1:2" x14ac:dyDescent="0.25">
      <c r="A77" s="7">
        <v>26</v>
      </c>
      <c r="B77" s="2">
        <v>1</v>
      </c>
    </row>
    <row r="78" spans="1:2" x14ac:dyDescent="0.25">
      <c r="A78" s="22"/>
      <c r="B78" s="2">
        <v>1</v>
      </c>
    </row>
    <row r="79" spans="1:2" x14ac:dyDescent="0.25">
      <c r="A79" s="7">
        <v>73</v>
      </c>
      <c r="B79" s="2">
        <v>1</v>
      </c>
    </row>
    <row r="80" spans="1:2" x14ac:dyDescent="0.25">
      <c r="A80" s="22"/>
      <c r="B80" s="2">
        <v>1</v>
      </c>
    </row>
    <row r="81" spans="1:2" x14ac:dyDescent="0.25">
      <c r="A81" s="7">
        <v>124</v>
      </c>
      <c r="B81" s="2">
        <v>1</v>
      </c>
    </row>
    <row r="82" spans="1:2" x14ac:dyDescent="0.25">
      <c r="A82" s="22"/>
      <c r="B82" s="2">
        <v>1</v>
      </c>
    </row>
    <row r="83" spans="1:2" x14ac:dyDescent="0.25">
      <c r="A83" s="7">
        <v>224</v>
      </c>
      <c r="B83" s="2">
        <v>1</v>
      </c>
    </row>
    <row r="84" spans="1:2" x14ac:dyDescent="0.25">
      <c r="A84" s="22"/>
      <c r="B84" s="2">
        <v>1</v>
      </c>
    </row>
    <row r="85" spans="1:2" x14ac:dyDescent="0.25">
      <c r="A85" s="7" t="s">
        <v>268</v>
      </c>
      <c r="B85" s="2">
        <v>10</v>
      </c>
    </row>
    <row r="86" spans="1:2" x14ac:dyDescent="0.25">
      <c r="A86" s="22">
        <v>3</v>
      </c>
      <c r="B86" s="2">
        <v>1</v>
      </c>
    </row>
    <row r="87" spans="1:2" x14ac:dyDescent="0.25">
      <c r="A87" s="22">
        <v>6</v>
      </c>
      <c r="B87" s="2">
        <v>1</v>
      </c>
    </row>
    <row r="88" spans="1:2" x14ac:dyDescent="0.25">
      <c r="A88" s="22">
        <v>7</v>
      </c>
      <c r="B88" s="2">
        <v>1</v>
      </c>
    </row>
    <row r="89" spans="1:2" x14ac:dyDescent="0.25">
      <c r="A89" s="22">
        <v>8</v>
      </c>
      <c r="B89" s="2">
        <v>4</v>
      </c>
    </row>
    <row r="90" spans="1:2" x14ac:dyDescent="0.25">
      <c r="A90" s="22">
        <v>9</v>
      </c>
      <c r="B90" s="2">
        <v>3</v>
      </c>
    </row>
    <row r="91" spans="1:2" x14ac:dyDescent="0.25">
      <c r="A91" s="6" t="s">
        <v>16</v>
      </c>
      <c r="B91" s="2">
        <v>8</v>
      </c>
    </row>
    <row r="92" spans="1:2" x14ac:dyDescent="0.25">
      <c r="A92" s="7">
        <v>24</v>
      </c>
      <c r="B92" s="2">
        <v>1</v>
      </c>
    </row>
    <row r="93" spans="1:2" x14ac:dyDescent="0.25">
      <c r="A93" s="22"/>
      <c r="B93" s="2">
        <v>1</v>
      </c>
    </row>
    <row r="94" spans="1:2" x14ac:dyDescent="0.25">
      <c r="A94" s="7">
        <v>25</v>
      </c>
      <c r="B94" s="2">
        <v>1</v>
      </c>
    </row>
    <row r="95" spans="1:2" x14ac:dyDescent="0.25">
      <c r="A95" s="22"/>
      <c r="B95" s="2">
        <v>1</v>
      </c>
    </row>
    <row r="96" spans="1:2" x14ac:dyDescent="0.25">
      <c r="A96" s="7">
        <v>67</v>
      </c>
      <c r="B96" s="2">
        <v>1</v>
      </c>
    </row>
    <row r="97" spans="1:2" x14ac:dyDescent="0.25">
      <c r="A97" s="22"/>
      <c r="B97" s="2">
        <v>1</v>
      </c>
    </row>
    <row r="98" spans="1:2" x14ac:dyDescent="0.25">
      <c r="A98" s="7">
        <v>226</v>
      </c>
      <c r="B98" s="2">
        <v>1</v>
      </c>
    </row>
    <row r="99" spans="1:2" x14ac:dyDescent="0.25">
      <c r="A99" s="22"/>
      <c r="B99" s="2">
        <v>1</v>
      </c>
    </row>
    <row r="100" spans="1:2" x14ac:dyDescent="0.25">
      <c r="A100" s="7" t="s">
        <v>268</v>
      </c>
      <c r="B100" s="2">
        <v>4</v>
      </c>
    </row>
    <row r="101" spans="1:2" x14ac:dyDescent="0.25">
      <c r="A101" s="22">
        <v>3</v>
      </c>
      <c r="B101" s="2">
        <v>1</v>
      </c>
    </row>
    <row r="102" spans="1:2" x14ac:dyDescent="0.25">
      <c r="A102" s="22">
        <v>4</v>
      </c>
      <c r="B102" s="2">
        <v>2</v>
      </c>
    </row>
    <row r="103" spans="1:2" x14ac:dyDescent="0.25">
      <c r="A103" s="22">
        <v>6</v>
      </c>
      <c r="B103" s="2">
        <v>1</v>
      </c>
    </row>
    <row r="104" spans="1:2" x14ac:dyDescent="0.25">
      <c r="A104" s="6" t="s">
        <v>183</v>
      </c>
      <c r="B104" s="2">
        <v>1</v>
      </c>
    </row>
    <row r="105" spans="1:2" x14ac:dyDescent="0.25">
      <c r="A105" s="7">
        <v>1</v>
      </c>
      <c r="B105" s="2">
        <v>1</v>
      </c>
    </row>
    <row r="106" spans="1:2" x14ac:dyDescent="0.25">
      <c r="A106" s="22"/>
      <c r="B106" s="2">
        <v>1</v>
      </c>
    </row>
    <row r="107" spans="1:2" x14ac:dyDescent="0.25">
      <c r="A107" s="6" t="s">
        <v>182</v>
      </c>
      <c r="B107" s="2">
        <v>1</v>
      </c>
    </row>
    <row r="108" spans="1:2" x14ac:dyDescent="0.25">
      <c r="A108" s="7">
        <v>55</v>
      </c>
      <c r="B108" s="2">
        <v>1</v>
      </c>
    </row>
    <row r="109" spans="1:2" x14ac:dyDescent="0.25">
      <c r="A109" s="22"/>
      <c r="B109" s="2">
        <v>1</v>
      </c>
    </row>
    <row r="110" spans="1:2" x14ac:dyDescent="0.25">
      <c r="A110" s="6" t="s">
        <v>7</v>
      </c>
      <c r="B110" s="2">
        <v>8</v>
      </c>
    </row>
    <row r="111" spans="1:2" x14ac:dyDescent="0.25">
      <c r="A111" s="7">
        <v>15</v>
      </c>
      <c r="B111" s="2">
        <v>1</v>
      </c>
    </row>
    <row r="112" spans="1:2" x14ac:dyDescent="0.25">
      <c r="A112" s="22"/>
      <c r="B112" s="2">
        <v>1</v>
      </c>
    </row>
    <row r="113" spans="1:2" x14ac:dyDescent="0.25">
      <c r="A113" s="7">
        <v>47</v>
      </c>
      <c r="B113" s="2">
        <v>1</v>
      </c>
    </row>
    <row r="114" spans="1:2" x14ac:dyDescent="0.25">
      <c r="A114" s="22"/>
      <c r="B114" s="2">
        <v>1</v>
      </c>
    </row>
    <row r="115" spans="1:2" x14ac:dyDescent="0.25">
      <c r="A115" s="7">
        <v>61</v>
      </c>
      <c r="B115" s="2">
        <v>1</v>
      </c>
    </row>
    <row r="116" spans="1:2" x14ac:dyDescent="0.25">
      <c r="A116" s="22" t="s">
        <v>272</v>
      </c>
      <c r="B116" s="2">
        <v>1</v>
      </c>
    </row>
    <row r="117" spans="1:2" x14ac:dyDescent="0.25">
      <c r="A117" s="7">
        <v>183</v>
      </c>
      <c r="B117" s="2">
        <v>1</v>
      </c>
    </row>
    <row r="118" spans="1:2" x14ac:dyDescent="0.25">
      <c r="A118" s="22"/>
      <c r="B118" s="2">
        <v>1</v>
      </c>
    </row>
    <row r="119" spans="1:2" x14ac:dyDescent="0.25">
      <c r="A119" s="7" t="s">
        <v>268</v>
      </c>
      <c r="B119" s="2">
        <v>4</v>
      </c>
    </row>
    <row r="120" spans="1:2" x14ac:dyDescent="0.25">
      <c r="A120" s="22">
        <v>3</v>
      </c>
      <c r="B120" s="2">
        <v>1</v>
      </c>
    </row>
    <row r="121" spans="1:2" x14ac:dyDescent="0.25">
      <c r="A121" s="22">
        <v>5</v>
      </c>
      <c r="B121" s="2">
        <v>2</v>
      </c>
    </row>
    <row r="122" spans="1:2" x14ac:dyDescent="0.25">
      <c r="A122" s="22">
        <v>8</v>
      </c>
      <c r="B122" s="2">
        <v>1</v>
      </c>
    </row>
    <row r="123" spans="1:2" x14ac:dyDescent="0.25">
      <c r="A123" s="6" t="s">
        <v>230</v>
      </c>
      <c r="B123" s="2">
        <v>2</v>
      </c>
    </row>
    <row r="124" spans="1:2" x14ac:dyDescent="0.25">
      <c r="A124" s="7" t="s">
        <v>268</v>
      </c>
      <c r="B124" s="2">
        <v>2</v>
      </c>
    </row>
    <row r="125" spans="1:2" x14ac:dyDescent="0.25">
      <c r="A125" s="22"/>
      <c r="B125" s="2">
        <v>2</v>
      </c>
    </row>
    <row r="126" spans="1:2" x14ac:dyDescent="0.25">
      <c r="A126" s="6" t="s">
        <v>101</v>
      </c>
      <c r="B126" s="2">
        <v>1</v>
      </c>
    </row>
    <row r="127" spans="1:2" x14ac:dyDescent="0.25">
      <c r="A127" s="7">
        <v>58</v>
      </c>
      <c r="B127" s="2">
        <v>1</v>
      </c>
    </row>
    <row r="128" spans="1:2" x14ac:dyDescent="0.25">
      <c r="A128" s="22"/>
      <c r="B128" s="2">
        <v>1</v>
      </c>
    </row>
    <row r="129" spans="1:2" x14ac:dyDescent="0.25">
      <c r="A129" s="6" t="s">
        <v>8</v>
      </c>
      <c r="B129" s="2">
        <v>8</v>
      </c>
    </row>
    <row r="130" spans="1:2" x14ac:dyDescent="0.25">
      <c r="A130" s="7">
        <v>131</v>
      </c>
      <c r="B130" s="2">
        <v>1</v>
      </c>
    </row>
    <row r="131" spans="1:2" x14ac:dyDescent="0.25">
      <c r="A131" s="22"/>
      <c r="B131" s="2">
        <v>1</v>
      </c>
    </row>
    <row r="132" spans="1:2" x14ac:dyDescent="0.25">
      <c r="A132" s="7">
        <v>201</v>
      </c>
      <c r="B132" s="2">
        <v>1</v>
      </c>
    </row>
    <row r="133" spans="1:2" x14ac:dyDescent="0.25">
      <c r="A133" s="22"/>
      <c r="B133" s="2">
        <v>1</v>
      </c>
    </row>
    <row r="134" spans="1:2" x14ac:dyDescent="0.25">
      <c r="A134" s="7">
        <v>244</v>
      </c>
      <c r="B134" s="2">
        <v>1</v>
      </c>
    </row>
    <row r="135" spans="1:2" x14ac:dyDescent="0.25">
      <c r="A135" s="22"/>
      <c r="B135" s="2">
        <v>1</v>
      </c>
    </row>
    <row r="136" spans="1:2" x14ac:dyDescent="0.25">
      <c r="A136" s="7" t="s">
        <v>268</v>
      </c>
      <c r="B136" s="2">
        <v>5</v>
      </c>
    </row>
    <row r="137" spans="1:2" x14ac:dyDescent="0.25">
      <c r="A137" s="22">
        <v>3</v>
      </c>
      <c r="B137" s="2">
        <v>1</v>
      </c>
    </row>
    <row r="138" spans="1:2" x14ac:dyDescent="0.25">
      <c r="A138" s="22">
        <v>6</v>
      </c>
      <c r="B138" s="2">
        <v>1</v>
      </c>
    </row>
    <row r="139" spans="1:2" x14ac:dyDescent="0.25">
      <c r="A139" s="22">
        <v>8</v>
      </c>
      <c r="B139" s="2">
        <v>1</v>
      </c>
    </row>
    <row r="140" spans="1:2" x14ac:dyDescent="0.25">
      <c r="A140" s="22">
        <v>9</v>
      </c>
      <c r="B140" s="2">
        <v>2</v>
      </c>
    </row>
    <row r="141" spans="1:2" x14ac:dyDescent="0.25">
      <c r="A141" s="6" t="s">
        <v>36</v>
      </c>
      <c r="B141" s="2">
        <v>5</v>
      </c>
    </row>
    <row r="142" spans="1:2" x14ac:dyDescent="0.25">
      <c r="A142" s="7">
        <v>6</v>
      </c>
      <c r="B142" s="2">
        <v>1</v>
      </c>
    </row>
    <row r="143" spans="1:2" x14ac:dyDescent="0.25">
      <c r="A143" s="22"/>
      <c r="B143" s="2">
        <v>1</v>
      </c>
    </row>
    <row r="144" spans="1:2" x14ac:dyDescent="0.25">
      <c r="A144" s="7">
        <v>31</v>
      </c>
      <c r="B144" s="2">
        <v>1</v>
      </c>
    </row>
    <row r="145" spans="1:2" x14ac:dyDescent="0.25">
      <c r="A145" s="22"/>
      <c r="B145" s="2">
        <v>1</v>
      </c>
    </row>
    <row r="146" spans="1:2" x14ac:dyDescent="0.25">
      <c r="A146" s="7">
        <v>73</v>
      </c>
      <c r="B146" s="2">
        <v>1</v>
      </c>
    </row>
    <row r="147" spans="1:2" x14ac:dyDescent="0.25">
      <c r="A147" s="22"/>
      <c r="B147" s="2">
        <v>1</v>
      </c>
    </row>
    <row r="148" spans="1:2" x14ac:dyDescent="0.25">
      <c r="A148" s="7" t="s">
        <v>268</v>
      </c>
      <c r="B148" s="2">
        <v>2</v>
      </c>
    </row>
    <row r="149" spans="1:2" x14ac:dyDescent="0.25">
      <c r="A149" s="22">
        <v>4</v>
      </c>
      <c r="B149" s="2">
        <v>1</v>
      </c>
    </row>
    <row r="150" spans="1:2" x14ac:dyDescent="0.25">
      <c r="A150" s="22">
        <v>7</v>
      </c>
      <c r="B150" s="2">
        <v>1</v>
      </c>
    </row>
    <row r="151" spans="1:2" x14ac:dyDescent="0.25">
      <c r="A151" s="6" t="s">
        <v>68</v>
      </c>
      <c r="B151" s="2">
        <v>9</v>
      </c>
    </row>
    <row r="152" spans="1:2" x14ac:dyDescent="0.25">
      <c r="A152" s="7">
        <v>40</v>
      </c>
      <c r="B152" s="2">
        <v>1</v>
      </c>
    </row>
    <row r="153" spans="1:2" x14ac:dyDescent="0.25">
      <c r="A153" s="22"/>
      <c r="B153" s="2">
        <v>1</v>
      </c>
    </row>
    <row r="154" spans="1:2" x14ac:dyDescent="0.25">
      <c r="A154" s="7">
        <v>78</v>
      </c>
      <c r="B154" s="2">
        <v>1</v>
      </c>
    </row>
    <row r="155" spans="1:2" x14ac:dyDescent="0.25">
      <c r="A155" s="22"/>
      <c r="B155" s="2">
        <v>1</v>
      </c>
    </row>
    <row r="156" spans="1:2" x14ac:dyDescent="0.25">
      <c r="A156" s="7">
        <v>120</v>
      </c>
      <c r="B156" s="2">
        <v>1</v>
      </c>
    </row>
    <row r="157" spans="1:2" x14ac:dyDescent="0.25">
      <c r="A157" s="22"/>
      <c r="B157" s="2">
        <v>1</v>
      </c>
    </row>
    <row r="158" spans="1:2" x14ac:dyDescent="0.25">
      <c r="A158" s="7" t="s">
        <v>268</v>
      </c>
      <c r="B158" s="2">
        <v>6</v>
      </c>
    </row>
    <row r="159" spans="1:2" x14ac:dyDescent="0.25">
      <c r="A159" s="22">
        <v>4</v>
      </c>
      <c r="B159" s="2">
        <v>2</v>
      </c>
    </row>
    <row r="160" spans="1:2" x14ac:dyDescent="0.25">
      <c r="A160" s="22">
        <v>5</v>
      </c>
      <c r="B160" s="2">
        <v>3</v>
      </c>
    </row>
    <row r="161" spans="1:2" x14ac:dyDescent="0.25">
      <c r="A161" s="22">
        <v>6</v>
      </c>
      <c r="B161" s="2">
        <v>1</v>
      </c>
    </row>
    <row r="162" spans="1:2" x14ac:dyDescent="0.25">
      <c r="A162" s="6" t="s">
        <v>39</v>
      </c>
      <c r="B162" s="2">
        <v>6</v>
      </c>
    </row>
    <row r="163" spans="1:2" x14ac:dyDescent="0.25">
      <c r="A163" s="7">
        <v>3</v>
      </c>
      <c r="B163" s="2">
        <v>1</v>
      </c>
    </row>
    <row r="164" spans="1:2" x14ac:dyDescent="0.25">
      <c r="A164" s="22"/>
      <c r="B164" s="2">
        <v>1</v>
      </c>
    </row>
    <row r="165" spans="1:2" x14ac:dyDescent="0.25">
      <c r="A165" s="7">
        <v>79</v>
      </c>
      <c r="B165" s="2">
        <v>1</v>
      </c>
    </row>
    <row r="166" spans="1:2" x14ac:dyDescent="0.25">
      <c r="A166" s="22"/>
      <c r="B166" s="2">
        <v>1</v>
      </c>
    </row>
    <row r="167" spans="1:2" x14ac:dyDescent="0.25">
      <c r="A167" s="7">
        <v>178</v>
      </c>
      <c r="B167" s="2">
        <v>1</v>
      </c>
    </row>
    <row r="168" spans="1:2" x14ac:dyDescent="0.25">
      <c r="A168" s="22"/>
      <c r="B168" s="2">
        <v>1</v>
      </c>
    </row>
    <row r="169" spans="1:2" x14ac:dyDescent="0.25">
      <c r="A169" s="7">
        <v>219</v>
      </c>
      <c r="B169" s="2">
        <v>1</v>
      </c>
    </row>
    <row r="170" spans="1:2" x14ac:dyDescent="0.25">
      <c r="A170" s="22"/>
      <c r="B170" s="2">
        <v>1</v>
      </c>
    </row>
    <row r="171" spans="1:2" x14ac:dyDescent="0.25">
      <c r="A171" s="7" t="s">
        <v>268</v>
      </c>
      <c r="B171" s="2">
        <v>2</v>
      </c>
    </row>
    <row r="172" spans="1:2" x14ac:dyDescent="0.25">
      <c r="A172" s="22">
        <v>5</v>
      </c>
      <c r="B172" s="2">
        <v>1</v>
      </c>
    </row>
    <row r="173" spans="1:2" x14ac:dyDescent="0.25">
      <c r="A173" s="22">
        <v>10</v>
      </c>
      <c r="B173" s="2">
        <v>1</v>
      </c>
    </row>
    <row r="174" spans="1:2" x14ac:dyDescent="0.25">
      <c r="A174" s="6" t="s">
        <v>125</v>
      </c>
      <c r="B174" s="2">
        <v>3</v>
      </c>
    </row>
    <row r="175" spans="1:2" x14ac:dyDescent="0.25">
      <c r="A175" s="7" t="s">
        <v>268</v>
      </c>
      <c r="B175" s="2">
        <v>3</v>
      </c>
    </row>
    <row r="176" spans="1:2" x14ac:dyDescent="0.25">
      <c r="A176" s="22"/>
      <c r="B176" s="2">
        <v>3</v>
      </c>
    </row>
    <row r="177" spans="1:2" x14ac:dyDescent="0.25">
      <c r="A177" s="6" t="s">
        <v>15</v>
      </c>
      <c r="B177" s="2">
        <v>4</v>
      </c>
    </row>
    <row r="178" spans="1:2" x14ac:dyDescent="0.25">
      <c r="A178" s="7">
        <v>3</v>
      </c>
      <c r="B178" s="2">
        <v>1</v>
      </c>
    </row>
    <row r="179" spans="1:2" x14ac:dyDescent="0.25">
      <c r="A179" s="22"/>
      <c r="B179" s="2">
        <v>1</v>
      </c>
    </row>
    <row r="180" spans="1:2" x14ac:dyDescent="0.25">
      <c r="A180" s="7">
        <v>56</v>
      </c>
      <c r="B180" s="2">
        <v>1</v>
      </c>
    </row>
    <row r="181" spans="1:2" x14ac:dyDescent="0.25">
      <c r="A181" s="22"/>
      <c r="B181" s="2">
        <v>1</v>
      </c>
    </row>
    <row r="182" spans="1:2" x14ac:dyDescent="0.25">
      <c r="A182" s="7">
        <v>78</v>
      </c>
      <c r="B182" s="2">
        <v>1</v>
      </c>
    </row>
    <row r="183" spans="1:2" x14ac:dyDescent="0.25">
      <c r="A183" s="22"/>
      <c r="B183" s="2">
        <v>1</v>
      </c>
    </row>
    <row r="184" spans="1:2" x14ac:dyDescent="0.25">
      <c r="A184" s="7" t="s">
        <v>268</v>
      </c>
      <c r="B184" s="2">
        <v>1</v>
      </c>
    </row>
    <row r="185" spans="1:2" x14ac:dyDescent="0.25">
      <c r="A185" s="22">
        <v>4</v>
      </c>
      <c r="B185" s="2">
        <v>1</v>
      </c>
    </row>
    <row r="186" spans="1:2" x14ac:dyDescent="0.25">
      <c r="A186" s="6" t="s">
        <v>108</v>
      </c>
      <c r="B186" s="2">
        <v>8</v>
      </c>
    </row>
    <row r="187" spans="1:2" x14ac:dyDescent="0.25">
      <c r="A187" s="7">
        <v>3</v>
      </c>
      <c r="B187" s="2">
        <v>1</v>
      </c>
    </row>
    <row r="188" spans="1:2" x14ac:dyDescent="0.25">
      <c r="A188" s="22"/>
      <c r="B188" s="2">
        <v>1</v>
      </c>
    </row>
    <row r="189" spans="1:2" x14ac:dyDescent="0.25">
      <c r="A189" s="7">
        <v>5</v>
      </c>
      <c r="B189" s="2">
        <v>1</v>
      </c>
    </row>
    <row r="190" spans="1:2" x14ac:dyDescent="0.25">
      <c r="A190" s="22"/>
      <c r="B190" s="2">
        <v>1</v>
      </c>
    </row>
    <row r="191" spans="1:2" x14ac:dyDescent="0.25">
      <c r="A191" s="7">
        <v>43</v>
      </c>
      <c r="B191" s="2">
        <v>1</v>
      </c>
    </row>
    <row r="192" spans="1:2" x14ac:dyDescent="0.25">
      <c r="A192" s="22"/>
      <c r="B192" s="2">
        <v>1</v>
      </c>
    </row>
    <row r="193" spans="1:2" x14ac:dyDescent="0.25">
      <c r="A193" s="7">
        <v>52</v>
      </c>
      <c r="B193" s="2">
        <v>1</v>
      </c>
    </row>
    <row r="194" spans="1:2" x14ac:dyDescent="0.25">
      <c r="A194" s="22"/>
      <c r="B194" s="2">
        <v>1</v>
      </c>
    </row>
    <row r="195" spans="1:2" x14ac:dyDescent="0.25">
      <c r="A195" s="7">
        <v>60</v>
      </c>
      <c r="B195" s="2">
        <v>1</v>
      </c>
    </row>
    <row r="196" spans="1:2" x14ac:dyDescent="0.25">
      <c r="A196" s="22"/>
      <c r="B196" s="2">
        <v>1</v>
      </c>
    </row>
    <row r="197" spans="1:2" x14ac:dyDescent="0.25">
      <c r="A197" s="7" t="s">
        <v>268</v>
      </c>
      <c r="B197" s="2">
        <v>3</v>
      </c>
    </row>
    <row r="198" spans="1:2" x14ac:dyDescent="0.25">
      <c r="A198" s="22">
        <v>4</v>
      </c>
      <c r="B198" s="2">
        <v>2</v>
      </c>
    </row>
    <row r="199" spans="1:2" x14ac:dyDescent="0.25">
      <c r="A199" s="22">
        <v>6</v>
      </c>
      <c r="B199" s="2">
        <v>1</v>
      </c>
    </row>
    <row r="200" spans="1:2" x14ac:dyDescent="0.25">
      <c r="A200" s="6" t="s">
        <v>31</v>
      </c>
      <c r="B200" s="2">
        <v>5</v>
      </c>
    </row>
    <row r="201" spans="1:2" x14ac:dyDescent="0.25">
      <c r="A201" s="7">
        <v>2</v>
      </c>
      <c r="B201" s="2">
        <v>1</v>
      </c>
    </row>
    <row r="202" spans="1:2" x14ac:dyDescent="0.25">
      <c r="A202" s="22"/>
      <c r="B202" s="2">
        <v>1</v>
      </c>
    </row>
    <row r="203" spans="1:2" x14ac:dyDescent="0.25">
      <c r="A203" s="7">
        <v>12</v>
      </c>
      <c r="B203" s="2">
        <v>1</v>
      </c>
    </row>
    <row r="204" spans="1:2" x14ac:dyDescent="0.25">
      <c r="A204" s="22"/>
      <c r="B204" s="2">
        <v>1</v>
      </c>
    </row>
    <row r="205" spans="1:2" x14ac:dyDescent="0.25">
      <c r="A205" s="7">
        <v>89</v>
      </c>
      <c r="B205" s="2">
        <v>1</v>
      </c>
    </row>
    <row r="206" spans="1:2" x14ac:dyDescent="0.25">
      <c r="A206" s="22"/>
      <c r="B206" s="2">
        <v>1</v>
      </c>
    </row>
    <row r="207" spans="1:2" x14ac:dyDescent="0.25">
      <c r="A207" s="7">
        <v>107</v>
      </c>
      <c r="B207" s="2">
        <v>1</v>
      </c>
    </row>
    <row r="208" spans="1:2" x14ac:dyDescent="0.25">
      <c r="A208" s="22"/>
      <c r="B208" s="2">
        <v>1</v>
      </c>
    </row>
    <row r="209" spans="1:2" x14ac:dyDescent="0.25">
      <c r="A209" s="7">
        <v>154</v>
      </c>
      <c r="B209" s="2">
        <v>1</v>
      </c>
    </row>
    <row r="210" spans="1:2" x14ac:dyDescent="0.25">
      <c r="A210" s="22"/>
      <c r="B210" s="2">
        <v>1</v>
      </c>
    </row>
    <row r="211" spans="1:2" x14ac:dyDescent="0.25">
      <c r="A211" s="6" t="s">
        <v>272</v>
      </c>
      <c r="B211" s="2"/>
    </row>
    <row r="212" spans="1:2" x14ac:dyDescent="0.25">
      <c r="A212" s="7" t="s">
        <v>272</v>
      </c>
      <c r="B212" s="2"/>
    </row>
    <row r="213" spans="1:2" x14ac:dyDescent="0.25">
      <c r="A213" s="22" t="s">
        <v>272</v>
      </c>
      <c r="B213" s="2"/>
    </row>
    <row r="214" spans="1:2" x14ac:dyDescent="0.25">
      <c r="A214" s="6" t="s">
        <v>273</v>
      </c>
      <c r="B214" s="2">
        <v>128</v>
      </c>
    </row>
  </sheetData>
  <mergeCells count="1">
    <mergeCell ref="N5:P5"/>
  </mergeCells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57"/>
  <sheetViews>
    <sheetView tabSelected="1" topLeftCell="I118" zoomScale="115" zoomScaleNormal="115" workbookViewId="0">
      <selection activeCell="P136" sqref="P136"/>
    </sheetView>
  </sheetViews>
  <sheetFormatPr defaultRowHeight="15" x14ac:dyDescent="0.25"/>
  <cols>
    <col min="1" max="1" width="24.7109375" customWidth="1"/>
    <col min="2" max="2" width="16" customWidth="1"/>
    <col min="3" max="3" width="19.85546875" customWidth="1"/>
    <col min="4" max="4" width="18.140625" customWidth="1"/>
    <col min="6" max="6" width="12" customWidth="1"/>
    <col min="7" max="8" width="16.7109375" customWidth="1"/>
    <col min="9" max="9" width="19" customWidth="1"/>
    <col min="10" max="10" width="12" customWidth="1"/>
    <col min="11" max="11" width="24.7109375" customWidth="1"/>
    <col min="12" max="12" width="18.140625" customWidth="1"/>
    <col min="14" max="15" width="15.85546875" customWidth="1"/>
    <col min="16" max="16" width="21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s="4" t="s">
        <v>269</v>
      </c>
      <c r="F1" s="4" t="s">
        <v>270</v>
      </c>
      <c r="G1" t="s">
        <v>4</v>
      </c>
      <c r="H1" s="12" t="s">
        <v>285</v>
      </c>
      <c r="I1" t="s">
        <v>5</v>
      </c>
      <c r="J1" t="s">
        <v>6</v>
      </c>
      <c r="K1" t="s">
        <v>296</v>
      </c>
      <c r="L1" s="24" t="s">
        <v>315</v>
      </c>
      <c r="N1" t="s">
        <v>299</v>
      </c>
      <c r="O1" t="s">
        <v>300</v>
      </c>
      <c r="P1" t="s">
        <v>340</v>
      </c>
    </row>
    <row r="2" spans="1:16" x14ac:dyDescent="0.25">
      <c r="A2" t="s">
        <v>7</v>
      </c>
      <c r="B2" t="s">
        <v>8</v>
      </c>
      <c r="C2" t="s">
        <v>7</v>
      </c>
      <c r="D2" t="s">
        <v>9</v>
      </c>
      <c r="E2" s="2">
        <v>61</v>
      </c>
      <c r="G2" s="12" t="s">
        <v>10</v>
      </c>
      <c r="H2" t="s">
        <v>7</v>
      </c>
      <c r="I2" s="1">
        <v>43106</v>
      </c>
      <c r="J2" t="s">
        <v>11</v>
      </c>
      <c r="K2">
        <f>MONTH(I2)</f>
        <v>1</v>
      </c>
      <c r="L2" t="str">
        <f t="shared" ref="L2:L33" si="0">IF(A2=C2,B2,A2)</f>
        <v>Pakistan</v>
      </c>
      <c r="N2" t="s">
        <v>7</v>
      </c>
      <c r="O2" t="s">
        <v>7</v>
      </c>
      <c r="P2" t="str">
        <f>IF(C2=H2,"Yes","No")</f>
        <v>Yes</v>
      </c>
    </row>
    <row r="3" spans="1:16" x14ac:dyDescent="0.25">
      <c r="A3" t="s">
        <v>7</v>
      </c>
      <c r="B3" t="s">
        <v>8</v>
      </c>
      <c r="C3" t="s">
        <v>7</v>
      </c>
      <c r="D3" t="s">
        <v>12</v>
      </c>
      <c r="E3" t="s">
        <v>268</v>
      </c>
      <c r="F3" s="2">
        <v>8</v>
      </c>
      <c r="G3" s="12" t="s">
        <v>13</v>
      </c>
      <c r="H3" t="s">
        <v>278</v>
      </c>
      <c r="I3" s="1">
        <v>43109</v>
      </c>
      <c r="J3" t="s">
        <v>14</v>
      </c>
      <c r="K3">
        <f t="shared" ref="K3:K66" si="1">MONTH(I3)</f>
        <v>1</v>
      </c>
      <c r="L3" t="str">
        <f t="shared" si="0"/>
        <v>Pakistan</v>
      </c>
      <c r="N3" t="s">
        <v>7</v>
      </c>
      <c r="O3" t="s">
        <v>278</v>
      </c>
      <c r="P3" t="str">
        <f t="shared" ref="P3:P66" si="2">IF(C3=H3,"Yes","No")</f>
        <v>No</v>
      </c>
    </row>
    <row r="4" spans="1:16" x14ac:dyDescent="0.25">
      <c r="A4" t="s">
        <v>15</v>
      </c>
      <c r="B4" t="s">
        <v>16</v>
      </c>
      <c r="C4" t="s">
        <v>16</v>
      </c>
      <c r="D4" t="s">
        <v>17</v>
      </c>
      <c r="E4" t="s">
        <v>268</v>
      </c>
      <c r="F4" s="2">
        <v>4</v>
      </c>
      <c r="G4" s="12" t="s">
        <v>18</v>
      </c>
      <c r="H4" t="s">
        <v>279</v>
      </c>
      <c r="I4" s="1">
        <v>43111</v>
      </c>
      <c r="J4" t="s">
        <v>19</v>
      </c>
      <c r="K4">
        <f t="shared" si="1"/>
        <v>1</v>
      </c>
      <c r="L4" t="str">
        <f t="shared" si="0"/>
        <v>U.A.E.</v>
      </c>
      <c r="N4" t="s">
        <v>15</v>
      </c>
      <c r="O4" t="s">
        <v>279</v>
      </c>
      <c r="P4" t="str">
        <f t="shared" si="2"/>
        <v>No</v>
      </c>
    </row>
    <row r="5" spans="1:16" x14ac:dyDescent="0.25">
      <c r="A5" t="s">
        <v>7</v>
      </c>
      <c r="B5" t="s">
        <v>8</v>
      </c>
      <c r="C5" t="s">
        <v>7</v>
      </c>
      <c r="D5" t="s">
        <v>20</v>
      </c>
      <c r="E5" s="2">
        <v>183</v>
      </c>
      <c r="F5" t="s">
        <v>268</v>
      </c>
      <c r="G5" s="12" t="s">
        <v>21</v>
      </c>
      <c r="H5" t="s">
        <v>7</v>
      </c>
      <c r="I5" s="1">
        <v>43113</v>
      </c>
      <c r="J5" t="s">
        <v>22</v>
      </c>
      <c r="K5">
        <f t="shared" si="1"/>
        <v>1</v>
      </c>
      <c r="L5" t="str">
        <f t="shared" si="0"/>
        <v>Pakistan</v>
      </c>
      <c r="N5" t="s">
        <v>7</v>
      </c>
      <c r="O5" t="s">
        <v>7</v>
      </c>
      <c r="P5" t="str">
        <f t="shared" si="2"/>
        <v>Yes</v>
      </c>
    </row>
    <row r="6" spans="1:16" x14ac:dyDescent="0.25">
      <c r="A6" t="s">
        <v>15</v>
      </c>
      <c r="B6" t="s">
        <v>16</v>
      </c>
      <c r="C6" t="s">
        <v>16</v>
      </c>
      <c r="D6" t="s">
        <v>23</v>
      </c>
      <c r="E6" s="2">
        <v>67</v>
      </c>
      <c r="F6" t="s">
        <v>268</v>
      </c>
      <c r="G6" t="s">
        <v>18</v>
      </c>
      <c r="H6" t="s">
        <v>279</v>
      </c>
      <c r="I6" s="1">
        <v>43113</v>
      </c>
      <c r="J6" t="s">
        <v>24</v>
      </c>
      <c r="K6">
        <f t="shared" si="1"/>
        <v>1</v>
      </c>
      <c r="L6" t="str">
        <f t="shared" si="0"/>
        <v>U.A.E.</v>
      </c>
      <c r="N6" t="s">
        <v>15</v>
      </c>
      <c r="O6" t="s">
        <v>279</v>
      </c>
      <c r="P6" t="str">
        <f t="shared" si="2"/>
        <v>No</v>
      </c>
    </row>
    <row r="7" spans="1:16" x14ac:dyDescent="0.25">
      <c r="A7" t="s">
        <v>25</v>
      </c>
      <c r="B7" t="s">
        <v>26</v>
      </c>
      <c r="C7" t="s">
        <v>26</v>
      </c>
      <c r="D7" t="s">
        <v>27</v>
      </c>
      <c r="E7" t="s">
        <v>268</v>
      </c>
      <c r="F7" s="2">
        <v>5</v>
      </c>
      <c r="G7" s="12" t="s">
        <v>28</v>
      </c>
      <c r="H7" t="s">
        <v>25</v>
      </c>
      <c r="I7" s="1">
        <v>43114</v>
      </c>
      <c r="J7" t="s">
        <v>29</v>
      </c>
      <c r="K7">
        <f t="shared" si="1"/>
        <v>1</v>
      </c>
      <c r="L7" t="str">
        <f t="shared" si="0"/>
        <v>Australia</v>
      </c>
      <c r="N7" t="s">
        <v>25</v>
      </c>
      <c r="O7" t="s">
        <v>25</v>
      </c>
      <c r="P7" t="str">
        <f t="shared" si="2"/>
        <v>No</v>
      </c>
    </row>
    <row r="8" spans="1:16" x14ac:dyDescent="0.25">
      <c r="A8" t="s">
        <v>30</v>
      </c>
      <c r="B8" t="s">
        <v>31</v>
      </c>
      <c r="C8" t="s">
        <v>30</v>
      </c>
      <c r="D8" t="s">
        <v>12</v>
      </c>
      <c r="E8" t="s">
        <v>268</v>
      </c>
      <c r="F8" s="2">
        <v>8</v>
      </c>
      <c r="G8" s="12" t="s">
        <v>32</v>
      </c>
      <c r="H8" t="s">
        <v>30</v>
      </c>
      <c r="I8" s="1">
        <v>43115</v>
      </c>
      <c r="J8" t="s">
        <v>33</v>
      </c>
      <c r="K8">
        <f t="shared" si="1"/>
        <v>1</v>
      </c>
      <c r="L8" t="str">
        <f t="shared" si="0"/>
        <v>Zimbabwe</v>
      </c>
      <c r="N8" t="s">
        <v>30</v>
      </c>
      <c r="O8" t="s">
        <v>30</v>
      </c>
      <c r="P8" t="str">
        <f t="shared" si="2"/>
        <v>Yes</v>
      </c>
    </row>
    <row r="9" spans="1:16" x14ac:dyDescent="0.25">
      <c r="A9" t="s">
        <v>7</v>
      </c>
      <c r="B9" t="s">
        <v>8</v>
      </c>
      <c r="C9" t="s">
        <v>7</v>
      </c>
      <c r="D9" t="s">
        <v>27</v>
      </c>
      <c r="E9" t="s">
        <v>268</v>
      </c>
      <c r="F9" s="2">
        <v>5</v>
      </c>
      <c r="G9" s="12" t="s">
        <v>34</v>
      </c>
      <c r="H9" t="s">
        <v>7</v>
      </c>
      <c r="I9" s="1">
        <v>43116</v>
      </c>
      <c r="J9" t="s">
        <v>35</v>
      </c>
      <c r="K9">
        <f t="shared" si="1"/>
        <v>1</v>
      </c>
      <c r="L9" t="str">
        <f t="shared" si="0"/>
        <v>Pakistan</v>
      </c>
      <c r="N9" t="s">
        <v>7</v>
      </c>
      <c r="O9" t="s">
        <v>7</v>
      </c>
      <c r="P9" t="str">
        <f t="shared" si="2"/>
        <v>Yes</v>
      </c>
    </row>
    <row r="10" spans="1:16" x14ac:dyDescent="0.25">
      <c r="A10" t="s">
        <v>16</v>
      </c>
      <c r="B10" t="s">
        <v>36</v>
      </c>
      <c r="C10" t="s">
        <v>16</v>
      </c>
      <c r="D10" t="s">
        <v>37</v>
      </c>
      <c r="E10" t="s">
        <v>268</v>
      </c>
      <c r="F10" s="2">
        <v>6</v>
      </c>
      <c r="G10" t="s">
        <v>18</v>
      </c>
      <c r="H10" t="s">
        <v>279</v>
      </c>
      <c r="I10" s="1">
        <v>43116</v>
      </c>
      <c r="J10" t="s">
        <v>38</v>
      </c>
      <c r="K10">
        <f t="shared" si="1"/>
        <v>1</v>
      </c>
      <c r="L10" t="str">
        <f t="shared" si="0"/>
        <v>Scotland</v>
      </c>
      <c r="N10" t="s">
        <v>16</v>
      </c>
      <c r="O10" t="s">
        <v>279</v>
      </c>
      <c r="P10" t="str">
        <f t="shared" si="2"/>
        <v>No</v>
      </c>
    </row>
    <row r="11" spans="1:16" x14ac:dyDescent="0.25">
      <c r="A11" t="s">
        <v>39</v>
      </c>
      <c r="B11" t="s">
        <v>31</v>
      </c>
      <c r="C11" t="s">
        <v>31</v>
      </c>
      <c r="D11" t="s">
        <v>40</v>
      </c>
      <c r="E11" s="2">
        <v>12</v>
      </c>
      <c r="F11" t="s">
        <v>268</v>
      </c>
      <c r="G11" t="s">
        <v>32</v>
      </c>
      <c r="H11" t="s">
        <v>30</v>
      </c>
      <c r="I11" s="1">
        <v>43117</v>
      </c>
      <c r="J11" t="s">
        <v>41</v>
      </c>
      <c r="K11">
        <f t="shared" si="1"/>
        <v>1</v>
      </c>
      <c r="L11" t="str">
        <f t="shared" si="0"/>
        <v>Sri Lanka</v>
      </c>
      <c r="N11" t="s">
        <v>39</v>
      </c>
      <c r="O11" t="s">
        <v>30</v>
      </c>
      <c r="P11" t="str">
        <f t="shared" si="2"/>
        <v>No</v>
      </c>
    </row>
    <row r="12" spans="1:16" x14ac:dyDescent="0.25">
      <c r="A12" t="s">
        <v>16</v>
      </c>
      <c r="B12" t="s">
        <v>36</v>
      </c>
      <c r="C12" t="s">
        <v>16</v>
      </c>
      <c r="D12" t="s">
        <v>42</v>
      </c>
      <c r="E12" s="2">
        <v>24</v>
      </c>
      <c r="F12" t="s">
        <v>268</v>
      </c>
      <c r="G12" t="s">
        <v>18</v>
      </c>
      <c r="H12" t="s">
        <v>279</v>
      </c>
      <c r="I12" s="1">
        <v>43118</v>
      </c>
      <c r="J12" t="s">
        <v>43</v>
      </c>
      <c r="K12">
        <f t="shared" si="1"/>
        <v>1</v>
      </c>
      <c r="L12" t="str">
        <f t="shared" si="0"/>
        <v>Scotland</v>
      </c>
      <c r="N12" t="s">
        <v>16</v>
      </c>
      <c r="O12" t="s">
        <v>279</v>
      </c>
      <c r="P12" t="str">
        <f t="shared" si="2"/>
        <v>No</v>
      </c>
    </row>
    <row r="13" spans="1:16" x14ac:dyDescent="0.25">
      <c r="A13" t="s">
        <v>7</v>
      </c>
      <c r="B13" t="s">
        <v>8</v>
      </c>
      <c r="C13" t="s">
        <v>7</v>
      </c>
      <c r="D13" t="s">
        <v>44</v>
      </c>
      <c r="E13" s="2">
        <v>15</v>
      </c>
      <c r="F13" t="s">
        <v>268</v>
      </c>
      <c r="G13" t="s">
        <v>10</v>
      </c>
      <c r="H13" t="s">
        <v>7</v>
      </c>
      <c r="I13" s="1">
        <v>43119</v>
      </c>
      <c r="J13" t="s">
        <v>45</v>
      </c>
      <c r="K13">
        <f t="shared" si="1"/>
        <v>1</v>
      </c>
      <c r="L13" t="str">
        <f t="shared" si="0"/>
        <v>Pakistan</v>
      </c>
      <c r="N13" t="s">
        <v>7</v>
      </c>
      <c r="O13" t="s">
        <v>7</v>
      </c>
      <c r="P13" t="str">
        <f t="shared" si="2"/>
        <v>Yes</v>
      </c>
    </row>
    <row r="14" spans="1:16" x14ac:dyDescent="0.25">
      <c r="A14" t="s">
        <v>25</v>
      </c>
      <c r="B14" t="s">
        <v>26</v>
      </c>
      <c r="C14" t="s">
        <v>26</v>
      </c>
      <c r="D14" t="s">
        <v>17</v>
      </c>
      <c r="E14" t="s">
        <v>268</v>
      </c>
      <c r="F14" s="2">
        <v>4</v>
      </c>
      <c r="G14" s="12" t="s">
        <v>46</v>
      </c>
      <c r="H14" t="s">
        <v>25</v>
      </c>
      <c r="I14" s="1">
        <v>43119</v>
      </c>
      <c r="J14" t="s">
        <v>47</v>
      </c>
      <c r="K14">
        <f t="shared" si="1"/>
        <v>1</v>
      </c>
      <c r="L14" t="str">
        <f t="shared" si="0"/>
        <v>Australia</v>
      </c>
      <c r="N14" t="s">
        <v>25</v>
      </c>
      <c r="O14" t="s">
        <v>25</v>
      </c>
      <c r="P14" t="str">
        <f t="shared" si="2"/>
        <v>No</v>
      </c>
    </row>
    <row r="15" spans="1:16" x14ac:dyDescent="0.25">
      <c r="A15" t="s">
        <v>30</v>
      </c>
      <c r="B15" t="s">
        <v>39</v>
      </c>
      <c r="C15" t="s">
        <v>30</v>
      </c>
      <c r="D15" t="s">
        <v>48</v>
      </c>
      <c r="E15" s="2">
        <v>163</v>
      </c>
      <c r="F15" t="s">
        <v>268</v>
      </c>
      <c r="G15" t="s">
        <v>32</v>
      </c>
      <c r="H15" t="s">
        <v>30</v>
      </c>
      <c r="I15" s="1">
        <v>43119</v>
      </c>
      <c r="J15" t="s">
        <v>49</v>
      </c>
      <c r="K15">
        <f t="shared" si="1"/>
        <v>1</v>
      </c>
      <c r="L15" t="str">
        <f t="shared" si="0"/>
        <v>Sri Lanka</v>
      </c>
      <c r="N15" t="s">
        <v>30</v>
      </c>
      <c r="O15" t="s">
        <v>30</v>
      </c>
      <c r="P15" t="str">
        <f t="shared" si="2"/>
        <v>Yes</v>
      </c>
    </row>
    <row r="16" spans="1:16" x14ac:dyDescent="0.25">
      <c r="A16" t="s">
        <v>25</v>
      </c>
      <c r="B16" t="s">
        <v>26</v>
      </c>
      <c r="C16" t="s">
        <v>26</v>
      </c>
      <c r="D16" t="s">
        <v>50</v>
      </c>
      <c r="E16" s="2">
        <v>16</v>
      </c>
      <c r="F16" t="s">
        <v>268</v>
      </c>
      <c r="G16" s="12" t="s">
        <v>51</v>
      </c>
      <c r="H16" t="s">
        <v>25</v>
      </c>
      <c r="I16" s="1">
        <v>43121</v>
      </c>
      <c r="J16" t="s">
        <v>52</v>
      </c>
      <c r="K16">
        <f t="shared" si="1"/>
        <v>1</v>
      </c>
      <c r="L16" t="str">
        <f t="shared" si="0"/>
        <v>Australia</v>
      </c>
      <c r="N16" t="s">
        <v>25</v>
      </c>
      <c r="O16" t="s">
        <v>25</v>
      </c>
      <c r="P16" t="str">
        <f t="shared" si="2"/>
        <v>No</v>
      </c>
    </row>
    <row r="17" spans="1:16" x14ac:dyDescent="0.25">
      <c r="A17" t="s">
        <v>15</v>
      </c>
      <c r="B17" t="s">
        <v>36</v>
      </c>
      <c r="C17" t="s">
        <v>36</v>
      </c>
      <c r="D17" t="s">
        <v>53</v>
      </c>
      <c r="E17" s="2">
        <v>31</v>
      </c>
      <c r="F17" t="s">
        <v>268</v>
      </c>
      <c r="G17" t="s">
        <v>18</v>
      </c>
      <c r="H17" t="s">
        <v>279</v>
      </c>
      <c r="I17" s="1">
        <v>43121</v>
      </c>
      <c r="J17" t="s">
        <v>54</v>
      </c>
      <c r="K17">
        <f t="shared" si="1"/>
        <v>1</v>
      </c>
      <c r="L17" t="str">
        <f t="shared" si="0"/>
        <v>U.A.E.</v>
      </c>
      <c r="N17" t="s">
        <v>15</v>
      </c>
      <c r="O17" t="s">
        <v>279</v>
      </c>
      <c r="P17" t="str">
        <f t="shared" si="2"/>
        <v>No</v>
      </c>
    </row>
    <row r="18" spans="1:16" x14ac:dyDescent="0.25">
      <c r="A18" t="s">
        <v>39</v>
      </c>
      <c r="B18" t="s">
        <v>31</v>
      </c>
      <c r="C18" t="s">
        <v>39</v>
      </c>
      <c r="D18" t="s">
        <v>27</v>
      </c>
      <c r="E18" t="s">
        <v>268</v>
      </c>
      <c r="F18" s="2">
        <v>5</v>
      </c>
      <c r="G18" t="s">
        <v>32</v>
      </c>
      <c r="H18" t="s">
        <v>30</v>
      </c>
      <c r="I18" s="1">
        <v>43121</v>
      </c>
      <c r="J18" t="s">
        <v>55</v>
      </c>
      <c r="K18">
        <f t="shared" si="1"/>
        <v>1</v>
      </c>
      <c r="L18" t="str">
        <f t="shared" si="0"/>
        <v>Zimbabwe</v>
      </c>
      <c r="N18" t="s">
        <v>39</v>
      </c>
      <c r="O18" t="s">
        <v>30</v>
      </c>
      <c r="P18" t="str">
        <f t="shared" si="2"/>
        <v>No</v>
      </c>
    </row>
    <row r="19" spans="1:16" x14ac:dyDescent="0.25">
      <c r="A19" t="s">
        <v>15</v>
      </c>
      <c r="B19" t="s">
        <v>36</v>
      </c>
      <c r="C19" t="s">
        <v>15</v>
      </c>
      <c r="D19" t="s">
        <v>17</v>
      </c>
      <c r="E19" t="s">
        <v>268</v>
      </c>
      <c r="F19" s="2">
        <v>4</v>
      </c>
      <c r="G19" t="s">
        <v>18</v>
      </c>
      <c r="H19" t="s">
        <v>279</v>
      </c>
      <c r="I19" s="1">
        <v>43123</v>
      </c>
      <c r="J19" t="s">
        <v>56</v>
      </c>
      <c r="K19">
        <f t="shared" si="1"/>
        <v>1</v>
      </c>
      <c r="L19" t="str">
        <f t="shared" si="0"/>
        <v>Scotland</v>
      </c>
      <c r="N19" t="s">
        <v>15</v>
      </c>
      <c r="O19" t="s">
        <v>279</v>
      </c>
      <c r="P19" t="str">
        <f t="shared" si="2"/>
        <v>No</v>
      </c>
    </row>
    <row r="20" spans="1:16" x14ac:dyDescent="0.25">
      <c r="A20" t="s">
        <v>30</v>
      </c>
      <c r="B20" t="s">
        <v>31</v>
      </c>
      <c r="C20" t="s">
        <v>30</v>
      </c>
      <c r="D20" t="s">
        <v>57</v>
      </c>
      <c r="E20" s="2">
        <v>91</v>
      </c>
      <c r="F20" t="s">
        <v>268</v>
      </c>
      <c r="G20" t="s">
        <v>32</v>
      </c>
      <c r="H20" t="s">
        <v>30</v>
      </c>
      <c r="I20" s="1">
        <v>43123</v>
      </c>
      <c r="J20" t="s">
        <v>58</v>
      </c>
      <c r="K20">
        <f t="shared" si="1"/>
        <v>1</v>
      </c>
      <c r="L20" t="str">
        <f t="shared" si="0"/>
        <v>Zimbabwe</v>
      </c>
      <c r="N20" t="s">
        <v>30</v>
      </c>
      <c r="O20" t="s">
        <v>30</v>
      </c>
      <c r="P20" t="str">
        <f t="shared" si="2"/>
        <v>Yes</v>
      </c>
    </row>
    <row r="21" spans="1:16" x14ac:dyDescent="0.25">
      <c r="A21" t="s">
        <v>30</v>
      </c>
      <c r="B21" t="s">
        <v>39</v>
      </c>
      <c r="C21" t="s">
        <v>39</v>
      </c>
      <c r="D21" t="s">
        <v>59</v>
      </c>
      <c r="E21" t="s">
        <v>268</v>
      </c>
      <c r="F21" s="2">
        <v>10</v>
      </c>
      <c r="G21" t="s">
        <v>32</v>
      </c>
      <c r="H21" t="s">
        <v>30</v>
      </c>
      <c r="I21" s="1">
        <v>43125</v>
      </c>
      <c r="J21" t="s">
        <v>60</v>
      </c>
      <c r="K21">
        <f t="shared" si="1"/>
        <v>1</v>
      </c>
      <c r="L21" t="str">
        <f t="shared" si="0"/>
        <v>Bangladesh</v>
      </c>
      <c r="N21" t="s">
        <v>30</v>
      </c>
      <c r="O21" t="s">
        <v>30</v>
      </c>
      <c r="P21" t="str">
        <f t="shared" si="2"/>
        <v>No</v>
      </c>
    </row>
    <row r="22" spans="1:16" x14ac:dyDescent="0.25">
      <c r="A22" t="s">
        <v>25</v>
      </c>
      <c r="B22" t="s">
        <v>26</v>
      </c>
      <c r="C22" t="s">
        <v>25</v>
      </c>
      <c r="D22" t="s">
        <v>61</v>
      </c>
      <c r="E22" t="s">
        <v>268</v>
      </c>
      <c r="F22" s="2">
        <v>3</v>
      </c>
      <c r="G22" s="12" t="s">
        <v>62</v>
      </c>
      <c r="H22" t="s">
        <v>25</v>
      </c>
      <c r="I22" s="1">
        <v>43126</v>
      </c>
      <c r="J22" t="s">
        <v>63</v>
      </c>
      <c r="K22">
        <f t="shared" si="1"/>
        <v>1</v>
      </c>
      <c r="L22" t="str">
        <f t="shared" si="0"/>
        <v>England</v>
      </c>
      <c r="N22" t="s">
        <v>25</v>
      </c>
      <c r="O22" t="s">
        <v>25</v>
      </c>
      <c r="P22" t="str">
        <f t="shared" si="2"/>
        <v>Yes</v>
      </c>
    </row>
    <row r="23" spans="1:16" x14ac:dyDescent="0.25">
      <c r="A23" t="s">
        <v>30</v>
      </c>
      <c r="B23" t="s">
        <v>39</v>
      </c>
      <c r="C23" t="s">
        <v>39</v>
      </c>
      <c r="D23" t="s">
        <v>64</v>
      </c>
      <c r="E23" s="2">
        <v>79</v>
      </c>
      <c r="F23" t="s">
        <v>268</v>
      </c>
      <c r="G23" t="s">
        <v>32</v>
      </c>
      <c r="H23" t="s">
        <v>30</v>
      </c>
      <c r="I23" s="1">
        <v>43127</v>
      </c>
      <c r="J23" t="s">
        <v>65</v>
      </c>
      <c r="K23">
        <f t="shared" si="1"/>
        <v>1</v>
      </c>
      <c r="L23" t="str">
        <f t="shared" si="0"/>
        <v>Bangladesh</v>
      </c>
      <c r="N23" t="s">
        <v>30</v>
      </c>
      <c r="O23" t="s">
        <v>30</v>
      </c>
      <c r="P23" t="str">
        <f t="shared" si="2"/>
        <v>No</v>
      </c>
    </row>
    <row r="24" spans="1:16" x14ac:dyDescent="0.25">
      <c r="A24" t="s">
        <v>25</v>
      </c>
      <c r="B24" t="s">
        <v>26</v>
      </c>
      <c r="C24" t="s">
        <v>26</v>
      </c>
      <c r="D24" t="s">
        <v>40</v>
      </c>
      <c r="E24" s="2">
        <v>12</v>
      </c>
      <c r="F24" t="s">
        <v>268</v>
      </c>
      <c r="G24" s="12" t="s">
        <v>66</v>
      </c>
      <c r="H24" t="s">
        <v>25</v>
      </c>
      <c r="I24" s="1">
        <v>43128</v>
      </c>
      <c r="J24" t="s">
        <v>67</v>
      </c>
      <c r="K24">
        <f t="shared" si="1"/>
        <v>1</v>
      </c>
      <c r="L24" t="str">
        <f t="shared" si="0"/>
        <v>Australia</v>
      </c>
      <c r="N24" t="s">
        <v>25</v>
      </c>
      <c r="O24" t="s">
        <v>25</v>
      </c>
      <c r="P24" t="str">
        <f t="shared" si="2"/>
        <v>No</v>
      </c>
    </row>
    <row r="25" spans="1:16" x14ac:dyDescent="0.25">
      <c r="A25" t="s">
        <v>68</v>
      </c>
      <c r="B25" t="s">
        <v>69</v>
      </c>
      <c r="C25" t="s">
        <v>69</v>
      </c>
      <c r="D25" t="s">
        <v>37</v>
      </c>
      <c r="E25" t="s">
        <v>268</v>
      </c>
      <c r="F25" s="2">
        <v>6</v>
      </c>
      <c r="G25" s="12" t="s">
        <v>70</v>
      </c>
      <c r="H25" t="s">
        <v>68</v>
      </c>
      <c r="I25" s="1">
        <v>43132</v>
      </c>
      <c r="J25" t="s">
        <v>71</v>
      </c>
      <c r="K25">
        <f t="shared" si="1"/>
        <v>2</v>
      </c>
      <c r="L25" t="str">
        <f t="shared" si="0"/>
        <v>South Africa</v>
      </c>
      <c r="N25" t="s">
        <v>68</v>
      </c>
      <c r="O25" t="s">
        <v>68</v>
      </c>
      <c r="P25" t="str">
        <f t="shared" si="2"/>
        <v>No</v>
      </c>
    </row>
    <row r="26" spans="1:16" x14ac:dyDescent="0.25">
      <c r="A26" t="s">
        <v>68</v>
      </c>
      <c r="B26" t="s">
        <v>69</v>
      </c>
      <c r="C26" t="s">
        <v>69</v>
      </c>
      <c r="D26" t="s">
        <v>72</v>
      </c>
      <c r="E26" t="s">
        <v>268</v>
      </c>
      <c r="F26" s="2">
        <v>9</v>
      </c>
      <c r="G26" s="12" t="s">
        <v>73</v>
      </c>
      <c r="H26" t="s">
        <v>68</v>
      </c>
      <c r="I26" s="1">
        <v>43135</v>
      </c>
      <c r="J26" t="s">
        <v>74</v>
      </c>
      <c r="K26">
        <f t="shared" si="1"/>
        <v>2</v>
      </c>
      <c r="L26" t="str">
        <f t="shared" si="0"/>
        <v>South Africa</v>
      </c>
      <c r="N26" t="s">
        <v>68</v>
      </c>
      <c r="O26" t="s">
        <v>68</v>
      </c>
      <c r="P26" t="str">
        <f t="shared" si="2"/>
        <v>No</v>
      </c>
    </row>
    <row r="27" spans="1:16" x14ac:dyDescent="0.25">
      <c r="A27" t="s">
        <v>68</v>
      </c>
      <c r="B27" t="s">
        <v>69</v>
      </c>
      <c r="C27" t="s">
        <v>69</v>
      </c>
      <c r="D27" t="s">
        <v>75</v>
      </c>
      <c r="E27" s="2">
        <v>124</v>
      </c>
      <c r="F27" t="s">
        <v>268</v>
      </c>
      <c r="G27" s="12" t="s">
        <v>76</v>
      </c>
      <c r="H27" t="s">
        <v>68</v>
      </c>
      <c r="I27" s="1">
        <v>43138</v>
      </c>
      <c r="J27" t="s">
        <v>77</v>
      </c>
      <c r="K27">
        <f t="shared" si="1"/>
        <v>2</v>
      </c>
      <c r="L27" t="str">
        <f t="shared" si="0"/>
        <v>South Africa</v>
      </c>
      <c r="N27" t="s">
        <v>68</v>
      </c>
      <c r="O27" t="s">
        <v>68</v>
      </c>
      <c r="P27" t="str">
        <f t="shared" si="2"/>
        <v>No</v>
      </c>
    </row>
    <row r="28" spans="1:16" x14ac:dyDescent="0.25">
      <c r="A28" t="s">
        <v>78</v>
      </c>
      <c r="B28" t="s">
        <v>31</v>
      </c>
      <c r="C28" t="s">
        <v>78</v>
      </c>
      <c r="D28" t="s">
        <v>79</v>
      </c>
      <c r="E28" s="2">
        <v>154</v>
      </c>
      <c r="F28" t="s">
        <v>268</v>
      </c>
      <c r="G28" s="12" t="s">
        <v>80</v>
      </c>
      <c r="H28" t="s">
        <v>279</v>
      </c>
      <c r="I28" s="1">
        <v>43140</v>
      </c>
      <c r="J28" t="s">
        <v>81</v>
      </c>
      <c r="K28">
        <f t="shared" si="1"/>
        <v>2</v>
      </c>
      <c r="L28" t="str">
        <f t="shared" si="0"/>
        <v>Zimbabwe</v>
      </c>
      <c r="N28" t="s">
        <v>78</v>
      </c>
      <c r="O28" t="s">
        <v>279</v>
      </c>
      <c r="P28" t="str">
        <f t="shared" si="2"/>
        <v>No</v>
      </c>
    </row>
    <row r="29" spans="1:16" x14ac:dyDescent="0.25">
      <c r="A29" t="s">
        <v>68</v>
      </c>
      <c r="B29" t="s">
        <v>69</v>
      </c>
      <c r="C29" t="s">
        <v>68</v>
      </c>
      <c r="D29" t="s">
        <v>27</v>
      </c>
      <c r="E29" t="s">
        <v>268</v>
      </c>
      <c r="F29" s="2">
        <v>5</v>
      </c>
      <c r="G29" s="12" t="s">
        <v>82</v>
      </c>
      <c r="H29" t="s">
        <v>68</v>
      </c>
      <c r="I29" s="1">
        <v>43141</v>
      </c>
      <c r="J29" t="s">
        <v>83</v>
      </c>
      <c r="K29">
        <f t="shared" si="1"/>
        <v>2</v>
      </c>
      <c r="L29" t="str">
        <f t="shared" si="0"/>
        <v>India</v>
      </c>
      <c r="N29" t="s">
        <v>68</v>
      </c>
      <c r="O29" t="s">
        <v>68</v>
      </c>
      <c r="P29" t="str">
        <f t="shared" si="2"/>
        <v>Yes</v>
      </c>
    </row>
    <row r="30" spans="1:16" x14ac:dyDescent="0.25">
      <c r="A30" t="s">
        <v>78</v>
      </c>
      <c r="B30" t="s">
        <v>31</v>
      </c>
      <c r="C30" t="s">
        <v>31</v>
      </c>
      <c r="D30" t="s">
        <v>79</v>
      </c>
      <c r="E30" s="2">
        <v>154</v>
      </c>
      <c r="F30" t="s">
        <v>268</v>
      </c>
      <c r="G30" t="s">
        <v>80</v>
      </c>
      <c r="H30" t="s">
        <v>279</v>
      </c>
      <c r="I30" s="1">
        <v>43142</v>
      </c>
      <c r="J30" t="s">
        <v>84</v>
      </c>
      <c r="K30">
        <f t="shared" si="1"/>
        <v>2</v>
      </c>
      <c r="L30" t="str">
        <f t="shared" si="0"/>
        <v>Afghanistan</v>
      </c>
      <c r="N30" t="s">
        <v>78</v>
      </c>
      <c r="O30" t="s">
        <v>279</v>
      </c>
      <c r="P30" t="str">
        <f t="shared" si="2"/>
        <v>No</v>
      </c>
    </row>
    <row r="31" spans="1:16" x14ac:dyDescent="0.25">
      <c r="A31" t="s">
        <v>78</v>
      </c>
      <c r="B31" t="s">
        <v>31</v>
      </c>
      <c r="C31" t="s">
        <v>78</v>
      </c>
      <c r="D31" t="s">
        <v>37</v>
      </c>
      <c r="E31" t="s">
        <v>268</v>
      </c>
      <c r="F31" s="2">
        <v>6</v>
      </c>
      <c r="G31" t="s">
        <v>80</v>
      </c>
      <c r="H31" t="s">
        <v>279</v>
      </c>
      <c r="I31" s="1">
        <v>43144</v>
      </c>
      <c r="J31" t="s">
        <v>85</v>
      </c>
      <c r="K31">
        <f t="shared" si="1"/>
        <v>2</v>
      </c>
      <c r="L31" t="str">
        <f t="shared" si="0"/>
        <v>Zimbabwe</v>
      </c>
      <c r="N31" t="s">
        <v>78</v>
      </c>
      <c r="O31" t="s">
        <v>279</v>
      </c>
      <c r="P31" t="str">
        <f t="shared" si="2"/>
        <v>No</v>
      </c>
    </row>
    <row r="32" spans="1:16" x14ac:dyDescent="0.25">
      <c r="A32" t="s">
        <v>68</v>
      </c>
      <c r="B32" t="s">
        <v>69</v>
      </c>
      <c r="C32" t="s">
        <v>69</v>
      </c>
      <c r="D32" t="s">
        <v>86</v>
      </c>
      <c r="E32" s="2">
        <v>73</v>
      </c>
      <c r="F32" t="s">
        <v>268</v>
      </c>
      <c r="G32" s="12" t="s">
        <v>87</v>
      </c>
      <c r="H32" t="s">
        <v>68</v>
      </c>
      <c r="I32" s="1">
        <v>43144</v>
      </c>
      <c r="J32" t="s">
        <v>88</v>
      </c>
      <c r="K32">
        <f t="shared" si="1"/>
        <v>2</v>
      </c>
      <c r="L32" t="str">
        <f t="shared" si="0"/>
        <v>South Africa</v>
      </c>
      <c r="N32" t="s">
        <v>68</v>
      </c>
      <c r="O32" t="s">
        <v>68</v>
      </c>
      <c r="P32" t="str">
        <f t="shared" si="2"/>
        <v>No</v>
      </c>
    </row>
    <row r="33" spans="1:16" x14ac:dyDescent="0.25">
      <c r="A33" t="s">
        <v>78</v>
      </c>
      <c r="B33" t="s">
        <v>31</v>
      </c>
      <c r="C33" t="s">
        <v>78</v>
      </c>
      <c r="D33" t="s">
        <v>59</v>
      </c>
      <c r="E33" t="s">
        <v>268</v>
      </c>
      <c r="F33" s="2">
        <v>10</v>
      </c>
      <c r="G33" t="s">
        <v>80</v>
      </c>
      <c r="H33" t="s">
        <v>279</v>
      </c>
      <c r="I33" s="1">
        <v>43147</v>
      </c>
      <c r="J33" t="s">
        <v>89</v>
      </c>
      <c r="K33">
        <f t="shared" si="1"/>
        <v>2</v>
      </c>
      <c r="L33" t="str">
        <f t="shared" si="0"/>
        <v>Zimbabwe</v>
      </c>
      <c r="N33" t="s">
        <v>78</v>
      </c>
      <c r="O33" t="s">
        <v>279</v>
      </c>
      <c r="P33" t="str">
        <f t="shared" si="2"/>
        <v>No</v>
      </c>
    </row>
    <row r="34" spans="1:16" x14ac:dyDescent="0.25">
      <c r="A34" t="s">
        <v>68</v>
      </c>
      <c r="B34" t="s">
        <v>69</v>
      </c>
      <c r="C34" t="s">
        <v>69</v>
      </c>
      <c r="D34" t="s">
        <v>12</v>
      </c>
      <c r="E34" t="s">
        <v>268</v>
      </c>
      <c r="F34" s="2">
        <v>8</v>
      </c>
      <c r="G34" t="s">
        <v>73</v>
      </c>
      <c r="H34" t="s">
        <v>68</v>
      </c>
      <c r="I34" s="1">
        <v>43147</v>
      </c>
      <c r="J34" t="s">
        <v>90</v>
      </c>
      <c r="K34">
        <f t="shared" si="1"/>
        <v>2</v>
      </c>
      <c r="L34" t="str">
        <f t="shared" ref="L34:L65" si="3">IF(A34=C34,B34,A34)</f>
        <v>South Africa</v>
      </c>
      <c r="N34" t="s">
        <v>68</v>
      </c>
      <c r="O34" t="s">
        <v>68</v>
      </c>
      <c r="P34" t="str">
        <f t="shared" si="2"/>
        <v>No</v>
      </c>
    </row>
    <row r="35" spans="1:16" x14ac:dyDescent="0.25">
      <c r="A35" t="s">
        <v>78</v>
      </c>
      <c r="B35" t="s">
        <v>31</v>
      </c>
      <c r="C35" t="s">
        <v>78</v>
      </c>
      <c r="D35" t="s">
        <v>91</v>
      </c>
      <c r="E35" s="2">
        <v>146</v>
      </c>
      <c r="F35" t="s">
        <v>268</v>
      </c>
      <c r="G35" t="s">
        <v>80</v>
      </c>
      <c r="H35" t="s">
        <v>279</v>
      </c>
      <c r="I35" s="1">
        <v>43150</v>
      </c>
      <c r="J35" t="s">
        <v>92</v>
      </c>
      <c r="K35">
        <f t="shared" si="1"/>
        <v>2</v>
      </c>
      <c r="L35" t="str">
        <f t="shared" si="3"/>
        <v>Zimbabwe</v>
      </c>
      <c r="N35" t="s">
        <v>78</v>
      </c>
      <c r="O35" t="s">
        <v>279</v>
      </c>
      <c r="P35" t="str">
        <f t="shared" si="2"/>
        <v>No</v>
      </c>
    </row>
    <row r="36" spans="1:16" x14ac:dyDescent="0.25">
      <c r="A36" t="s">
        <v>7</v>
      </c>
      <c r="B36" t="s">
        <v>26</v>
      </c>
      <c r="C36" t="s">
        <v>7</v>
      </c>
      <c r="D36" t="s">
        <v>61</v>
      </c>
      <c r="E36" t="s">
        <v>268</v>
      </c>
      <c r="F36" s="2">
        <v>3</v>
      </c>
      <c r="G36" t="s">
        <v>34</v>
      </c>
      <c r="H36" t="s">
        <v>7</v>
      </c>
      <c r="I36" s="1">
        <v>43156</v>
      </c>
      <c r="J36" t="s">
        <v>93</v>
      </c>
      <c r="K36">
        <f t="shared" si="1"/>
        <v>2</v>
      </c>
      <c r="L36" t="str">
        <f t="shared" si="3"/>
        <v>England</v>
      </c>
      <c r="N36" t="s">
        <v>7</v>
      </c>
      <c r="O36" t="s">
        <v>7</v>
      </c>
      <c r="P36" t="str">
        <f t="shared" si="2"/>
        <v>Yes</v>
      </c>
    </row>
    <row r="37" spans="1:16" x14ac:dyDescent="0.25">
      <c r="A37" t="s">
        <v>7</v>
      </c>
      <c r="B37" t="s">
        <v>26</v>
      </c>
      <c r="C37" t="s">
        <v>26</v>
      </c>
      <c r="D37" t="s">
        <v>37</v>
      </c>
      <c r="E37" t="s">
        <v>268</v>
      </c>
      <c r="F37" s="2">
        <v>6</v>
      </c>
      <c r="G37" s="12" t="s">
        <v>94</v>
      </c>
      <c r="H37" t="s">
        <v>7</v>
      </c>
      <c r="I37" s="1">
        <v>43159</v>
      </c>
      <c r="J37" t="s">
        <v>95</v>
      </c>
      <c r="K37">
        <f t="shared" si="1"/>
        <v>2</v>
      </c>
      <c r="L37" t="str">
        <f t="shared" si="3"/>
        <v>New Zealand</v>
      </c>
      <c r="N37" t="s">
        <v>7</v>
      </c>
      <c r="O37" t="s">
        <v>7</v>
      </c>
      <c r="P37" t="str">
        <f t="shared" si="2"/>
        <v>No</v>
      </c>
    </row>
    <row r="38" spans="1:16" x14ac:dyDescent="0.25">
      <c r="A38" t="s">
        <v>7</v>
      </c>
      <c r="B38" t="s">
        <v>26</v>
      </c>
      <c r="C38" t="s">
        <v>26</v>
      </c>
      <c r="D38" t="s">
        <v>96</v>
      </c>
      <c r="E38" s="2">
        <v>4</v>
      </c>
      <c r="F38" t="s">
        <v>268</v>
      </c>
      <c r="G38" t="s">
        <v>10</v>
      </c>
      <c r="H38" t="s">
        <v>7</v>
      </c>
      <c r="I38" s="1">
        <v>43162</v>
      </c>
      <c r="J38" t="s">
        <v>97</v>
      </c>
      <c r="K38">
        <f t="shared" si="1"/>
        <v>3</v>
      </c>
      <c r="L38" t="str">
        <f t="shared" si="3"/>
        <v>New Zealand</v>
      </c>
      <c r="N38" t="s">
        <v>7</v>
      </c>
      <c r="O38" t="s">
        <v>7</v>
      </c>
      <c r="P38" t="str">
        <f t="shared" si="2"/>
        <v>No</v>
      </c>
    </row>
    <row r="39" spans="1:16" x14ac:dyDescent="0.25">
      <c r="A39" t="s">
        <v>78</v>
      </c>
      <c r="B39" t="s">
        <v>36</v>
      </c>
      <c r="C39" t="s">
        <v>36</v>
      </c>
      <c r="D39" t="s">
        <v>98</v>
      </c>
      <c r="E39" t="s">
        <v>268</v>
      </c>
      <c r="F39" s="2">
        <v>7</v>
      </c>
      <c r="G39" s="12" t="s">
        <v>99</v>
      </c>
      <c r="H39" t="s">
        <v>31</v>
      </c>
      <c r="I39" s="1">
        <v>43163</v>
      </c>
      <c r="J39" t="s">
        <v>100</v>
      </c>
      <c r="K39">
        <f t="shared" si="1"/>
        <v>3</v>
      </c>
      <c r="L39" t="str">
        <f t="shared" si="3"/>
        <v>Afghanistan</v>
      </c>
      <c r="N39" t="s">
        <v>78</v>
      </c>
      <c r="O39" t="s">
        <v>31</v>
      </c>
      <c r="P39" t="str">
        <f t="shared" si="2"/>
        <v>No</v>
      </c>
    </row>
    <row r="40" spans="1:16" x14ac:dyDescent="0.25">
      <c r="A40" t="s">
        <v>101</v>
      </c>
      <c r="B40" t="s">
        <v>15</v>
      </c>
      <c r="C40" t="s">
        <v>15</v>
      </c>
      <c r="D40" t="s">
        <v>102</v>
      </c>
      <c r="E40" s="2">
        <v>56</v>
      </c>
      <c r="F40" t="s">
        <v>268</v>
      </c>
      <c r="G40" t="s">
        <v>103</v>
      </c>
      <c r="H40" t="s">
        <v>31</v>
      </c>
      <c r="I40" s="1">
        <v>43163</v>
      </c>
      <c r="J40" t="s">
        <v>104</v>
      </c>
      <c r="K40">
        <f t="shared" si="1"/>
        <v>3</v>
      </c>
      <c r="L40" t="str">
        <f t="shared" si="3"/>
        <v>P.N.G.</v>
      </c>
      <c r="N40" t="s">
        <v>101</v>
      </c>
      <c r="O40" t="s">
        <v>31</v>
      </c>
      <c r="P40" t="str">
        <f t="shared" si="2"/>
        <v>No</v>
      </c>
    </row>
    <row r="41" spans="1:16" x14ac:dyDescent="0.25">
      <c r="A41" t="s">
        <v>105</v>
      </c>
      <c r="B41" t="s">
        <v>36</v>
      </c>
      <c r="C41" t="s">
        <v>36</v>
      </c>
      <c r="D41" t="s">
        <v>17</v>
      </c>
      <c r="E41" t="s">
        <v>268</v>
      </c>
      <c r="F41" s="2">
        <v>4</v>
      </c>
      <c r="G41" t="s">
        <v>99</v>
      </c>
      <c r="H41" t="s">
        <v>31</v>
      </c>
      <c r="I41" s="1">
        <v>43165</v>
      </c>
      <c r="J41" t="s">
        <v>106</v>
      </c>
      <c r="K41">
        <f t="shared" si="1"/>
        <v>3</v>
      </c>
      <c r="L41" t="str">
        <f t="shared" si="3"/>
        <v>Hong Kong</v>
      </c>
      <c r="N41" t="s">
        <v>105</v>
      </c>
      <c r="O41" t="s">
        <v>31</v>
      </c>
      <c r="P41" t="str">
        <f t="shared" si="2"/>
        <v>No</v>
      </c>
    </row>
    <row r="42" spans="1:16" x14ac:dyDescent="0.25">
      <c r="A42" t="s">
        <v>16</v>
      </c>
      <c r="B42" t="s">
        <v>101</v>
      </c>
      <c r="C42" t="s">
        <v>16</v>
      </c>
      <c r="D42" t="s">
        <v>17</v>
      </c>
      <c r="E42" t="s">
        <v>268</v>
      </c>
      <c r="F42" s="2">
        <v>4</v>
      </c>
      <c r="G42" s="12" t="s">
        <v>103</v>
      </c>
      <c r="H42" t="s">
        <v>31</v>
      </c>
      <c r="I42" s="1">
        <v>43165</v>
      </c>
      <c r="J42" t="s">
        <v>107</v>
      </c>
      <c r="K42">
        <f t="shared" si="1"/>
        <v>3</v>
      </c>
      <c r="L42" t="str">
        <f t="shared" si="3"/>
        <v>P.N.G.</v>
      </c>
      <c r="N42" t="s">
        <v>16</v>
      </c>
      <c r="O42" t="s">
        <v>31</v>
      </c>
      <c r="P42" t="str">
        <f t="shared" si="2"/>
        <v>No</v>
      </c>
    </row>
    <row r="43" spans="1:16" x14ac:dyDescent="0.25">
      <c r="A43" t="s">
        <v>15</v>
      </c>
      <c r="B43" t="s">
        <v>108</v>
      </c>
      <c r="C43" t="s">
        <v>108</v>
      </c>
      <c r="D43" t="s">
        <v>109</v>
      </c>
      <c r="E43" s="2">
        <v>60</v>
      </c>
      <c r="F43" t="s">
        <v>268</v>
      </c>
      <c r="G43" t="s">
        <v>103</v>
      </c>
      <c r="H43" t="s">
        <v>31</v>
      </c>
      <c r="I43" s="1">
        <v>43165</v>
      </c>
      <c r="J43" t="s">
        <v>110</v>
      </c>
      <c r="K43">
        <f t="shared" si="1"/>
        <v>3</v>
      </c>
      <c r="L43" t="str">
        <f t="shared" si="3"/>
        <v>U.A.E.</v>
      </c>
      <c r="N43" t="s">
        <v>15</v>
      </c>
      <c r="O43" t="s">
        <v>31</v>
      </c>
      <c r="P43" t="str">
        <f t="shared" si="2"/>
        <v>No</v>
      </c>
    </row>
    <row r="44" spans="1:16" x14ac:dyDescent="0.25">
      <c r="A44" t="s">
        <v>31</v>
      </c>
      <c r="B44" t="s">
        <v>78</v>
      </c>
      <c r="C44" t="s">
        <v>31</v>
      </c>
      <c r="D44" t="s">
        <v>111</v>
      </c>
      <c r="E44" s="2">
        <v>2</v>
      </c>
      <c r="F44" t="s">
        <v>268</v>
      </c>
      <c r="G44" t="s">
        <v>99</v>
      </c>
      <c r="H44" t="s">
        <v>31</v>
      </c>
      <c r="I44" s="1">
        <v>43165</v>
      </c>
      <c r="J44" t="s">
        <v>112</v>
      </c>
      <c r="K44">
        <f t="shared" si="1"/>
        <v>3</v>
      </c>
      <c r="L44" t="str">
        <f t="shared" si="3"/>
        <v>Afghanistan</v>
      </c>
      <c r="N44" t="s">
        <v>31</v>
      </c>
      <c r="O44" t="s">
        <v>31</v>
      </c>
      <c r="P44" t="str">
        <f t="shared" si="2"/>
        <v>Yes</v>
      </c>
    </row>
    <row r="45" spans="1:16" x14ac:dyDescent="0.25">
      <c r="A45" t="s">
        <v>7</v>
      </c>
      <c r="B45" t="s">
        <v>26</v>
      </c>
      <c r="C45" t="s">
        <v>7</v>
      </c>
      <c r="D45" t="s">
        <v>27</v>
      </c>
      <c r="E45" t="s">
        <v>268</v>
      </c>
      <c r="F45" s="2">
        <v>5</v>
      </c>
      <c r="G45" t="s">
        <v>21</v>
      </c>
      <c r="H45" t="s">
        <v>7</v>
      </c>
      <c r="I45" s="1">
        <v>43166</v>
      </c>
      <c r="J45" t="s">
        <v>113</v>
      </c>
      <c r="K45">
        <f t="shared" si="1"/>
        <v>3</v>
      </c>
      <c r="L45" t="str">
        <f t="shared" si="3"/>
        <v>England</v>
      </c>
      <c r="N45" t="s">
        <v>7</v>
      </c>
      <c r="O45" t="s">
        <v>7</v>
      </c>
      <c r="P45" t="str">
        <f t="shared" si="2"/>
        <v>Yes</v>
      </c>
    </row>
    <row r="46" spans="1:16" x14ac:dyDescent="0.25">
      <c r="A46" t="s">
        <v>78</v>
      </c>
      <c r="B46" t="s">
        <v>105</v>
      </c>
      <c r="C46" t="s">
        <v>105</v>
      </c>
      <c r="D46" t="s">
        <v>114</v>
      </c>
      <c r="E46" s="2">
        <v>30</v>
      </c>
      <c r="F46" t="s">
        <v>268</v>
      </c>
      <c r="G46" t="s">
        <v>99</v>
      </c>
      <c r="H46" t="s">
        <v>31</v>
      </c>
      <c r="I46" s="1">
        <v>43167</v>
      </c>
      <c r="J46" t="s">
        <v>115</v>
      </c>
      <c r="K46">
        <f t="shared" si="1"/>
        <v>3</v>
      </c>
      <c r="L46" t="str">
        <f t="shared" si="3"/>
        <v>Afghanistan</v>
      </c>
      <c r="N46" t="s">
        <v>78</v>
      </c>
      <c r="O46" t="s">
        <v>31</v>
      </c>
      <c r="P46" t="str">
        <f t="shared" si="2"/>
        <v>No</v>
      </c>
    </row>
    <row r="47" spans="1:16" x14ac:dyDescent="0.25">
      <c r="A47" t="s">
        <v>101</v>
      </c>
      <c r="B47" t="s">
        <v>108</v>
      </c>
      <c r="C47" t="s">
        <v>108</v>
      </c>
      <c r="D47" t="s">
        <v>37</v>
      </c>
      <c r="E47" t="s">
        <v>268</v>
      </c>
      <c r="F47" s="2">
        <v>6</v>
      </c>
      <c r="G47" t="s">
        <v>103</v>
      </c>
      <c r="H47" t="s">
        <v>31</v>
      </c>
      <c r="I47" s="1">
        <v>43167</v>
      </c>
      <c r="J47" t="s">
        <v>116</v>
      </c>
      <c r="K47">
        <f t="shared" si="1"/>
        <v>3</v>
      </c>
      <c r="L47" t="str">
        <f t="shared" si="3"/>
        <v>P.N.G.</v>
      </c>
      <c r="N47" t="s">
        <v>101</v>
      </c>
      <c r="O47" t="s">
        <v>31</v>
      </c>
      <c r="P47" t="str">
        <f t="shared" si="2"/>
        <v>No</v>
      </c>
    </row>
    <row r="48" spans="1:16" x14ac:dyDescent="0.25">
      <c r="A48" t="s">
        <v>7</v>
      </c>
      <c r="B48" t="s">
        <v>26</v>
      </c>
      <c r="C48" t="s">
        <v>26</v>
      </c>
      <c r="D48" t="s">
        <v>98</v>
      </c>
      <c r="E48" t="s">
        <v>268</v>
      </c>
      <c r="F48" s="2">
        <v>7</v>
      </c>
      <c r="G48" s="12" t="s">
        <v>117</v>
      </c>
      <c r="H48" t="s">
        <v>7</v>
      </c>
      <c r="I48" s="1">
        <v>43169</v>
      </c>
      <c r="J48" t="s">
        <v>118</v>
      </c>
      <c r="K48">
        <f t="shared" si="1"/>
        <v>3</v>
      </c>
      <c r="L48" t="str">
        <f t="shared" si="3"/>
        <v>New Zealand</v>
      </c>
      <c r="N48" t="s">
        <v>7</v>
      </c>
      <c r="O48" t="s">
        <v>7</v>
      </c>
      <c r="P48" t="str">
        <f t="shared" si="2"/>
        <v>No</v>
      </c>
    </row>
    <row r="49" spans="1:16" x14ac:dyDescent="0.25">
      <c r="A49" t="s">
        <v>16</v>
      </c>
      <c r="B49" t="s">
        <v>108</v>
      </c>
      <c r="C49" t="s">
        <v>108</v>
      </c>
      <c r="D49" t="s">
        <v>119</v>
      </c>
      <c r="E49" s="2">
        <v>52</v>
      </c>
      <c r="F49" t="s">
        <v>268</v>
      </c>
      <c r="G49" t="s">
        <v>103</v>
      </c>
      <c r="H49" t="s">
        <v>31</v>
      </c>
      <c r="I49" s="1">
        <v>43169</v>
      </c>
      <c r="J49" t="s">
        <v>120</v>
      </c>
      <c r="K49">
        <f t="shared" si="1"/>
        <v>3</v>
      </c>
      <c r="L49" t="str">
        <f t="shared" si="3"/>
        <v>Ireland</v>
      </c>
      <c r="N49" t="s">
        <v>16</v>
      </c>
      <c r="O49" t="s">
        <v>31</v>
      </c>
      <c r="P49" t="str">
        <f t="shared" si="2"/>
        <v>No</v>
      </c>
    </row>
    <row r="50" spans="1:16" x14ac:dyDescent="0.25">
      <c r="A50" t="s">
        <v>31</v>
      </c>
      <c r="B50" t="s">
        <v>105</v>
      </c>
      <c r="C50" t="s">
        <v>31</v>
      </c>
      <c r="D50" t="s">
        <v>121</v>
      </c>
      <c r="E50" s="2">
        <v>89</v>
      </c>
      <c r="F50" t="s">
        <v>268</v>
      </c>
      <c r="G50" t="s">
        <v>99</v>
      </c>
      <c r="H50" t="s">
        <v>31</v>
      </c>
      <c r="I50" s="1">
        <v>43169</v>
      </c>
      <c r="J50" t="s">
        <v>122</v>
      </c>
      <c r="K50">
        <f t="shared" si="1"/>
        <v>3</v>
      </c>
      <c r="L50" t="str">
        <f t="shared" si="3"/>
        <v>Hong Kong</v>
      </c>
      <c r="N50" t="s">
        <v>31</v>
      </c>
      <c r="O50" t="s">
        <v>31</v>
      </c>
      <c r="P50" t="str">
        <f t="shared" si="2"/>
        <v>Yes</v>
      </c>
    </row>
    <row r="51" spans="1:16" x14ac:dyDescent="0.25">
      <c r="A51" t="s">
        <v>16</v>
      </c>
      <c r="B51" t="s">
        <v>15</v>
      </c>
      <c r="C51" t="s">
        <v>16</v>
      </c>
      <c r="D51" t="s">
        <v>123</v>
      </c>
      <c r="E51" s="2">
        <v>226</v>
      </c>
      <c r="F51" t="s">
        <v>268</v>
      </c>
      <c r="G51" t="s">
        <v>103</v>
      </c>
      <c r="H51" t="s">
        <v>31</v>
      </c>
      <c r="I51" s="1">
        <v>43171</v>
      </c>
      <c r="J51" t="s">
        <v>124</v>
      </c>
      <c r="K51">
        <f t="shared" si="1"/>
        <v>3</v>
      </c>
      <c r="L51" t="str">
        <f t="shared" si="3"/>
        <v>U.A.E.</v>
      </c>
      <c r="N51" t="s">
        <v>16</v>
      </c>
      <c r="O51" t="s">
        <v>31</v>
      </c>
      <c r="P51" t="str">
        <f t="shared" si="2"/>
        <v>No</v>
      </c>
    </row>
    <row r="52" spans="1:16" x14ac:dyDescent="0.25">
      <c r="A52" t="s">
        <v>31</v>
      </c>
      <c r="B52" t="s">
        <v>36</v>
      </c>
      <c r="C52" t="s">
        <v>125</v>
      </c>
      <c r="E52" t="s">
        <v>268</v>
      </c>
      <c r="F52" t="s">
        <v>268</v>
      </c>
      <c r="G52" t="s">
        <v>99</v>
      </c>
      <c r="H52" t="s">
        <v>31</v>
      </c>
      <c r="I52" s="1">
        <v>43171</v>
      </c>
      <c r="J52" t="s">
        <v>126</v>
      </c>
      <c r="K52">
        <f t="shared" si="1"/>
        <v>3</v>
      </c>
      <c r="L52" t="str">
        <f t="shared" si="3"/>
        <v>Zimbabwe</v>
      </c>
      <c r="N52" t="s">
        <v>31</v>
      </c>
      <c r="O52" t="s">
        <v>31</v>
      </c>
      <c r="P52" t="str">
        <f t="shared" si="2"/>
        <v>No</v>
      </c>
    </row>
    <row r="53" spans="1:16" x14ac:dyDescent="0.25">
      <c r="A53" t="s">
        <v>78</v>
      </c>
      <c r="B53" t="s">
        <v>108</v>
      </c>
      <c r="C53" t="s">
        <v>78</v>
      </c>
      <c r="D53" t="s">
        <v>61</v>
      </c>
      <c r="E53" t="s">
        <v>268</v>
      </c>
      <c r="F53" s="2">
        <v>3</v>
      </c>
      <c r="G53" t="s">
        <v>103</v>
      </c>
      <c r="H53" t="s">
        <v>31</v>
      </c>
      <c r="I53" s="1">
        <v>43174</v>
      </c>
      <c r="J53" t="s">
        <v>127</v>
      </c>
      <c r="K53">
        <f t="shared" si="1"/>
        <v>3</v>
      </c>
      <c r="L53" t="str">
        <f t="shared" si="3"/>
        <v>West Indies</v>
      </c>
      <c r="N53" t="s">
        <v>78</v>
      </c>
      <c r="O53" t="s">
        <v>31</v>
      </c>
      <c r="P53" t="str">
        <f t="shared" si="2"/>
        <v>No</v>
      </c>
    </row>
    <row r="54" spans="1:16" x14ac:dyDescent="0.25">
      <c r="A54" t="s">
        <v>36</v>
      </c>
      <c r="B54" t="s">
        <v>15</v>
      </c>
      <c r="C54" t="s">
        <v>36</v>
      </c>
      <c r="D54" t="s">
        <v>86</v>
      </c>
      <c r="E54" s="2">
        <v>73</v>
      </c>
      <c r="F54" t="s">
        <v>268</v>
      </c>
      <c r="G54" t="s">
        <v>99</v>
      </c>
      <c r="H54" t="s">
        <v>31</v>
      </c>
      <c r="I54" s="1">
        <v>43174</v>
      </c>
      <c r="J54" t="s">
        <v>128</v>
      </c>
      <c r="K54">
        <f t="shared" si="1"/>
        <v>3</v>
      </c>
      <c r="L54" t="str">
        <f t="shared" si="3"/>
        <v>U.A.E.</v>
      </c>
      <c r="N54" t="s">
        <v>36</v>
      </c>
      <c r="O54" t="s">
        <v>31</v>
      </c>
      <c r="P54" t="str">
        <f t="shared" si="2"/>
        <v>No</v>
      </c>
    </row>
    <row r="55" spans="1:16" x14ac:dyDescent="0.25">
      <c r="A55" t="s">
        <v>31</v>
      </c>
      <c r="B55" t="s">
        <v>16</v>
      </c>
      <c r="C55" t="s">
        <v>31</v>
      </c>
      <c r="D55" t="s">
        <v>129</v>
      </c>
      <c r="E55" s="2">
        <v>107</v>
      </c>
      <c r="F55" t="s">
        <v>268</v>
      </c>
      <c r="G55" t="s">
        <v>103</v>
      </c>
      <c r="H55" t="s">
        <v>31</v>
      </c>
      <c r="I55" s="1">
        <v>43175</v>
      </c>
      <c r="J55" t="s">
        <v>130</v>
      </c>
      <c r="K55">
        <f t="shared" si="1"/>
        <v>3</v>
      </c>
      <c r="L55" t="str">
        <f t="shared" si="3"/>
        <v>Ireland</v>
      </c>
      <c r="N55" t="s">
        <v>31</v>
      </c>
      <c r="O55" t="s">
        <v>31</v>
      </c>
      <c r="P55" t="str">
        <f t="shared" si="2"/>
        <v>Yes</v>
      </c>
    </row>
    <row r="56" spans="1:16" x14ac:dyDescent="0.25">
      <c r="A56" t="s">
        <v>105</v>
      </c>
      <c r="B56" t="s">
        <v>101</v>
      </c>
      <c r="C56" t="s">
        <v>101</v>
      </c>
      <c r="D56" t="s">
        <v>131</v>
      </c>
      <c r="E56" s="2">
        <v>58</v>
      </c>
      <c r="F56" t="s">
        <v>268</v>
      </c>
      <c r="G56" t="s">
        <v>103</v>
      </c>
      <c r="H56" t="s">
        <v>31</v>
      </c>
      <c r="I56" s="1">
        <v>43176</v>
      </c>
      <c r="J56" t="s">
        <v>132</v>
      </c>
      <c r="K56">
        <f t="shared" si="1"/>
        <v>3</v>
      </c>
      <c r="L56" t="str">
        <f t="shared" si="3"/>
        <v>Hong Kong</v>
      </c>
      <c r="N56" t="s">
        <v>105</v>
      </c>
      <c r="O56" t="s">
        <v>31</v>
      </c>
      <c r="P56" t="str">
        <f t="shared" si="2"/>
        <v>No</v>
      </c>
    </row>
    <row r="57" spans="1:16" x14ac:dyDescent="0.25">
      <c r="A57" t="s">
        <v>16</v>
      </c>
      <c r="B57" t="s">
        <v>36</v>
      </c>
      <c r="C57" t="s">
        <v>16</v>
      </c>
      <c r="D57" t="s">
        <v>133</v>
      </c>
      <c r="E57" s="2">
        <v>25</v>
      </c>
      <c r="F57" t="s">
        <v>268</v>
      </c>
      <c r="G57" t="s">
        <v>103</v>
      </c>
      <c r="H57" t="s">
        <v>31</v>
      </c>
      <c r="I57" s="1">
        <v>43177</v>
      </c>
      <c r="J57" t="s">
        <v>134</v>
      </c>
      <c r="K57">
        <f t="shared" si="1"/>
        <v>3</v>
      </c>
      <c r="L57" t="str">
        <f t="shared" si="3"/>
        <v>Scotland</v>
      </c>
      <c r="N57" t="s">
        <v>16</v>
      </c>
      <c r="O57" t="s">
        <v>31</v>
      </c>
      <c r="P57" t="str">
        <f t="shared" si="2"/>
        <v>No</v>
      </c>
    </row>
    <row r="58" spans="1:16" x14ac:dyDescent="0.25">
      <c r="A58" t="s">
        <v>31</v>
      </c>
      <c r="B58" t="s">
        <v>108</v>
      </c>
      <c r="C58" t="s">
        <v>108</v>
      </c>
      <c r="D58" t="s">
        <v>17</v>
      </c>
      <c r="E58" t="s">
        <v>268</v>
      </c>
      <c r="F58" s="2">
        <v>4</v>
      </c>
      <c r="G58" t="s">
        <v>103</v>
      </c>
      <c r="H58" t="s">
        <v>31</v>
      </c>
      <c r="I58" s="1">
        <v>43178</v>
      </c>
      <c r="J58" t="s">
        <v>135</v>
      </c>
      <c r="K58">
        <f t="shared" si="1"/>
        <v>3</v>
      </c>
      <c r="L58" t="str">
        <f t="shared" si="3"/>
        <v>Zimbabwe</v>
      </c>
      <c r="N58" t="s">
        <v>31</v>
      </c>
      <c r="O58" t="s">
        <v>31</v>
      </c>
      <c r="P58" t="str">
        <f t="shared" si="2"/>
        <v>No</v>
      </c>
    </row>
    <row r="59" spans="1:16" x14ac:dyDescent="0.25">
      <c r="A59" t="s">
        <v>78</v>
      </c>
      <c r="B59" t="s">
        <v>15</v>
      </c>
      <c r="C59" t="s">
        <v>78</v>
      </c>
      <c r="D59" t="s">
        <v>27</v>
      </c>
      <c r="E59" t="s">
        <v>268</v>
      </c>
      <c r="F59" s="2">
        <v>5</v>
      </c>
      <c r="G59" t="s">
        <v>103</v>
      </c>
      <c r="H59" t="s">
        <v>31</v>
      </c>
      <c r="I59" s="1">
        <v>43179</v>
      </c>
      <c r="J59" t="s">
        <v>136</v>
      </c>
      <c r="K59">
        <f t="shared" si="1"/>
        <v>3</v>
      </c>
      <c r="L59" t="str">
        <f t="shared" si="3"/>
        <v>U.A.E.</v>
      </c>
      <c r="N59" t="s">
        <v>78</v>
      </c>
      <c r="O59" t="s">
        <v>31</v>
      </c>
      <c r="P59" t="str">
        <f t="shared" si="2"/>
        <v>No</v>
      </c>
    </row>
    <row r="60" spans="1:16" x14ac:dyDescent="0.25">
      <c r="A60" t="s">
        <v>36</v>
      </c>
      <c r="B60" t="s">
        <v>108</v>
      </c>
      <c r="C60" t="s">
        <v>108</v>
      </c>
      <c r="D60" t="s">
        <v>137</v>
      </c>
      <c r="E60" s="2">
        <v>5</v>
      </c>
      <c r="F60" t="s">
        <v>268</v>
      </c>
      <c r="G60" t="s">
        <v>103</v>
      </c>
      <c r="H60" t="s">
        <v>31</v>
      </c>
      <c r="I60" s="1">
        <v>43180</v>
      </c>
      <c r="J60" t="s">
        <v>138</v>
      </c>
      <c r="K60">
        <f t="shared" si="1"/>
        <v>3</v>
      </c>
      <c r="L60" t="str">
        <f t="shared" si="3"/>
        <v>Scotland</v>
      </c>
      <c r="N60" t="s">
        <v>36</v>
      </c>
      <c r="O60" t="s">
        <v>31</v>
      </c>
      <c r="P60" t="str">
        <f t="shared" si="2"/>
        <v>No</v>
      </c>
    </row>
    <row r="61" spans="1:16" x14ac:dyDescent="0.25">
      <c r="A61" t="s">
        <v>31</v>
      </c>
      <c r="B61" t="s">
        <v>15</v>
      </c>
      <c r="C61" t="s">
        <v>15</v>
      </c>
      <c r="D61" t="s">
        <v>139</v>
      </c>
      <c r="E61" s="2">
        <v>3</v>
      </c>
      <c r="F61" t="s">
        <v>268</v>
      </c>
      <c r="G61" t="s">
        <v>103</v>
      </c>
      <c r="H61" t="s">
        <v>31</v>
      </c>
      <c r="I61" s="1">
        <v>43181</v>
      </c>
      <c r="J61" t="s">
        <v>140</v>
      </c>
      <c r="K61">
        <f t="shared" si="1"/>
        <v>3</v>
      </c>
      <c r="L61" t="str">
        <f t="shared" si="3"/>
        <v>Zimbabwe</v>
      </c>
      <c r="N61" t="s">
        <v>31</v>
      </c>
      <c r="O61" t="s">
        <v>31</v>
      </c>
      <c r="P61" t="str">
        <f t="shared" si="2"/>
        <v>No</v>
      </c>
    </row>
    <row r="62" spans="1:16" x14ac:dyDescent="0.25">
      <c r="A62" t="s">
        <v>78</v>
      </c>
      <c r="B62" t="s">
        <v>16</v>
      </c>
      <c r="C62" t="s">
        <v>78</v>
      </c>
      <c r="D62" t="s">
        <v>27</v>
      </c>
      <c r="E62" t="s">
        <v>268</v>
      </c>
      <c r="F62" s="2">
        <v>5</v>
      </c>
      <c r="G62" t="s">
        <v>103</v>
      </c>
      <c r="H62" t="s">
        <v>31</v>
      </c>
      <c r="I62" s="1">
        <v>43182</v>
      </c>
      <c r="J62" t="s">
        <v>141</v>
      </c>
      <c r="K62">
        <f t="shared" si="1"/>
        <v>3</v>
      </c>
      <c r="L62" t="str">
        <f t="shared" si="3"/>
        <v>Ireland</v>
      </c>
      <c r="N62" t="s">
        <v>78</v>
      </c>
      <c r="O62" t="s">
        <v>31</v>
      </c>
      <c r="P62" t="str">
        <f t="shared" si="2"/>
        <v>No</v>
      </c>
    </row>
    <row r="63" spans="1:16" x14ac:dyDescent="0.25">
      <c r="A63" t="s">
        <v>78</v>
      </c>
      <c r="B63" t="s">
        <v>108</v>
      </c>
      <c r="C63" t="s">
        <v>78</v>
      </c>
      <c r="D63" t="s">
        <v>98</v>
      </c>
      <c r="E63" t="s">
        <v>268</v>
      </c>
      <c r="F63" s="2">
        <v>7</v>
      </c>
      <c r="G63" t="s">
        <v>103</v>
      </c>
      <c r="H63" t="s">
        <v>31</v>
      </c>
      <c r="I63" s="1">
        <v>43184</v>
      </c>
      <c r="J63" t="s">
        <v>142</v>
      </c>
      <c r="K63">
        <f t="shared" si="1"/>
        <v>3</v>
      </c>
      <c r="L63" t="str">
        <f t="shared" si="3"/>
        <v>West Indies</v>
      </c>
      <c r="N63" t="s">
        <v>78</v>
      </c>
      <c r="O63" t="s">
        <v>31</v>
      </c>
      <c r="P63" t="str">
        <f t="shared" si="2"/>
        <v>No</v>
      </c>
    </row>
    <row r="64" spans="1:16" x14ac:dyDescent="0.25">
      <c r="A64" t="s">
        <v>36</v>
      </c>
      <c r="B64" t="s">
        <v>26</v>
      </c>
      <c r="C64" t="s">
        <v>36</v>
      </c>
      <c r="D64" t="s">
        <v>143</v>
      </c>
      <c r="E64" s="2">
        <v>6</v>
      </c>
      <c r="F64" t="s">
        <v>268</v>
      </c>
      <c r="G64" s="12" t="s">
        <v>144</v>
      </c>
      <c r="H64" t="s">
        <v>36</v>
      </c>
      <c r="I64" s="1">
        <v>43261</v>
      </c>
      <c r="J64" t="s">
        <v>145</v>
      </c>
      <c r="K64">
        <f t="shared" si="1"/>
        <v>6</v>
      </c>
      <c r="L64" t="str">
        <f t="shared" si="3"/>
        <v>England</v>
      </c>
      <c r="N64" t="s">
        <v>36</v>
      </c>
      <c r="O64" t="s">
        <v>36</v>
      </c>
      <c r="P64" t="str">
        <f t="shared" si="2"/>
        <v>Yes</v>
      </c>
    </row>
    <row r="65" spans="1:16" x14ac:dyDescent="0.25">
      <c r="A65" t="s">
        <v>26</v>
      </c>
      <c r="B65" t="s">
        <v>25</v>
      </c>
      <c r="C65" t="s">
        <v>26</v>
      </c>
      <c r="D65" t="s">
        <v>61</v>
      </c>
      <c r="E65" t="s">
        <v>268</v>
      </c>
      <c r="F65" s="2">
        <v>3</v>
      </c>
      <c r="G65" s="12" t="s">
        <v>146</v>
      </c>
      <c r="H65" t="s">
        <v>26</v>
      </c>
      <c r="I65" s="1">
        <v>43264</v>
      </c>
      <c r="J65" t="s">
        <v>147</v>
      </c>
      <c r="K65">
        <f t="shared" si="1"/>
        <v>6</v>
      </c>
      <c r="L65" t="str">
        <f t="shared" si="3"/>
        <v>Australia</v>
      </c>
      <c r="N65" t="s">
        <v>26</v>
      </c>
      <c r="O65" t="s">
        <v>26</v>
      </c>
      <c r="P65" t="str">
        <f t="shared" si="2"/>
        <v>Yes</v>
      </c>
    </row>
    <row r="66" spans="1:16" x14ac:dyDescent="0.25">
      <c r="A66" t="s">
        <v>26</v>
      </c>
      <c r="B66" t="s">
        <v>25</v>
      </c>
      <c r="C66" t="s">
        <v>26</v>
      </c>
      <c r="D66" t="s">
        <v>148</v>
      </c>
      <c r="E66" s="2">
        <v>38</v>
      </c>
      <c r="F66" t="s">
        <v>268</v>
      </c>
      <c r="G66" s="12" t="s">
        <v>149</v>
      </c>
      <c r="H66" t="s">
        <v>280</v>
      </c>
      <c r="I66" s="1">
        <v>43267</v>
      </c>
      <c r="J66" t="s">
        <v>150</v>
      </c>
      <c r="K66">
        <f t="shared" si="1"/>
        <v>6</v>
      </c>
      <c r="L66" t="str">
        <f t="shared" ref="L66:L97" si="4">IF(A66=C66,B66,A66)</f>
        <v>Australia</v>
      </c>
      <c r="N66" t="s">
        <v>26</v>
      </c>
      <c r="O66" t="s">
        <v>280</v>
      </c>
      <c r="P66" t="str">
        <f t="shared" si="2"/>
        <v>No</v>
      </c>
    </row>
    <row r="67" spans="1:16" x14ac:dyDescent="0.25">
      <c r="A67" t="s">
        <v>26</v>
      </c>
      <c r="B67" t="s">
        <v>25</v>
      </c>
      <c r="C67" t="s">
        <v>26</v>
      </c>
      <c r="D67" t="s">
        <v>151</v>
      </c>
      <c r="E67" s="2">
        <v>242</v>
      </c>
      <c r="F67" t="s">
        <v>268</v>
      </c>
      <c r="G67" s="12" t="s">
        <v>152</v>
      </c>
      <c r="H67" t="s">
        <v>26</v>
      </c>
      <c r="I67" s="1">
        <v>43270</v>
      </c>
      <c r="J67" t="s">
        <v>153</v>
      </c>
      <c r="K67">
        <f t="shared" ref="K67:K129" si="5">MONTH(I67)</f>
        <v>6</v>
      </c>
      <c r="L67" t="str">
        <f t="shared" si="4"/>
        <v>Australia</v>
      </c>
      <c r="N67" t="s">
        <v>26</v>
      </c>
      <c r="O67" t="s">
        <v>26</v>
      </c>
      <c r="P67" t="str">
        <f t="shared" ref="P67:P129" si="6">IF(C67=H67,"Yes","No")</f>
        <v>Yes</v>
      </c>
    </row>
    <row r="68" spans="1:16" x14ac:dyDescent="0.25">
      <c r="A68" t="s">
        <v>26</v>
      </c>
      <c r="B68" t="s">
        <v>25</v>
      </c>
      <c r="C68" t="s">
        <v>26</v>
      </c>
      <c r="D68" t="s">
        <v>37</v>
      </c>
      <c r="E68" t="s">
        <v>268</v>
      </c>
      <c r="F68" s="2">
        <v>6</v>
      </c>
      <c r="G68" s="12" t="s">
        <v>154</v>
      </c>
      <c r="H68" t="s">
        <v>26</v>
      </c>
      <c r="I68" s="1">
        <v>43272</v>
      </c>
      <c r="J68" t="s">
        <v>155</v>
      </c>
      <c r="K68">
        <f t="shared" si="5"/>
        <v>6</v>
      </c>
      <c r="L68" t="str">
        <f t="shared" si="4"/>
        <v>Australia</v>
      </c>
      <c r="N68" t="s">
        <v>26</v>
      </c>
      <c r="O68" t="s">
        <v>26</v>
      </c>
      <c r="P68" t="str">
        <f t="shared" si="6"/>
        <v>Yes</v>
      </c>
    </row>
    <row r="69" spans="1:16" x14ac:dyDescent="0.25">
      <c r="A69" t="s">
        <v>26</v>
      </c>
      <c r="B69" t="s">
        <v>25</v>
      </c>
      <c r="C69" t="s">
        <v>26</v>
      </c>
      <c r="D69" t="s">
        <v>156</v>
      </c>
      <c r="E69" t="s">
        <v>268</v>
      </c>
      <c r="F69" s="2">
        <v>1</v>
      </c>
      <c r="G69" s="12" t="s">
        <v>157</v>
      </c>
      <c r="H69" t="s">
        <v>26</v>
      </c>
      <c r="I69" s="1">
        <v>43275</v>
      </c>
      <c r="J69" t="s">
        <v>158</v>
      </c>
      <c r="K69">
        <f t="shared" si="5"/>
        <v>6</v>
      </c>
      <c r="L69" t="str">
        <f t="shared" si="4"/>
        <v>Australia</v>
      </c>
      <c r="N69" t="s">
        <v>26</v>
      </c>
      <c r="O69" t="s">
        <v>26</v>
      </c>
      <c r="P69" t="str">
        <f t="shared" si="6"/>
        <v>Yes</v>
      </c>
    </row>
    <row r="70" spans="1:16" x14ac:dyDescent="0.25">
      <c r="A70" t="s">
        <v>26</v>
      </c>
      <c r="B70" t="s">
        <v>69</v>
      </c>
      <c r="C70" t="s">
        <v>69</v>
      </c>
      <c r="D70" t="s">
        <v>12</v>
      </c>
      <c r="E70" t="s">
        <v>268</v>
      </c>
      <c r="F70" s="2">
        <v>8</v>
      </c>
      <c r="G70" t="s">
        <v>152</v>
      </c>
      <c r="H70" t="s">
        <v>26</v>
      </c>
      <c r="I70" s="1">
        <v>43293</v>
      </c>
      <c r="J70" t="s">
        <v>159</v>
      </c>
      <c r="K70">
        <f t="shared" si="5"/>
        <v>7</v>
      </c>
      <c r="L70" t="str">
        <f t="shared" si="4"/>
        <v>England</v>
      </c>
      <c r="N70" t="s">
        <v>26</v>
      </c>
      <c r="O70" t="s">
        <v>26</v>
      </c>
      <c r="P70" t="str">
        <f t="shared" si="6"/>
        <v>No</v>
      </c>
    </row>
    <row r="71" spans="1:16" x14ac:dyDescent="0.25">
      <c r="A71" t="s">
        <v>31</v>
      </c>
      <c r="B71" t="s">
        <v>8</v>
      </c>
      <c r="C71" t="s">
        <v>8</v>
      </c>
      <c r="D71" t="s">
        <v>160</v>
      </c>
      <c r="E71" s="2">
        <v>201</v>
      </c>
      <c r="F71" t="s">
        <v>268</v>
      </c>
      <c r="G71" t="s">
        <v>99</v>
      </c>
      <c r="H71" t="s">
        <v>31</v>
      </c>
      <c r="I71" s="1">
        <v>43294</v>
      </c>
      <c r="J71" t="s">
        <v>161</v>
      </c>
      <c r="K71">
        <f t="shared" si="5"/>
        <v>7</v>
      </c>
      <c r="L71" t="str">
        <f t="shared" si="4"/>
        <v>Zimbabwe</v>
      </c>
      <c r="N71" t="s">
        <v>31</v>
      </c>
      <c r="O71" t="s">
        <v>31</v>
      </c>
      <c r="P71" t="str">
        <f t="shared" si="6"/>
        <v>No</v>
      </c>
    </row>
    <row r="72" spans="1:16" x14ac:dyDescent="0.25">
      <c r="A72" t="s">
        <v>26</v>
      </c>
      <c r="B72" t="s">
        <v>69</v>
      </c>
      <c r="C72" t="s">
        <v>26</v>
      </c>
      <c r="D72" t="s">
        <v>162</v>
      </c>
      <c r="E72" s="2">
        <v>86</v>
      </c>
      <c r="F72" t="s">
        <v>268</v>
      </c>
      <c r="G72" s="12" t="s">
        <v>163</v>
      </c>
      <c r="H72" t="s">
        <v>26</v>
      </c>
      <c r="I72" s="1">
        <v>43295</v>
      </c>
      <c r="J72" t="s">
        <v>164</v>
      </c>
      <c r="K72">
        <f t="shared" si="5"/>
        <v>7</v>
      </c>
      <c r="L72" t="str">
        <f t="shared" si="4"/>
        <v>India</v>
      </c>
      <c r="N72" t="s">
        <v>26</v>
      </c>
      <c r="O72" t="s">
        <v>26</v>
      </c>
      <c r="P72" t="str">
        <f t="shared" si="6"/>
        <v>Yes</v>
      </c>
    </row>
    <row r="73" spans="1:16" x14ac:dyDescent="0.25">
      <c r="A73" t="s">
        <v>31</v>
      </c>
      <c r="B73" t="s">
        <v>8</v>
      </c>
      <c r="C73" t="s">
        <v>8</v>
      </c>
      <c r="D73" t="s">
        <v>72</v>
      </c>
      <c r="E73" t="s">
        <v>268</v>
      </c>
      <c r="F73" s="2">
        <v>9</v>
      </c>
      <c r="G73" t="s">
        <v>99</v>
      </c>
      <c r="H73" t="s">
        <v>31</v>
      </c>
      <c r="I73" s="1">
        <v>43297</v>
      </c>
      <c r="J73" t="s">
        <v>165</v>
      </c>
      <c r="K73">
        <f t="shared" si="5"/>
        <v>7</v>
      </c>
      <c r="L73" t="str">
        <f t="shared" si="4"/>
        <v>Zimbabwe</v>
      </c>
      <c r="N73" t="s">
        <v>31</v>
      </c>
      <c r="O73" t="s">
        <v>31</v>
      </c>
      <c r="P73" t="str">
        <f t="shared" si="6"/>
        <v>No</v>
      </c>
    </row>
    <row r="74" spans="1:16" x14ac:dyDescent="0.25">
      <c r="A74" t="s">
        <v>26</v>
      </c>
      <c r="B74" t="s">
        <v>69</v>
      </c>
      <c r="C74" t="s">
        <v>26</v>
      </c>
      <c r="D74" t="s">
        <v>12</v>
      </c>
      <c r="E74" t="s">
        <v>268</v>
      </c>
      <c r="F74" s="2">
        <v>8</v>
      </c>
      <c r="G74" s="12" t="s">
        <v>166</v>
      </c>
      <c r="H74" t="s">
        <v>26</v>
      </c>
      <c r="I74" s="1">
        <v>43298</v>
      </c>
      <c r="J74" t="s">
        <v>167</v>
      </c>
      <c r="K74">
        <f t="shared" si="5"/>
        <v>7</v>
      </c>
      <c r="L74" t="str">
        <f t="shared" si="4"/>
        <v>India</v>
      </c>
      <c r="N74" t="s">
        <v>26</v>
      </c>
      <c r="O74" t="s">
        <v>26</v>
      </c>
      <c r="P74" t="str">
        <f t="shared" si="6"/>
        <v>Yes</v>
      </c>
    </row>
    <row r="75" spans="1:16" x14ac:dyDescent="0.25">
      <c r="A75" t="s">
        <v>31</v>
      </c>
      <c r="B75" t="s">
        <v>8</v>
      </c>
      <c r="C75" t="s">
        <v>8</v>
      </c>
      <c r="D75" t="s">
        <v>72</v>
      </c>
      <c r="E75" t="s">
        <v>268</v>
      </c>
      <c r="F75" s="2">
        <v>9</v>
      </c>
      <c r="G75" t="s">
        <v>99</v>
      </c>
      <c r="H75" t="s">
        <v>31</v>
      </c>
      <c r="I75" s="1">
        <v>43299</v>
      </c>
      <c r="J75" t="s">
        <v>168</v>
      </c>
      <c r="K75">
        <f t="shared" si="5"/>
        <v>7</v>
      </c>
      <c r="L75" t="str">
        <f t="shared" si="4"/>
        <v>Zimbabwe</v>
      </c>
      <c r="N75" t="s">
        <v>31</v>
      </c>
      <c r="O75" t="s">
        <v>31</v>
      </c>
      <c r="P75" t="str">
        <f t="shared" si="6"/>
        <v>No</v>
      </c>
    </row>
    <row r="76" spans="1:16" x14ac:dyDescent="0.25">
      <c r="A76" t="s">
        <v>31</v>
      </c>
      <c r="B76" t="s">
        <v>8</v>
      </c>
      <c r="C76" t="s">
        <v>8</v>
      </c>
      <c r="D76" t="s">
        <v>169</v>
      </c>
      <c r="E76" s="2">
        <v>244</v>
      </c>
      <c r="F76" t="s">
        <v>268</v>
      </c>
      <c r="G76" t="s">
        <v>99</v>
      </c>
      <c r="H76" t="s">
        <v>31</v>
      </c>
      <c r="I76" s="1">
        <v>43301</v>
      </c>
      <c r="J76" t="s">
        <v>170</v>
      </c>
      <c r="K76">
        <f t="shared" si="5"/>
        <v>7</v>
      </c>
      <c r="L76" t="str">
        <f t="shared" si="4"/>
        <v>Zimbabwe</v>
      </c>
      <c r="N76" t="s">
        <v>31</v>
      </c>
      <c r="O76" t="s">
        <v>31</v>
      </c>
      <c r="P76" t="str">
        <f t="shared" si="6"/>
        <v>No</v>
      </c>
    </row>
    <row r="77" spans="1:16" x14ac:dyDescent="0.25">
      <c r="A77" t="s">
        <v>31</v>
      </c>
      <c r="B77" t="s">
        <v>8</v>
      </c>
      <c r="C77" t="s">
        <v>8</v>
      </c>
      <c r="D77" t="s">
        <v>171</v>
      </c>
      <c r="E77" s="2">
        <v>131</v>
      </c>
      <c r="F77" t="s">
        <v>268</v>
      </c>
      <c r="G77" t="s">
        <v>99</v>
      </c>
      <c r="H77" t="s">
        <v>31</v>
      </c>
      <c r="I77" s="1">
        <v>43303</v>
      </c>
      <c r="J77" t="s">
        <v>172</v>
      </c>
      <c r="K77">
        <f t="shared" si="5"/>
        <v>7</v>
      </c>
      <c r="L77" t="str">
        <f t="shared" si="4"/>
        <v>Zimbabwe</v>
      </c>
      <c r="N77" t="s">
        <v>31</v>
      </c>
      <c r="O77" t="s">
        <v>31</v>
      </c>
      <c r="P77" t="str">
        <f t="shared" si="6"/>
        <v>No</v>
      </c>
    </row>
    <row r="78" spans="1:16" x14ac:dyDescent="0.25">
      <c r="A78" t="s">
        <v>108</v>
      </c>
      <c r="B78" t="s">
        <v>30</v>
      </c>
      <c r="C78" t="s">
        <v>30</v>
      </c>
      <c r="D78" t="s">
        <v>173</v>
      </c>
      <c r="E78" s="2">
        <v>48</v>
      </c>
      <c r="F78" t="s">
        <v>268</v>
      </c>
      <c r="G78" s="12" t="s">
        <v>174</v>
      </c>
      <c r="H78" t="s">
        <v>281</v>
      </c>
      <c r="I78" s="1">
        <v>43303</v>
      </c>
      <c r="J78" t="s">
        <v>175</v>
      </c>
      <c r="K78">
        <f t="shared" si="5"/>
        <v>7</v>
      </c>
      <c r="L78" t="str">
        <f t="shared" si="4"/>
        <v>West Indies</v>
      </c>
      <c r="N78" t="s">
        <v>108</v>
      </c>
      <c r="O78" t="s">
        <v>281</v>
      </c>
      <c r="P78" t="str">
        <f t="shared" si="6"/>
        <v>No</v>
      </c>
    </row>
    <row r="79" spans="1:16" x14ac:dyDescent="0.25">
      <c r="A79" t="s">
        <v>108</v>
      </c>
      <c r="B79" t="s">
        <v>30</v>
      </c>
      <c r="C79" t="s">
        <v>108</v>
      </c>
      <c r="D79" t="s">
        <v>139</v>
      </c>
      <c r="E79" s="2">
        <v>3</v>
      </c>
      <c r="F79" t="s">
        <v>268</v>
      </c>
      <c r="G79" t="s">
        <v>174</v>
      </c>
      <c r="H79" t="s">
        <v>281</v>
      </c>
      <c r="I79" s="1">
        <v>43306</v>
      </c>
      <c r="J79" t="s">
        <v>176</v>
      </c>
      <c r="K79">
        <f t="shared" si="5"/>
        <v>7</v>
      </c>
      <c r="L79" t="str">
        <f t="shared" si="4"/>
        <v>Bangladesh</v>
      </c>
      <c r="N79" t="s">
        <v>108</v>
      </c>
      <c r="O79" t="s">
        <v>281</v>
      </c>
      <c r="P79" t="str">
        <f t="shared" si="6"/>
        <v>No</v>
      </c>
    </row>
    <row r="80" spans="1:16" x14ac:dyDescent="0.25">
      <c r="A80" t="s">
        <v>108</v>
      </c>
      <c r="B80" t="s">
        <v>30</v>
      </c>
      <c r="C80" t="s">
        <v>30</v>
      </c>
      <c r="D80" t="s">
        <v>177</v>
      </c>
      <c r="E80" s="2">
        <v>18</v>
      </c>
      <c r="F80" t="s">
        <v>268</v>
      </c>
      <c r="G80" s="12" t="s">
        <v>178</v>
      </c>
      <c r="H80" t="s">
        <v>282</v>
      </c>
      <c r="I80" s="1">
        <v>43309</v>
      </c>
      <c r="J80" t="s">
        <v>179</v>
      </c>
      <c r="K80">
        <f t="shared" si="5"/>
        <v>7</v>
      </c>
      <c r="L80" t="str">
        <f t="shared" si="4"/>
        <v>West Indies</v>
      </c>
      <c r="N80" t="s">
        <v>108</v>
      </c>
      <c r="O80" t="s">
        <v>282</v>
      </c>
      <c r="P80" t="str">
        <f t="shared" si="6"/>
        <v>No</v>
      </c>
    </row>
    <row r="81" spans="1:16" x14ac:dyDescent="0.25">
      <c r="A81" t="s">
        <v>39</v>
      </c>
      <c r="B81" t="s">
        <v>68</v>
      </c>
      <c r="C81" t="s">
        <v>68</v>
      </c>
      <c r="D81" t="s">
        <v>27</v>
      </c>
      <c r="E81" t="s">
        <v>268</v>
      </c>
      <c r="F81" s="2">
        <v>5</v>
      </c>
      <c r="G81" s="12" t="s">
        <v>180</v>
      </c>
      <c r="H81" t="s">
        <v>39</v>
      </c>
      <c r="I81" s="1">
        <v>43310</v>
      </c>
      <c r="J81" t="s">
        <v>181</v>
      </c>
      <c r="K81">
        <f t="shared" si="5"/>
        <v>7</v>
      </c>
      <c r="L81" t="str">
        <f t="shared" si="4"/>
        <v>Sri Lanka</v>
      </c>
      <c r="N81" t="s">
        <v>39</v>
      </c>
      <c r="O81" t="s">
        <v>39</v>
      </c>
      <c r="P81" t="str">
        <f t="shared" si="6"/>
        <v>No</v>
      </c>
    </row>
    <row r="82" spans="1:16" x14ac:dyDescent="0.25">
      <c r="A82" t="s">
        <v>182</v>
      </c>
      <c r="B82" t="s">
        <v>183</v>
      </c>
      <c r="C82" t="s">
        <v>182</v>
      </c>
      <c r="D82" t="s">
        <v>184</v>
      </c>
      <c r="E82" s="2">
        <v>55</v>
      </c>
      <c r="F82" t="s">
        <v>268</v>
      </c>
      <c r="G82" s="12" t="s">
        <v>185</v>
      </c>
      <c r="H82" t="s">
        <v>182</v>
      </c>
      <c r="I82" s="1">
        <v>43313</v>
      </c>
      <c r="J82" t="s">
        <v>186</v>
      </c>
      <c r="K82">
        <f t="shared" si="5"/>
        <v>8</v>
      </c>
      <c r="L82" t="str">
        <f t="shared" si="4"/>
        <v>Nepal</v>
      </c>
      <c r="N82" t="s">
        <v>182</v>
      </c>
      <c r="O82" t="s">
        <v>182</v>
      </c>
      <c r="P82" t="str">
        <f t="shared" si="6"/>
        <v>Yes</v>
      </c>
    </row>
    <row r="83" spans="1:16" x14ac:dyDescent="0.25">
      <c r="A83" t="s">
        <v>39</v>
      </c>
      <c r="B83" t="s">
        <v>68</v>
      </c>
      <c r="C83" t="s">
        <v>68</v>
      </c>
      <c r="D83" t="s">
        <v>17</v>
      </c>
      <c r="E83" t="s">
        <v>268</v>
      </c>
      <c r="F83" s="2">
        <v>4</v>
      </c>
      <c r="G83" t="s">
        <v>180</v>
      </c>
      <c r="H83" t="s">
        <v>39</v>
      </c>
      <c r="I83" s="1">
        <v>43313</v>
      </c>
      <c r="J83" t="s">
        <v>187</v>
      </c>
      <c r="K83">
        <f t="shared" si="5"/>
        <v>8</v>
      </c>
      <c r="L83" t="str">
        <f t="shared" si="4"/>
        <v>Sri Lanka</v>
      </c>
      <c r="N83" t="s">
        <v>39</v>
      </c>
      <c r="O83" t="s">
        <v>39</v>
      </c>
      <c r="P83" t="str">
        <f t="shared" si="6"/>
        <v>No</v>
      </c>
    </row>
    <row r="84" spans="1:16" x14ac:dyDescent="0.25">
      <c r="A84" t="s">
        <v>182</v>
      </c>
      <c r="B84" t="s">
        <v>183</v>
      </c>
      <c r="C84" t="s">
        <v>183</v>
      </c>
      <c r="D84" t="s">
        <v>188</v>
      </c>
      <c r="E84" s="2">
        <v>1</v>
      </c>
      <c r="F84" t="s">
        <v>268</v>
      </c>
      <c r="G84" t="s">
        <v>185</v>
      </c>
      <c r="H84" t="s">
        <v>182</v>
      </c>
      <c r="I84" s="1">
        <v>43315</v>
      </c>
      <c r="J84" t="s">
        <v>189</v>
      </c>
      <c r="K84">
        <f t="shared" si="5"/>
        <v>8</v>
      </c>
      <c r="L84" t="str">
        <f t="shared" si="4"/>
        <v>Netherlands</v>
      </c>
      <c r="N84" t="s">
        <v>182</v>
      </c>
      <c r="O84" t="s">
        <v>182</v>
      </c>
      <c r="P84" t="str">
        <f t="shared" si="6"/>
        <v>No</v>
      </c>
    </row>
    <row r="85" spans="1:16" x14ac:dyDescent="0.25">
      <c r="A85" t="s">
        <v>39</v>
      </c>
      <c r="B85" t="s">
        <v>68</v>
      </c>
      <c r="C85" t="s">
        <v>68</v>
      </c>
      <c r="D85" t="s">
        <v>190</v>
      </c>
      <c r="E85" s="2">
        <v>78</v>
      </c>
      <c r="F85" t="s">
        <v>268</v>
      </c>
      <c r="G85" s="12" t="s">
        <v>191</v>
      </c>
      <c r="H85" t="s">
        <v>39</v>
      </c>
      <c r="I85" s="1">
        <v>43317</v>
      </c>
      <c r="J85" t="s">
        <v>192</v>
      </c>
      <c r="K85">
        <f t="shared" si="5"/>
        <v>8</v>
      </c>
      <c r="L85" t="str">
        <f t="shared" si="4"/>
        <v>Sri Lanka</v>
      </c>
      <c r="N85" t="s">
        <v>39</v>
      </c>
      <c r="O85" t="s">
        <v>39</v>
      </c>
      <c r="P85" t="str">
        <f t="shared" si="6"/>
        <v>No</v>
      </c>
    </row>
    <row r="86" spans="1:16" x14ac:dyDescent="0.25">
      <c r="A86" t="s">
        <v>39</v>
      </c>
      <c r="B86" t="s">
        <v>68</v>
      </c>
      <c r="C86" t="s">
        <v>39</v>
      </c>
      <c r="D86" t="s">
        <v>139</v>
      </c>
      <c r="E86" s="2">
        <v>3</v>
      </c>
      <c r="F86" t="s">
        <v>268</v>
      </c>
      <c r="G86" t="s">
        <v>191</v>
      </c>
      <c r="H86" t="s">
        <v>39</v>
      </c>
      <c r="I86" s="1">
        <v>43320</v>
      </c>
      <c r="J86" t="s">
        <v>193</v>
      </c>
      <c r="K86">
        <f t="shared" si="5"/>
        <v>8</v>
      </c>
      <c r="L86" t="str">
        <f t="shared" si="4"/>
        <v>South Africa</v>
      </c>
      <c r="N86" t="s">
        <v>39</v>
      </c>
      <c r="O86" t="s">
        <v>39</v>
      </c>
      <c r="P86" t="str">
        <f t="shared" si="6"/>
        <v>Yes</v>
      </c>
    </row>
    <row r="87" spans="1:16" x14ac:dyDescent="0.25">
      <c r="A87" t="s">
        <v>39</v>
      </c>
      <c r="B87" t="s">
        <v>68</v>
      </c>
      <c r="C87" t="s">
        <v>39</v>
      </c>
      <c r="D87" t="s">
        <v>194</v>
      </c>
      <c r="E87" s="2">
        <v>178</v>
      </c>
      <c r="F87" t="s">
        <v>268</v>
      </c>
      <c r="G87" s="12" t="s">
        <v>195</v>
      </c>
      <c r="H87" t="s">
        <v>39</v>
      </c>
      <c r="I87" s="1">
        <v>43324</v>
      </c>
      <c r="J87" t="s">
        <v>196</v>
      </c>
      <c r="K87">
        <f t="shared" si="5"/>
        <v>8</v>
      </c>
      <c r="L87" t="str">
        <f t="shared" si="4"/>
        <v>South Africa</v>
      </c>
      <c r="N87" t="s">
        <v>39</v>
      </c>
      <c r="O87" t="s">
        <v>39</v>
      </c>
      <c r="P87" t="str">
        <f t="shared" si="6"/>
        <v>Yes</v>
      </c>
    </row>
    <row r="88" spans="1:16" x14ac:dyDescent="0.25">
      <c r="A88" t="s">
        <v>16</v>
      </c>
      <c r="B88" t="s">
        <v>78</v>
      </c>
      <c r="C88" t="s">
        <v>78</v>
      </c>
      <c r="D88" t="s">
        <v>197</v>
      </c>
      <c r="E88" s="2">
        <v>29</v>
      </c>
      <c r="F88" t="s">
        <v>268</v>
      </c>
      <c r="G88" s="12" t="s">
        <v>198</v>
      </c>
      <c r="H88" t="s">
        <v>283</v>
      </c>
      <c r="I88" s="1">
        <v>43339</v>
      </c>
      <c r="J88" t="s">
        <v>199</v>
      </c>
      <c r="K88">
        <f t="shared" si="5"/>
        <v>8</v>
      </c>
      <c r="L88" t="str">
        <f t="shared" si="4"/>
        <v>Ireland</v>
      </c>
      <c r="N88" t="s">
        <v>16</v>
      </c>
      <c r="O88" t="s">
        <v>283</v>
      </c>
      <c r="P88" t="str">
        <f t="shared" si="6"/>
        <v>No</v>
      </c>
    </row>
    <row r="89" spans="1:16" x14ac:dyDescent="0.25">
      <c r="A89" t="s">
        <v>16</v>
      </c>
      <c r="B89" t="s">
        <v>78</v>
      </c>
      <c r="C89" t="s">
        <v>16</v>
      </c>
      <c r="D89" t="s">
        <v>61</v>
      </c>
      <c r="E89" t="s">
        <v>268</v>
      </c>
      <c r="F89" s="2">
        <v>3</v>
      </c>
      <c r="G89" t="s">
        <v>198</v>
      </c>
      <c r="H89" t="s">
        <v>283</v>
      </c>
      <c r="I89" s="1">
        <v>43341</v>
      </c>
      <c r="J89" t="s">
        <v>200</v>
      </c>
      <c r="K89">
        <f t="shared" si="5"/>
        <v>8</v>
      </c>
      <c r="L89" t="str">
        <f t="shared" si="4"/>
        <v>Afghanistan</v>
      </c>
      <c r="N89" t="s">
        <v>16</v>
      </c>
      <c r="O89" t="s">
        <v>283</v>
      </c>
      <c r="P89" t="str">
        <f t="shared" si="6"/>
        <v>No</v>
      </c>
    </row>
    <row r="90" spans="1:16" x14ac:dyDescent="0.25">
      <c r="A90" t="s">
        <v>183</v>
      </c>
      <c r="B90" t="s">
        <v>15</v>
      </c>
      <c r="C90" t="s">
        <v>15</v>
      </c>
      <c r="D90" t="s">
        <v>190</v>
      </c>
      <c r="E90" s="2">
        <v>78</v>
      </c>
      <c r="F90" t="s">
        <v>268</v>
      </c>
      <c r="G90" s="12" t="s">
        <v>201</v>
      </c>
      <c r="H90" t="s">
        <v>284</v>
      </c>
      <c r="I90" s="1">
        <v>43342</v>
      </c>
      <c r="J90" t="s">
        <v>202</v>
      </c>
      <c r="K90">
        <f t="shared" si="5"/>
        <v>8</v>
      </c>
      <c r="L90" t="str">
        <f t="shared" si="4"/>
        <v>Nepal</v>
      </c>
      <c r="N90" t="s">
        <v>183</v>
      </c>
      <c r="O90" t="s">
        <v>284</v>
      </c>
      <c r="P90" t="str">
        <f t="shared" si="6"/>
        <v>No</v>
      </c>
    </row>
    <row r="91" spans="1:16" x14ac:dyDescent="0.25">
      <c r="A91" t="s">
        <v>16</v>
      </c>
      <c r="B91" t="s">
        <v>78</v>
      </c>
      <c r="C91" t="s">
        <v>78</v>
      </c>
      <c r="D91" t="s">
        <v>12</v>
      </c>
      <c r="E91" t="s">
        <v>268</v>
      </c>
      <c r="F91" s="2">
        <v>8</v>
      </c>
      <c r="G91" t="s">
        <v>198</v>
      </c>
      <c r="H91" t="s">
        <v>283</v>
      </c>
      <c r="I91" s="1">
        <v>43343</v>
      </c>
      <c r="J91" t="s">
        <v>203</v>
      </c>
      <c r="K91">
        <f t="shared" si="5"/>
        <v>8</v>
      </c>
      <c r="L91" t="str">
        <f t="shared" si="4"/>
        <v>Ireland</v>
      </c>
      <c r="N91" t="s">
        <v>16</v>
      </c>
      <c r="O91" t="s">
        <v>283</v>
      </c>
      <c r="P91" t="str">
        <f t="shared" si="6"/>
        <v>No</v>
      </c>
    </row>
    <row r="92" spans="1:16" x14ac:dyDescent="0.25">
      <c r="A92" t="s">
        <v>30</v>
      </c>
      <c r="B92" t="s">
        <v>39</v>
      </c>
      <c r="C92" t="s">
        <v>30</v>
      </c>
      <c r="D92" t="s">
        <v>204</v>
      </c>
      <c r="E92" s="2">
        <v>137</v>
      </c>
      <c r="F92" t="s">
        <v>268</v>
      </c>
      <c r="G92" s="12" t="s">
        <v>205</v>
      </c>
      <c r="H92" t="s">
        <v>279</v>
      </c>
      <c r="I92" s="1">
        <v>43358</v>
      </c>
      <c r="J92" t="s">
        <v>206</v>
      </c>
      <c r="K92">
        <f t="shared" si="5"/>
        <v>9</v>
      </c>
      <c r="L92" t="str">
        <f t="shared" si="4"/>
        <v>Sri Lanka</v>
      </c>
      <c r="N92" t="s">
        <v>30</v>
      </c>
      <c r="O92" t="s">
        <v>279</v>
      </c>
      <c r="P92" t="str">
        <f t="shared" si="6"/>
        <v>No</v>
      </c>
    </row>
    <row r="93" spans="1:16" x14ac:dyDescent="0.25">
      <c r="A93" t="s">
        <v>105</v>
      </c>
      <c r="B93" t="s">
        <v>8</v>
      </c>
      <c r="C93" t="s">
        <v>8</v>
      </c>
      <c r="D93" t="s">
        <v>12</v>
      </c>
      <c r="E93" t="s">
        <v>268</v>
      </c>
      <c r="F93" s="2">
        <v>8</v>
      </c>
      <c r="G93" t="s">
        <v>205</v>
      </c>
      <c r="H93" t="s">
        <v>279</v>
      </c>
      <c r="I93" s="1">
        <v>43359</v>
      </c>
      <c r="J93" t="s">
        <v>207</v>
      </c>
      <c r="K93">
        <f t="shared" si="5"/>
        <v>9</v>
      </c>
      <c r="L93" t="str">
        <f t="shared" si="4"/>
        <v>Hong Kong</v>
      </c>
      <c r="N93" t="s">
        <v>105</v>
      </c>
      <c r="O93" t="s">
        <v>279</v>
      </c>
      <c r="P93" t="str">
        <f t="shared" si="6"/>
        <v>No</v>
      </c>
    </row>
    <row r="94" spans="1:16" x14ac:dyDescent="0.25">
      <c r="A94" t="s">
        <v>78</v>
      </c>
      <c r="B94" t="s">
        <v>39</v>
      </c>
      <c r="C94" t="s">
        <v>78</v>
      </c>
      <c r="D94" t="s">
        <v>57</v>
      </c>
      <c r="E94" s="2">
        <v>91</v>
      </c>
      <c r="F94" t="s">
        <v>268</v>
      </c>
      <c r="G94" s="12" t="s">
        <v>208</v>
      </c>
      <c r="H94" t="s">
        <v>279</v>
      </c>
      <c r="I94" s="1">
        <v>43360</v>
      </c>
      <c r="J94" t="s">
        <v>209</v>
      </c>
      <c r="K94">
        <f t="shared" si="5"/>
        <v>9</v>
      </c>
      <c r="L94" t="str">
        <f t="shared" si="4"/>
        <v>Sri Lanka</v>
      </c>
      <c r="N94" t="s">
        <v>78</v>
      </c>
      <c r="O94" t="s">
        <v>279</v>
      </c>
      <c r="P94" t="str">
        <f t="shared" si="6"/>
        <v>No</v>
      </c>
    </row>
    <row r="95" spans="1:16" x14ac:dyDescent="0.25">
      <c r="A95" t="s">
        <v>105</v>
      </c>
      <c r="B95" t="s">
        <v>69</v>
      </c>
      <c r="C95" t="s">
        <v>69</v>
      </c>
      <c r="D95" t="s">
        <v>210</v>
      </c>
      <c r="E95" s="2">
        <v>26</v>
      </c>
      <c r="F95" t="s">
        <v>268</v>
      </c>
      <c r="G95" t="s">
        <v>205</v>
      </c>
      <c r="H95" t="s">
        <v>279</v>
      </c>
      <c r="I95" s="1">
        <v>43361</v>
      </c>
      <c r="J95" t="s">
        <v>211</v>
      </c>
      <c r="K95">
        <f t="shared" si="5"/>
        <v>9</v>
      </c>
      <c r="L95" t="str">
        <f t="shared" si="4"/>
        <v>Hong Kong</v>
      </c>
      <c r="N95" t="s">
        <v>105</v>
      </c>
      <c r="O95" t="s">
        <v>279</v>
      </c>
      <c r="P95" t="str">
        <f t="shared" si="6"/>
        <v>No</v>
      </c>
    </row>
    <row r="96" spans="1:16" x14ac:dyDescent="0.25">
      <c r="A96" t="s">
        <v>69</v>
      </c>
      <c r="B96" t="s">
        <v>8</v>
      </c>
      <c r="C96" t="s">
        <v>69</v>
      </c>
      <c r="D96" t="s">
        <v>12</v>
      </c>
      <c r="E96" t="s">
        <v>268</v>
      </c>
      <c r="F96" s="2">
        <v>8</v>
      </c>
      <c r="G96" t="s">
        <v>205</v>
      </c>
      <c r="H96" t="s">
        <v>279</v>
      </c>
      <c r="I96" s="1">
        <v>43362</v>
      </c>
      <c r="J96" t="s">
        <v>212</v>
      </c>
      <c r="K96">
        <f t="shared" si="5"/>
        <v>9</v>
      </c>
      <c r="L96" t="str">
        <f t="shared" si="4"/>
        <v>Pakistan</v>
      </c>
      <c r="N96" t="s">
        <v>69</v>
      </c>
      <c r="O96" t="s">
        <v>279</v>
      </c>
      <c r="P96" t="str">
        <f t="shared" si="6"/>
        <v>No</v>
      </c>
    </row>
    <row r="97" spans="1:16" x14ac:dyDescent="0.25">
      <c r="A97" t="s">
        <v>78</v>
      </c>
      <c r="B97" t="s">
        <v>30</v>
      </c>
      <c r="C97" t="s">
        <v>78</v>
      </c>
      <c r="D97" t="s">
        <v>213</v>
      </c>
      <c r="E97" s="2">
        <v>136</v>
      </c>
      <c r="F97" t="s">
        <v>268</v>
      </c>
      <c r="G97" t="s">
        <v>208</v>
      </c>
      <c r="H97" t="s">
        <v>279</v>
      </c>
      <c r="I97" s="1">
        <v>43363</v>
      </c>
      <c r="J97" t="s">
        <v>214</v>
      </c>
      <c r="K97">
        <f t="shared" si="5"/>
        <v>9</v>
      </c>
      <c r="L97" t="str">
        <f t="shared" si="4"/>
        <v>Bangladesh</v>
      </c>
      <c r="N97" t="s">
        <v>78</v>
      </c>
      <c r="O97" t="s">
        <v>279</v>
      </c>
      <c r="P97" t="str">
        <f t="shared" si="6"/>
        <v>No</v>
      </c>
    </row>
    <row r="98" spans="1:16" x14ac:dyDescent="0.25">
      <c r="A98" t="s">
        <v>30</v>
      </c>
      <c r="B98" t="s">
        <v>69</v>
      </c>
      <c r="C98" t="s">
        <v>69</v>
      </c>
      <c r="D98" t="s">
        <v>98</v>
      </c>
      <c r="E98" t="s">
        <v>268</v>
      </c>
      <c r="F98" s="2">
        <v>7</v>
      </c>
      <c r="G98" t="s">
        <v>205</v>
      </c>
      <c r="H98" t="s">
        <v>279</v>
      </c>
      <c r="I98" s="1">
        <v>43364</v>
      </c>
      <c r="J98" t="s">
        <v>215</v>
      </c>
      <c r="K98">
        <f t="shared" si="5"/>
        <v>9</v>
      </c>
      <c r="L98" t="str">
        <f t="shared" ref="L98:L129" si="7">IF(A98=C98,B98,A98)</f>
        <v>Bangladesh</v>
      </c>
      <c r="N98" t="s">
        <v>30</v>
      </c>
      <c r="O98" t="s">
        <v>279</v>
      </c>
      <c r="P98" t="str">
        <f t="shared" si="6"/>
        <v>No</v>
      </c>
    </row>
    <row r="99" spans="1:16" x14ac:dyDescent="0.25">
      <c r="A99" t="s">
        <v>78</v>
      </c>
      <c r="B99" t="s">
        <v>8</v>
      </c>
      <c r="C99" t="s">
        <v>8</v>
      </c>
      <c r="D99" t="s">
        <v>61</v>
      </c>
      <c r="E99" t="s">
        <v>268</v>
      </c>
      <c r="F99" s="2">
        <v>3</v>
      </c>
      <c r="G99" t="s">
        <v>208</v>
      </c>
      <c r="H99" t="s">
        <v>279</v>
      </c>
      <c r="I99" s="1">
        <v>43364</v>
      </c>
      <c r="J99" t="s">
        <v>216</v>
      </c>
      <c r="K99">
        <f t="shared" si="5"/>
        <v>9</v>
      </c>
      <c r="L99" t="str">
        <f t="shared" si="7"/>
        <v>Afghanistan</v>
      </c>
      <c r="N99" t="s">
        <v>78</v>
      </c>
      <c r="O99" t="s">
        <v>279</v>
      </c>
      <c r="P99" t="str">
        <f t="shared" si="6"/>
        <v>No</v>
      </c>
    </row>
    <row r="100" spans="1:16" x14ac:dyDescent="0.25">
      <c r="A100" t="s">
        <v>69</v>
      </c>
      <c r="B100" t="s">
        <v>8</v>
      </c>
      <c r="C100" t="s">
        <v>69</v>
      </c>
      <c r="D100" t="s">
        <v>72</v>
      </c>
      <c r="E100" t="s">
        <v>268</v>
      </c>
      <c r="F100" s="2">
        <v>9</v>
      </c>
      <c r="G100" t="s">
        <v>205</v>
      </c>
      <c r="H100" t="s">
        <v>279</v>
      </c>
      <c r="I100" s="1">
        <v>43366</v>
      </c>
      <c r="J100" t="s">
        <v>217</v>
      </c>
      <c r="K100">
        <f t="shared" si="5"/>
        <v>9</v>
      </c>
      <c r="L100" t="str">
        <f t="shared" si="7"/>
        <v>Pakistan</v>
      </c>
      <c r="N100" t="s">
        <v>69</v>
      </c>
      <c r="O100" t="s">
        <v>279</v>
      </c>
      <c r="P100" t="str">
        <f t="shared" si="6"/>
        <v>No</v>
      </c>
    </row>
    <row r="101" spans="1:16" x14ac:dyDescent="0.25">
      <c r="A101" t="s">
        <v>78</v>
      </c>
      <c r="B101" t="s">
        <v>30</v>
      </c>
      <c r="C101" t="s">
        <v>30</v>
      </c>
      <c r="D101" t="s">
        <v>139</v>
      </c>
      <c r="E101" s="2">
        <v>3</v>
      </c>
      <c r="F101" t="s">
        <v>268</v>
      </c>
      <c r="G101" t="s">
        <v>208</v>
      </c>
      <c r="H101" t="s">
        <v>279</v>
      </c>
      <c r="I101" s="1">
        <v>43366</v>
      </c>
      <c r="J101" t="s">
        <v>218</v>
      </c>
      <c r="K101">
        <f t="shared" si="5"/>
        <v>9</v>
      </c>
      <c r="L101" t="str">
        <f t="shared" si="7"/>
        <v>Afghanistan</v>
      </c>
      <c r="N101" t="s">
        <v>78</v>
      </c>
      <c r="O101" t="s">
        <v>279</v>
      </c>
      <c r="P101" t="str">
        <f t="shared" si="6"/>
        <v>No</v>
      </c>
    </row>
    <row r="102" spans="1:16" x14ac:dyDescent="0.25">
      <c r="A102" t="s">
        <v>78</v>
      </c>
      <c r="B102" t="s">
        <v>69</v>
      </c>
      <c r="C102" t="s">
        <v>125</v>
      </c>
      <c r="E102" t="s">
        <v>268</v>
      </c>
      <c r="F102" t="s">
        <v>268</v>
      </c>
      <c r="G102" t="s">
        <v>205</v>
      </c>
      <c r="H102" t="s">
        <v>279</v>
      </c>
      <c r="I102" s="1">
        <v>43368</v>
      </c>
      <c r="J102" t="s">
        <v>219</v>
      </c>
      <c r="K102">
        <f t="shared" si="5"/>
        <v>9</v>
      </c>
      <c r="L102" t="str">
        <f t="shared" si="7"/>
        <v>Afghanistan</v>
      </c>
      <c r="N102" t="s">
        <v>78</v>
      </c>
      <c r="O102" t="s">
        <v>279</v>
      </c>
      <c r="P102" t="str">
        <f t="shared" si="6"/>
        <v>No</v>
      </c>
    </row>
    <row r="103" spans="1:16" x14ac:dyDescent="0.25">
      <c r="A103" t="s">
        <v>30</v>
      </c>
      <c r="B103" t="s">
        <v>8</v>
      </c>
      <c r="C103" t="s">
        <v>30</v>
      </c>
      <c r="D103" t="s">
        <v>220</v>
      </c>
      <c r="E103" s="2">
        <v>37</v>
      </c>
      <c r="F103" t="s">
        <v>268</v>
      </c>
      <c r="G103" t="s">
        <v>208</v>
      </c>
      <c r="H103" t="s">
        <v>279</v>
      </c>
      <c r="I103" s="1">
        <v>43369</v>
      </c>
      <c r="J103" t="s">
        <v>221</v>
      </c>
      <c r="K103">
        <f t="shared" si="5"/>
        <v>9</v>
      </c>
      <c r="L103" t="str">
        <f t="shared" si="7"/>
        <v>Pakistan</v>
      </c>
      <c r="N103" t="s">
        <v>30</v>
      </c>
      <c r="O103" t="s">
        <v>279</v>
      </c>
      <c r="P103" t="str">
        <f t="shared" si="6"/>
        <v>No</v>
      </c>
    </row>
    <row r="104" spans="1:16" x14ac:dyDescent="0.25">
      <c r="A104" t="s">
        <v>30</v>
      </c>
      <c r="B104" t="s">
        <v>69</v>
      </c>
      <c r="C104" t="s">
        <v>69</v>
      </c>
      <c r="D104" t="s">
        <v>61</v>
      </c>
      <c r="E104" t="s">
        <v>268</v>
      </c>
      <c r="F104" s="2">
        <v>3</v>
      </c>
      <c r="G104" t="s">
        <v>205</v>
      </c>
      <c r="H104" t="s">
        <v>279</v>
      </c>
      <c r="I104" s="1">
        <v>43371</v>
      </c>
      <c r="J104" t="s">
        <v>222</v>
      </c>
      <c r="K104">
        <f t="shared" si="5"/>
        <v>9</v>
      </c>
      <c r="L104" t="str">
        <f t="shared" si="7"/>
        <v>Bangladesh</v>
      </c>
      <c r="N104" t="s">
        <v>30</v>
      </c>
      <c r="O104" t="s">
        <v>279</v>
      </c>
      <c r="P104" t="str">
        <f t="shared" si="6"/>
        <v>No</v>
      </c>
    </row>
    <row r="105" spans="1:16" x14ac:dyDescent="0.25">
      <c r="A105" t="s">
        <v>68</v>
      </c>
      <c r="B105" t="s">
        <v>31</v>
      </c>
      <c r="C105" t="s">
        <v>68</v>
      </c>
      <c r="D105" t="s">
        <v>27</v>
      </c>
      <c r="E105" t="s">
        <v>268</v>
      </c>
      <c r="F105" s="2">
        <v>5</v>
      </c>
      <c r="G105" s="12" t="s">
        <v>223</v>
      </c>
      <c r="H105" t="s">
        <v>68</v>
      </c>
      <c r="I105" s="1">
        <v>43373</v>
      </c>
      <c r="J105" t="s">
        <v>224</v>
      </c>
      <c r="K105">
        <f t="shared" si="5"/>
        <v>9</v>
      </c>
      <c r="L105" t="str">
        <f t="shared" si="7"/>
        <v>Zimbabwe</v>
      </c>
      <c r="N105" t="s">
        <v>68</v>
      </c>
      <c r="O105" t="s">
        <v>68</v>
      </c>
      <c r="P105" t="str">
        <f t="shared" si="6"/>
        <v>Yes</v>
      </c>
    </row>
    <row r="106" spans="1:16" x14ac:dyDescent="0.25">
      <c r="A106" t="s">
        <v>68</v>
      </c>
      <c r="B106" t="s">
        <v>31</v>
      </c>
      <c r="C106" t="s">
        <v>68</v>
      </c>
      <c r="D106" t="s">
        <v>225</v>
      </c>
      <c r="E106" s="2">
        <v>120</v>
      </c>
      <c r="F106" t="s">
        <v>268</v>
      </c>
      <c r="G106" s="12" t="s">
        <v>226</v>
      </c>
      <c r="H106" t="s">
        <v>68</v>
      </c>
      <c r="I106" s="1">
        <v>43376</v>
      </c>
      <c r="J106" t="s">
        <v>227</v>
      </c>
      <c r="K106">
        <f t="shared" si="5"/>
        <v>10</v>
      </c>
      <c r="L106" t="str">
        <f t="shared" si="7"/>
        <v>Zimbabwe</v>
      </c>
      <c r="N106" t="s">
        <v>68</v>
      </c>
      <c r="O106" t="s">
        <v>68</v>
      </c>
      <c r="P106" t="str">
        <f t="shared" si="6"/>
        <v>Yes</v>
      </c>
    </row>
    <row r="107" spans="1:16" x14ac:dyDescent="0.25">
      <c r="A107" t="s">
        <v>68</v>
      </c>
      <c r="B107" t="s">
        <v>31</v>
      </c>
      <c r="C107" t="s">
        <v>68</v>
      </c>
      <c r="D107" t="s">
        <v>17</v>
      </c>
      <c r="E107" t="s">
        <v>268</v>
      </c>
      <c r="F107" s="2">
        <v>4</v>
      </c>
      <c r="G107" s="12" t="s">
        <v>228</v>
      </c>
      <c r="H107" t="s">
        <v>68</v>
      </c>
      <c r="I107" s="1">
        <v>43379</v>
      </c>
      <c r="J107" t="s">
        <v>229</v>
      </c>
      <c r="K107">
        <f t="shared" si="5"/>
        <v>10</v>
      </c>
      <c r="L107" t="str">
        <f t="shared" si="7"/>
        <v>Zimbabwe</v>
      </c>
      <c r="N107" t="s">
        <v>68</v>
      </c>
      <c r="O107" t="s">
        <v>68</v>
      </c>
      <c r="P107" t="str">
        <f t="shared" si="6"/>
        <v>Yes</v>
      </c>
    </row>
    <row r="108" spans="1:16" x14ac:dyDescent="0.25">
      <c r="A108" t="s">
        <v>39</v>
      </c>
      <c r="B108" t="s">
        <v>26</v>
      </c>
      <c r="C108" t="s">
        <v>230</v>
      </c>
      <c r="E108" t="s">
        <v>268</v>
      </c>
      <c r="F108" t="s">
        <v>268</v>
      </c>
      <c r="G108" t="s">
        <v>180</v>
      </c>
      <c r="H108" t="s">
        <v>39</v>
      </c>
      <c r="I108" s="1">
        <v>43383</v>
      </c>
      <c r="J108" t="s">
        <v>231</v>
      </c>
      <c r="K108">
        <f t="shared" si="5"/>
        <v>10</v>
      </c>
      <c r="L108" t="str">
        <f t="shared" si="7"/>
        <v>Sri Lanka</v>
      </c>
      <c r="N108" t="s">
        <v>39</v>
      </c>
      <c r="O108" t="s">
        <v>39</v>
      </c>
      <c r="P108" t="str">
        <f t="shared" si="6"/>
        <v>No</v>
      </c>
    </row>
    <row r="109" spans="1:16" x14ac:dyDescent="0.25">
      <c r="A109" t="s">
        <v>39</v>
      </c>
      <c r="B109" t="s">
        <v>26</v>
      </c>
      <c r="C109" t="s">
        <v>26</v>
      </c>
      <c r="D109" t="s">
        <v>53</v>
      </c>
      <c r="E109" s="2">
        <v>31</v>
      </c>
      <c r="F109" t="s">
        <v>268</v>
      </c>
      <c r="G109" t="s">
        <v>180</v>
      </c>
      <c r="H109" t="s">
        <v>39</v>
      </c>
      <c r="I109" s="1">
        <v>43386</v>
      </c>
      <c r="J109" t="s">
        <v>232</v>
      </c>
      <c r="K109">
        <f t="shared" si="5"/>
        <v>10</v>
      </c>
      <c r="L109" t="str">
        <f t="shared" si="7"/>
        <v>Sri Lanka</v>
      </c>
      <c r="N109" t="s">
        <v>39</v>
      </c>
      <c r="O109" t="s">
        <v>39</v>
      </c>
      <c r="P109" t="str">
        <f t="shared" si="6"/>
        <v>No</v>
      </c>
    </row>
    <row r="110" spans="1:16" x14ac:dyDescent="0.25">
      <c r="A110" t="s">
        <v>39</v>
      </c>
      <c r="B110" t="s">
        <v>26</v>
      </c>
      <c r="C110" t="s">
        <v>26</v>
      </c>
      <c r="D110" t="s">
        <v>98</v>
      </c>
      <c r="E110" t="s">
        <v>268</v>
      </c>
      <c r="F110" s="2">
        <v>7</v>
      </c>
      <c r="G110" t="s">
        <v>191</v>
      </c>
      <c r="H110" t="s">
        <v>39</v>
      </c>
      <c r="I110" s="1">
        <v>43390</v>
      </c>
      <c r="J110" t="s">
        <v>233</v>
      </c>
      <c r="K110">
        <f t="shared" si="5"/>
        <v>10</v>
      </c>
      <c r="L110" t="str">
        <f t="shared" si="7"/>
        <v>Sri Lanka</v>
      </c>
      <c r="N110" t="s">
        <v>39</v>
      </c>
      <c r="O110" t="s">
        <v>39</v>
      </c>
      <c r="P110" t="str">
        <f t="shared" si="6"/>
        <v>No</v>
      </c>
    </row>
    <row r="111" spans="1:16" x14ac:dyDescent="0.25">
      <c r="A111" t="s">
        <v>39</v>
      </c>
      <c r="B111" t="s">
        <v>26</v>
      </c>
      <c r="C111" t="s">
        <v>26</v>
      </c>
      <c r="D111" t="s">
        <v>177</v>
      </c>
      <c r="E111" s="2">
        <v>18</v>
      </c>
      <c r="F111" t="s">
        <v>268</v>
      </c>
      <c r="G111" t="s">
        <v>191</v>
      </c>
      <c r="H111" t="s">
        <v>39</v>
      </c>
      <c r="I111" s="1">
        <v>43393</v>
      </c>
      <c r="J111" t="s">
        <v>234</v>
      </c>
      <c r="K111">
        <f t="shared" si="5"/>
        <v>10</v>
      </c>
      <c r="L111" t="str">
        <f t="shared" si="7"/>
        <v>Sri Lanka</v>
      </c>
      <c r="N111" t="s">
        <v>39</v>
      </c>
      <c r="O111" t="s">
        <v>39</v>
      </c>
      <c r="P111" t="str">
        <f t="shared" si="6"/>
        <v>No</v>
      </c>
    </row>
    <row r="112" spans="1:16" x14ac:dyDescent="0.25">
      <c r="A112" t="s">
        <v>69</v>
      </c>
      <c r="B112" t="s">
        <v>108</v>
      </c>
      <c r="C112" t="s">
        <v>69</v>
      </c>
      <c r="D112" t="s">
        <v>12</v>
      </c>
      <c r="E112" t="s">
        <v>268</v>
      </c>
      <c r="F112" s="2">
        <v>8</v>
      </c>
      <c r="G112" s="12" t="s">
        <v>235</v>
      </c>
      <c r="H112" t="s">
        <v>69</v>
      </c>
      <c r="I112" s="1">
        <v>43394</v>
      </c>
      <c r="J112" t="s">
        <v>236</v>
      </c>
      <c r="K112">
        <f t="shared" si="5"/>
        <v>10</v>
      </c>
      <c r="L112" t="str">
        <f t="shared" si="7"/>
        <v>West Indies</v>
      </c>
      <c r="N112" t="s">
        <v>69</v>
      </c>
      <c r="O112" t="s">
        <v>69</v>
      </c>
      <c r="P112" t="str">
        <f t="shared" si="6"/>
        <v>Yes</v>
      </c>
    </row>
    <row r="113" spans="1:16" x14ac:dyDescent="0.25">
      <c r="A113" t="s">
        <v>30</v>
      </c>
      <c r="B113" t="s">
        <v>31</v>
      </c>
      <c r="C113" t="s">
        <v>30</v>
      </c>
      <c r="D113" t="s">
        <v>237</v>
      </c>
      <c r="E113" s="2">
        <v>28</v>
      </c>
      <c r="F113" t="s">
        <v>268</v>
      </c>
      <c r="G113" t="s">
        <v>32</v>
      </c>
      <c r="H113" t="s">
        <v>30</v>
      </c>
      <c r="I113" s="1">
        <v>43394</v>
      </c>
      <c r="J113" t="s">
        <v>238</v>
      </c>
      <c r="K113">
        <f t="shared" si="5"/>
        <v>10</v>
      </c>
      <c r="L113" t="str">
        <f t="shared" si="7"/>
        <v>Zimbabwe</v>
      </c>
      <c r="N113" t="s">
        <v>30</v>
      </c>
      <c r="O113" t="s">
        <v>30</v>
      </c>
      <c r="P113" t="str">
        <f t="shared" si="6"/>
        <v>Yes</v>
      </c>
    </row>
    <row r="114" spans="1:16" x14ac:dyDescent="0.25">
      <c r="A114" t="s">
        <v>39</v>
      </c>
      <c r="B114" t="s">
        <v>26</v>
      </c>
      <c r="C114" t="s">
        <v>39</v>
      </c>
      <c r="D114" t="s">
        <v>239</v>
      </c>
      <c r="E114" s="2">
        <v>219</v>
      </c>
      <c r="F114" t="s">
        <v>268</v>
      </c>
      <c r="G114" t="s">
        <v>195</v>
      </c>
      <c r="H114" t="s">
        <v>39</v>
      </c>
      <c r="I114" s="1">
        <v>43396</v>
      </c>
      <c r="J114" t="s">
        <v>240</v>
      </c>
      <c r="K114">
        <f t="shared" si="5"/>
        <v>10</v>
      </c>
      <c r="L114" t="str">
        <f t="shared" si="7"/>
        <v>England</v>
      </c>
      <c r="N114" t="s">
        <v>39</v>
      </c>
      <c r="O114" t="s">
        <v>39</v>
      </c>
      <c r="P114" t="str">
        <f t="shared" si="6"/>
        <v>Yes</v>
      </c>
    </row>
    <row r="115" spans="1:16" x14ac:dyDescent="0.25">
      <c r="A115" t="s">
        <v>69</v>
      </c>
      <c r="B115" t="s">
        <v>108</v>
      </c>
      <c r="C115" t="s">
        <v>125</v>
      </c>
      <c r="E115" t="s">
        <v>268</v>
      </c>
      <c r="F115" t="s">
        <v>268</v>
      </c>
      <c r="G115" s="12" t="s">
        <v>241</v>
      </c>
      <c r="H115" t="s">
        <v>69</v>
      </c>
      <c r="I115" s="1">
        <v>43397</v>
      </c>
      <c r="J115" t="s">
        <v>242</v>
      </c>
      <c r="K115">
        <f t="shared" si="5"/>
        <v>10</v>
      </c>
      <c r="L115" t="str">
        <f t="shared" si="7"/>
        <v>India</v>
      </c>
      <c r="N115" t="s">
        <v>69</v>
      </c>
      <c r="O115" t="s">
        <v>69</v>
      </c>
      <c r="P115" t="str">
        <f t="shared" si="6"/>
        <v>No</v>
      </c>
    </row>
    <row r="116" spans="1:16" x14ac:dyDescent="0.25">
      <c r="A116" t="s">
        <v>30</v>
      </c>
      <c r="B116" t="s">
        <v>31</v>
      </c>
      <c r="C116" t="s">
        <v>30</v>
      </c>
      <c r="D116" t="s">
        <v>98</v>
      </c>
      <c r="E116" t="s">
        <v>268</v>
      </c>
      <c r="F116" s="2">
        <v>7</v>
      </c>
      <c r="G116" s="12" t="s">
        <v>243</v>
      </c>
      <c r="H116" t="s">
        <v>30</v>
      </c>
      <c r="I116" s="1">
        <v>43397</v>
      </c>
      <c r="J116" t="s">
        <v>244</v>
      </c>
      <c r="K116">
        <f t="shared" si="5"/>
        <v>10</v>
      </c>
      <c r="L116" t="str">
        <f t="shared" si="7"/>
        <v>Zimbabwe</v>
      </c>
      <c r="N116" t="s">
        <v>30</v>
      </c>
      <c r="O116" t="s">
        <v>30</v>
      </c>
      <c r="P116" t="str">
        <f t="shared" si="6"/>
        <v>Yes</v>
      </c>
    </row>
    <row r="117" spans="1:16" x14ac:dyDescent="0.25">
      <c r="A117" t="s">
        <v>30</v>
      </c>
      <c r="B117" t="s">
        <v>31</v>
      </c>
      <c r="C117" t="s">
        <v>30</v>
      </c>
      <c r="D117" t="s">
        <v>98</v>
      </c>
      <c r="E117" t="s">
        <v>268</v>
      </c>
      <c r="F117" s="2">
        <v>7</v>
      </c>
      <c r="G117" t="s">
        <v>243</v>
      </c>
      <c r="H117" t="s">
        <v>30</v>
      </c>
      <c r="I117" s="1">
        <v>43399</v>
      </c>
      <c r="J117" t="s">
        <v>245</v>
      </c>
      <c r="K117">
        <f t="shared" si="5"/>
        <v>10</v>
      </c>
      <c r="L117" t="str">
        <f t="shared" si="7"/>
        <v>Zimbabwe</v>
      </c>
      <c r="N117" t="s">
        <v>30</v>
      </c>
      <c r="O117" t="s">
        <v>30</v>
      </c>
      <c r="P117" t="str">
        <f t="shared" si="6"/>
        <v>Yes</v>
      </c>
    </row>
    <row r="118" spans="1:16" x14ac:dyDescent="0.25">
      <c r="A118" t="s">
        <v>69</v>
      </c>
      <c r="B118" t="s">
        <v>108</v>
      </c>
      <c r="C118" t="s">
        <v>108</v>
      </c>
      <c r="D118" t="s">
        <v>246</v>
      </c>
      <c r="E118" s="2">
        <v>43</v>
      </c>
      <c r="F118" t="s">
        <v>268</v>
      </c>
      <c r="G118" s="12" t="s">
        <v>247</v>
      </c>
      <c r="H118" t="s">
        <v>69</v>
      </c>
      <c r="I118" s="1">
        <v>43400</v>
      </c>
      <c r="J118" t="s">
        <v>248</v>
      </c>
      <c r="K118">
        <f t="shared" si="5"/>
        <v>10</v>
      </c>
      <c r="L118" t="str">
        <f t="shared" si="7"/>
        <v>India</v>
      </c>
      <c r="N118" t="s">
        <v>69</v>
      </c>
      <c r="O118" t="s">
        <v>69</v>
      </c>
      <c r="P118" t="str">
        <f t="shared" si="6"/>
        <v>No</v>
      </c>
    </row>
    <row r="119" spans="1:16" x14ac:dyDescent="0.25">
      <c r="A119" t="s">
        <v>69</v>
      </c>
      <c r="B119" t="s">
        <v>108</v>
      </c>
      <c r="C119" t="s">
        <v>69</v>
      </c>
      <c r="D119" t="s">
        <v>249</v>
      </c>
      <c r="E119" s="2">
        <v>224</v>
      </c>
      <c r="F119" t="s">
        <v>268</v>
      </c>
      <c r="G119" s="12" t="s">
        <v>250</v>
      </c>
      <c r="H119" t="s">
        <v>69</v>
      </c>
      <c r="I119" s="1">
        <v>43402</v>
      </c>
      <c r="J119" t="s">
        <v>251</v>
      </c>
      <c r="K119">
        <f t="shared" si="5"/>
        <v>10</v>
      </c>
      <c r="L119" t="str">
        <f t="shared" si="7"/>
        <v>West Indies</v>
      </c>
      <c r="N119" t="s">
        <v>69</v>
      </c>
      <c r="O119" t="s">
        <v>69</v>
      </c>
      <c r="P119" t="str">
        <f t="shared" si="6"/>
        <v>Yes</v>
      </c>
    </row>
    <row r="120" spans="1:16" x14ac:dyDescent="0.25">
      <c r="A120" t="s">
        <v>69</v>
      </c>
      <c r="B120" t="s">
        <v>108</v>
      </c>
      <c r="C120" t="s">
        <v>69</v>
      </c>
      <c r="D120" t="s">
        <v>72</v>
      </c>
      <c r="E120" t="s">
        <v>268</v>
      </c>
      <c r="F120" s="2">
        <v>9</v>
      </c>
      <c r="G120" s="12" t="s">
        <v>252</v>
      </c>
      <c r="H120" t="s">
        <v>69</v>
      </c>
      <c r="I120" s="1">
        <v>43405</v>
      </c>
      <c r="J120" t="s">
        <v>253</v>
      </c>
      <c r="K120">
        <f t="shared" si="5"/>
        <v>11</v>
      </c>
      <c r="L120" t="str">
        <f t="shared" si="7"/>
        <v>West Indies</v>
      </c>
      <c r="N120" t="s">
        <v>69</v>
      </c>
      <c r="O120" t="s">
        <v>69</v>
      </c>
      <c r="P120" t="str">
        <f t="shared" si="6"/>
        <v>Yes</v>
      </c>
    </row>
    <row r="121" spans="1:16" x14ac:dyDescent="0.25">
      <c r="A121" t="s">
        <v>25</v>
      </c>
      <c r="B121" t="s">
        <v>68</v>
      </c>
      <c r="C121" t="s">
        <v>68</v>
      </c>
      <c r="D121" t="s">
        <v>37</v>
      </c>
      <c r="E121" t="s">
        <v>268</v>
      </c>
      <c r="F121" s="2">
        <v>6</v>
      </c>
      <c r="G121" t="s">
        <v>66</v>
      </c>
      <c r="H121" t="s">
        <v>25</v>
      </c>
      <c r="I121" s="1">
        <v>43408</v>
      </c>
      <c r="J121" t="s">
        <v>254</v>
      </c>
      <c r="K121">
        <f t="shared" si="5"/>
        <v>11</v>
      </c>
      <c r="L121" t="str">
        <f t="shared" si="7"/>
        <v>Australia</v>
      </c>
      <c r="N121" t="s">
        <v>25</v>
      </c>
      <c r="O121" t="s">
        <v>25</v>
      </c>
      <c r="P121" t="str">
        <f t="shared" si="6"/>
        <v>No</v>
      </c>
    </row>
    <row r="122" spans="1:16" x14ac:dyDescent="0.25">
      <c r="A122" t="s">
        <v>7</v>
      </c>
      <c r="B122" t="s">
        <v>8</v>
      </c>
      <c r="C122" t="s">
        <v>7</v>
      </c>
      <c r="D122" t="s">
        <v>255</v>
      </c>
      <c r="E122" s="2">
        <v>47</v>
      </c>
      <c r="F122" t="s">
        <v>268</v>
      </c>
      <c r="G122" t="s">
        <v>208</v>
      </c>
      <c r="H122" t="s">
        <v>279</v>
      </c>
      <c r="I122" s="1">
        <v>43411</v>
      </c>
      <c r="J122" t="s">
        <v>256</v>
      </c>
      <c r="K122">
        <f t="shared" si="5"/>
        <v>11</v>
      </c>
      <c r="L122" t="str">
        <f t="shared" si="7"/>
        <v>Pakistan</v>
      </c>
      <c r="N122" t="s">
        <v>7</v>
      </c>
      <c r="O122" t="s">
        <v>279</v>
      </c>
      <c r="P122" t="str">
        <f t="shared" si="6"/>
        <v>No</v>
      </c>
    </row>
    <row r="123" spans="1:16" x14ac:dyDescent="0.25">
      <c r="A123" t="s">
        <v>25</v>
      </c>
      <c r="B123" t="s">
        <v>68</v>
      </c>
      <c r="C123" t="s">
        <v>25</v>
      </c>
      <c r="D123" t="s">
        <v>257</v>
      </c>
      <c r="E123" s="2">
        <v>7</v>
      </c>
      <c r="F123" t="s">
        <v>268</v>
      </c>
      <c r="G123" t="s">
        <v>62</v>
      </c>
      <c r="H123" t="s">
        <v>25</v>
      </c>
      <c r="I123" s="1">
        <v>43413</v>
      </c>
      <c r="J123" t="s">
        <v>258</v>
      </c>
      <c r="K123">
        <f t="shared" si="5"/>
        <v>11</v>
      </c>
      <c r="L123" t="str">
        <f t="shared" si="7"/>
        <v>South Africa</v>
      </c>
      <c r="N123" t="s">
        <v>25</v>
      </c>
      <c r="O123" t="s">
        <v>25</v>
      </c>
      <c r="P123" t="str">
        <f t="shared" si="6"/>
        <v>Yes</v>
      </c>
    </row>
    <row r="124" spans="1:16" x14ac:dyDescent="0.25">
      <c r="A124" t="s">
        <v>7</v>
      </c>
      <c r="B124" t="s">
        <v>8</v>
      </c>
      <c r="C124" t="s">
        <v>8</v>
      </c>
      <c r="D124" t="s">
        <v>37</v>
      </c>
      <c r="E124" t="s">
        <v>268</v>
      </c>
      <c r="F124" s="2">
        <v>6</v>
      </c>
      <c r="G124" t="s">
        <v>208</v>
      </c>
      <c r="H124" t="s">
        <v>279</v>
      </c>
      <c r="I124" s="1">
        <v>43413</v>
      </c>
      <c r="J124" t="s">
        <v>259</v>
      </c>
      <c r="K124">
        <f t="shared" si="5"/>
        <v>11</v>
      </c>
      <c r="L124" t="str">
        <f t="shared" si="7"/>
        <v>New Zealand</v>
      </c>
      <c r="N124" t="s">
        <v>7</v>
      </c>
      <c r="O124" t="s">
        <v>279</v>
      </c>
      <c r="P124" t="str">
        <f t="shared" si="6"/>
        <v>No</v>
      </c>
    </row>
    <row r="125" spans="1:16" x14ac:dyDescent="0.25">
      <c r="A125" t="s">
        <v>25</v>
      </c>
      <c r="B125" t="s">
        <v>68</v>
      </c>
      <c r="C125" t="s">
        <v>68</v>
      </c>
      <c r="D125" t="s">
        <v>260</v>
      </c>
      <c r="E125" s="2">
        <v>40</v>
      </c>
      <c r="F125" t="s">
        <v>268</v>
      </c>
      <c r="G125" s="12" t="s">
        <v>261</v>
      </c>
      <c r="H125" t="s">
        <v>25</v>
      </c>
      <c r="I125" s="1">
        <v>43415</v>
      </c>
      <c r="J125" t="s">
        <v>262</v>
      </c>
      <c r="K125">
        <f t="shared" si="5"/>
        <v>11</v>
      </c>
      <c r="L125" t="str">
        <f t="shared" si="7"/>
        <v>Australia</v>
      </c>
      <c r="N125" t="s">
        <v>25</v>
      </c>
      <c r="O125" t="s">
        <v>25</v>
      </c>
      <c r="P125" t="str">
        <f t="shared" si="6"/>
        <v>No</v>
      </c>
    </row>
    <row r="126" spans="1:16" x14ac:dyDescent="0.25">
      <c r="A126" t="s">
        <v>7</v>
      </c>
      <c r="B126" t="s">
        <v>8</v>
      </c>
      <c r="C126" t="s">
        <v>230</v>
      </c>
      <c r="E126" t="s">
        <v>268</v>
      </c>
      <c r="F126" t="s">
        <v>268</v>
      </c>
      <c r="G126" t="s">
        <v>205</v>
      </c>
      <c r="H126" t="s">
        <v>279</v>
      </c>
      <c r="I126" s="1">
        <v>43415</v>
      </c>
      <c r="J126" t="s">
        <v>263</v>
      </c>
      <c r="K126">
        <f t="shared" si="5"/>
        <v>11</v>
      </c>
      <c r="L126" t="str">
        <f t="shared" si="7"/>
        <v>New Zealand</v>
      </c>
      <c r="N126" t="s">
        <v>7</v>
      </c>
      <c r="O126" t="s">
        <v>279</v>
      </c>
      <c r="P126" t="str">
        <f t="shared" si="6"/>
        <v>No</v>
      </c>
    </row>
    <row r="127" spans="1:16" x14ac:dyDescent="0.25">
      <c r="A127" t="s">
        <v>30</v>
      </c>
      <c r="B127" t="s">
        <v>108</v>
      </c>
      <c r="C127" t="s">
        <v>30</v>
      </c>
      <c r="D127" t="s">
        <v>27</v>
      </c>
      <c r="E127" t="s">
        <v>268</v>
      </c>
      <c r="F127" s="2">
        <v>5</v>
      </c>
      <c r="G127" t="s">
        <v>32</v>
      </c>
      <c r="H127" t="s">
        <v>30</v>
      </c>
      <c r="I127" s="1">
        <v>43443</v>
      </c>
      <c r="J127" t="s">
        <v>264</v>
      </c>
      <c r="K127">
        <f t="shared" si="5"/>
        <v>12</v>
      </c>
      <c r="L127" t="str">
        <f t="shared" si="7"/>
        <v>West Indies</v>
      </c>
      <c r="N127" t="s">
        <v>30</v>
      </c>
      <c r="O127" t="s">
        <v>30</v>
      </c>
      <c r="P127" t="str">
        <f t="shared" si="6"/>
        <v>Yes</v>
      </c>
    </row>
    <row r="128" spans="1:16" x14ac:dyDescent="0.25">
      <c r="A128" t="s">
        <v>30</v>
      </c>
      <c r="B128" t="s">
        <v>108</v>
      </c>
      <c r="C128" t="s">
        <v>108</v>
      </c>
      <c r="D128" t="s">
        <v>17</v>
      </c>
      <c r="E128" t="s">
        <v>268</v>
      </c>
      <c r="F128" s="2">
        <v>4</v>
      </c>
      <c r="G128" t="s">
        <v>32</v>
      </c>
      <c r="H128" t="s">
        <v>30</v>
      </c>
      <c r="I128" s="1">
        <v>43445</v>
      </c>
      <c r="J128" t="s">
        <v>265</v>
      </c>
      <c r="K128">
        <f t="shared" si="5"/>
        <v>12</v>
      </c>
      <c r="L128" t="str">
        <f t="shared" si="7"/>
        <v>Bangladesh</v>
      </c>
      <c r="N128" t="s">
        <v>30</v>
      </c>
      <c r="O128" t="s">
        <v>30</v>
      </c>
      <c r="P128" t="str">
        <f t="shared" si="6"/>
        <v>No</v>
      </c>
    </row>
    <row r="129" spans="1:17" x14ac:dyDescent="0.25">
      <c r="A129" t="s">
        <v>30</v>
      </c>
      <c r="B129" t="s">
        <v>108</v>
      </c>
      <c r="C129" t="s">
        <v>30</v>
      </c>
      <c r="D129" t="s">
        <v>12</v>
      </c>
      <c r="E129" t="s">
        <v>268</v>
      </c>
      <c r="F129" s="2">
        <v>8</v>
      </c>
      <c r="G129" t="s">
        <v>266</v>
      </c>
      <c r="H129" t="s">
        <v>30</v>
      </c>
      <c r="I129" s="1">
        <v>43448</v>
      </c>
      <c r="J129" t="s">
        <v>267</v>
      </c>
      <c r="K129">
        <f t="shared" si="5"/>
        <v>12</v>
      </c>
      <c r="L129" t="str">
        <f t="shared" si="7"/>
        <v>West Indies</v>
      </c>
      <c r="N129" t="s">
        <v>30</v>
      </c>
      <c r="O129" t="s">
        <v>30</v>
      </c>
      <c r="P129" t="str">
        <f t="shared" si="6"/>
        <v>Yes</v>
      </c>
    </row>
    <row r="130" spans="1:17" x14ac:dyDescent="0.25">
      <c r="N130" t="s">
        <v>8</v>
      </c>
      <c r="O130" t="s">
        <v>7</v>
      </c>
      <c r="P130" s="40" t="s">
        <v>341</v>
      </c>
      <c r="Q130" s="10">
        <f>COUNTIF(P2:P129,"Yes")</f>
        <v>37</v>
      </c>
    </row>
    <row r="131" spans="1:17" x14ac:dyDescent="0.25">
      <c r="N131" t="s">
        <v>8</v>
      </c>
      <c r="O131" t="s">
        <v>278</v>
      </c>
      <c r="P131" s="40" t="s">
        <v>342</v>
      </c>
      <c r="Q131" s="10">
        <f>COUNTIF(P2:P129,"No")</f>
        <v>91</v>
      </c>
    </row>
    <row r="132" spans="1:17" x14ac:dyDescent="0.25">
      <c r="N132" t="s">
        <v>16</v>
      </c>
      <c r="O132" t="s">
        <v>279</v>
      </c>
    </row>
    <row r="133" spans="1:17" x14ac:dyDescent="0.25">
      <c r="N133" t="s">
        <v>8</v>
      </c>
      <c r="O133" t="s">
        <v>7</v>
      </c>
    </row>
    <row r="134" spans="1:17" x14ac:dyDescent="0.25">
      <c r="N134" t="s">
        <v>16</v>
      </c>
      <c r="O134" t="s">
        <v>279</v>
      </c>
    </row>
    <row r="135" spans="1:17" x14ac:dyDescent="0.25">
      <c r="N135" t="s">
        <v>26</v>
      </c>
      <c r="O135" t="s">
        <v>25</v>
      </c>
    </row>
    <row r="136" spans="1:17" x14ac:dyDescent="0.25">
      <c r="N136" t="s">
        <v>31</v>
      </c>
      <c r="O136" t="s">
        <v>30</v>
      </c>
    </row>
    <row r="137" spans="1:17" x14ac:dyDescent="0.25">
      <c r="N137" t="s">
        <v>8</v>
      </c>
      <c r="O137" t="s">
        <v>7</v>
      </c>
    </row>
    <row r="138" spans="1:17" x14ac:dyDescent="0.25">
      <c r="N138" t="s">
        <v>36</v>
      </c>
      <c r="O138" t="s">
        <v>279</v>
      </c>
    </row>
    <row r="139" spans="1:17" x14ac:dyDescent="0.25">
      <c r="N139" t="s">
        <v>31</v>
      </c>
      <c r="O139" t="s">
        <v>30</v>
      </c>
    </row>
    <row r="140" spans="1:17" x14ac:dyDescent="0.25">
      <c r="N140" t="s">
        <v>36</v>
      </c>
      <c r="O140" t="s">
        <v>279</v>
      </c>
    </row>
    <row r="141" spans="1:17" x14ac:dyDescent="0.25">
      <c r="N141" t="s">
        <v>8</v>
      </c>
      <c r="O141" t="s">
        <v>7</v>
      </c>
    </row>
    <row r="142" spans="1:17" x14ac:dyDescent="0.25">
      <c r="N142" t="s">
        <v>26</v>
      </c>
      <c r="O142" t="s">
        <v>25</v>
      </c>
    </row>
    <row r="143" spans="1:17" x14ac:dyDescent="0.25">
      <c r="N143" t="s">
        <v>39</v>
      </c>
      <c r="O143" t="s">
        <v>30</v>
      </c>
    </row>
    <row r="144" spans="1:17" x14ac:dyDescent="0.25">
      <c r="N144" t="s">
        <v>26</v>
      </c>
      <c r="O144" t="s">
        <v>25</v>
      </c>
    </row>
    <row r="145" spans="14:15" x14ac:dyDescent="0.25">
      <c r="N145" t="s">
        <v>36</v>
      </c>
      <c r="O145" t="s">
        <v>279</v>
      </c>
    </row>
    <row r="146" spans="14:15" x14ac:dyDescent="0.25">
      <c r="N146" t="s">
        <v>31</v>
      </c>
      <c r="O146" t="s">
        <v>30</v>
      </c>
    </row>
    <row r="147" spans="14:15" x14ac:dyDescent="0.25">
      <c r="N147" t="s">
        <v>36</v>
      </c>
      <c r="O147" t="s">
        <v>279</v>
      </c>
    </row>
    <row r="148" spans="14:15" x14ac:dyDescent="0.25">
      <c r="N148" t="s">
        <v>31</v>
      </c>
      <c r="O148" t="s">
        <v>30</v>
      </c>
    </row>
    <row r="149" spans="14:15" x14ac:dyDescent="0.25">
      <c r="N149" t="s">
        <v>39</v>
      </c>
      <c r="O149" t="s">
        <v>30</v>
      </c>
    </row>
    <row r="150" spans="14:15" x14ac:dyDescent="0.25">
      <c r="N150" t="s">
        <v>26</v>
      </c>
      <c r="O150" t="s">
        <v>25</v>
      </c>
    </row>
    <row r="151" spans="14:15" x14ac:dyDescent="0.25">
      <c r="N151" t="s">
        <v>39</v>
      </c>
      <c r="O151" t="s">
        <v>30</v>
      </c>
    </row>
    <row r="152" spans="14:15" x14ac:dyDescent="0.25">
      <c r="N152" t="s">
        <v>26</v>
      </c>
      <c r="O152" t="s">
        <v>25</v>
      </c>
    </row>
    <row r="153" spans="14:15" x14ac:dyDescent="0.25">
      <c r="N153" t="s">
        <v>69</v>
      </c>
      <c r="O153" t="s">
        <v>68</v>
      </c>
    </row>
    <row r="154" spans="14:15" x14ac:dyDescent="0.25">
      <c r="N154" t="s">
        <v>69</v>
      </c>
      <c r="O154" t="s">
        <v>68</v>
      </c>
    </row>
    <row r="155" spans="14:15" x14ac:dyDescent="0.25">
      <c r="N155" t="s">
        <v>69</v>
      </c>
      <c r="O155" t="s">
        <v>68</v>
      </c>
    </row>
    <row r="156" spans="14:15" x14ac:dyDescent="0.25">
      <c r="N156" t="s">
        <v>31</v>
      </c>
      <c r="O156" t="s">
        <v>279</v>
      </c>
    </row>
    <row r="157" spans="14:15" x14ac:dyDescent="0.25">
      <c r="N157" t="s">
        <v>69</v>
      </c>
      <c r="O157" t="s">
        <v>68</v>
      </c>
    </row>
    <row r="158" spans="14:15" x14ac:dyDescent="0.25">
      <c r="N158" t="s">
        <v>31</v>
      </c>
      <c r="O158" t="s">
        <v>279</v>
      </c>
    </row>
    <row r="159" spans="14:15" x14ac:dyDescent="0.25">
      <c r="N159" t="s">
        <v>31</v>
      </c>
      <c r="O159" t="s">
        <v>279</v>
      </c>
    </row>
    <row r="160" spans="14:15" x14ac:dyDescent="0.25">
      <c r="N160" t="s">
        <v>69</v>
      </c>
      <c r="O160" t="s">
        <v>68</v>
      </c>
    </row>
    <row r="161" spans="14:15" x14ac:dyDescent="0.25">
      <c r="N161" t="s">
        <v>31</v>
      </c>
      <c r="O161" t="s">
        <v>279</v>
      </c>
    </row>
    <row r="162" spans="14:15" x14ac:dyDescent="0.25">
      <c r="N162" t="s">
        <v>69</v>
      </c>
      <c r="O162" t="s">
        <v>68</v>
      </c>
    </row>
    <row r="163" spans="14:15" x14ac:dyDescent="0.25">
      <c r="N163" t="s">
        <v>31</v>
      </c>
      <c r="O163" t="s">
        <v>279</v>
      </c>
    </row>
    <row r="164" spans="14:15" x14ac:dyDescent="0.25">
      <c r="N164" t="s">
        <v>26</v>
      </c>
      <c r="O164" t="s">
        <v>7</v>
      </c>
    </row>
    <row r="165" spans="14:15" x14ac:dyDescent="0.25">
      <c r="N165" t="s">
        <v>26</v>
      </c>
      <c r="O165" t="s">
        <v>7</v>
      </c>
    </row>
    <row r="166" spans="14:15" x14ac:dyDescent="0.25">
      <c r="N166" t="s">
        <v>26</v>
      </c>
      <c r="O166" t="s">
        <v>7</v>
      </c>
    </row>
    <row r="167" spans="14:15" x14ac:dyDescent="0.25">
      <c r="N167" t="s">
        <v>36</v>
      </c>
      <c r="O167" t="s">
        <v>31</v>
      </c>
    </row>
    <row r="168" spans="14:15" x14ac:dyDescent="0.25">
      <c r="N168" t="s">
        <v>15</v>
      </c>
      <c r="O168" t="s">
        <v>31</v>
      </c>
    </row>
    <row r="169" spans="14:15" x14ac:dyDescent="0.25">
      <c r="N169" t="s">
        <v>36</v>
      </c>
      <c r="O169" t="s">
        <v>31</v>
      </c>
    </row>
    <row r="170" spans="14:15" x14ac:dyDescent="0.25">
      <c r="N170" t="s">
        <v>101</v>
      </c>
      <c r="O170" t="s">
        <v>31</v>
      </c>
    </row>
    <row r="171" spans="14:15" x14ac:dyDescent="0.25">
      <c r="N171" t="s">
        <v>108</v>
      </c>
      <c r="O171" t="s">
        <v>31</v>
      </c>
    </row>
    <row r="172" spans="14:15" x14ac:dyDescent="0.25">
      <c r="N172" t="s">
        <v>78</v>
      </c>
      <c r="O172" t="s">
        <v>31</v>
      </c>
    </row>
    <row r="173" spans="14:15" x14ac:dyDescent="0.25">
      <c r="N173" t="s">
        <v>26</v>
      </c>
      <c r="O173" t="s">
        <v>7</v>
      </c>
    </row>
    <row r="174" spans="14:15" x14ac:dyDescent="0.25">
      <c r="N174" t="s">
        <v>105</v>
      </c>
      <c r="O174" t="s">
        <v>31</v>
      </c>
    </row>
    <row r="175" spans="14:15" x14ac:dyDescent="0.25">
      <c r="N175" t="s">
        <v>108</v>
      </c>
      <c r="O175" t="s">
        <v>31</v>
      </c>
    </row>
    <row r="176" spans="14:15" x14ac:dyDescent="0.25">
      <c r="N176" t="s">
        <v>26</v>
      </c>
      <c r="O176" t="s">
        <v>7</v>
      </c>
    </row>
    <row r="177" spans="14:15" x14ac:dyDescent="0.25">
      <c r="N177" t="s">
        <v>108</v>
      </c>
      <c r="O177" t="s">
        <v>31</v>
      </c>
    </row>
    <row r="178" spans="14:15" x14ac:dyDescent="0.25">
      <c r="N178" t="s">
        <v>105</v>
      </c>
      <c r="O178" t="s">
        <v>31</v>
      </c>
    </row>
    <row r="179" spans="14:15" x14ac:dyDescent="0.25">
      <c r="N179" t="s">
        <v>15</v>
      </c>
      <c r="O179" t="s">
        <v>31</v>
      </c>
    </row>
    <row r="180" spans="14:15" x14ac:dyDescent="0.25">
      <c r="N180" t="s">
        <v>36</v>
      </c>
      <c r="O180" t="s">
        <v>31</v>
      </c>
    </row>
    <row r="181" spans="14:15" x14ac:dyDescent="0.25">
      <c r="N181" t="s">
        <v>108</v>
      </c>
      <c r="O181" t="s">
        <v>31</v>
      </c>
    </row>
    <row r="182" spans="14:15" x14ac:dyDescent="0.25">
      <c r="N182" t="s">
        <v>15</v>
      </c>
      <c r="O182" t="s">
        <v>31</v>
      </c>
    </row>
    <row r="183" spans="14:15" x14ac:dyDescent="0.25">
      <c r="N183" t="s">
        <v>16</v>
      </c>
      <c r="O183" t="s">
        <v>31</v>
      </c>
    </row>
    <row r="184" spans="14:15" x14ac:dyDescent="0.25">
      <c r="N184" t="s">
        <v>101</v>
      </c>
      <c r="O184" t="s">
        <v>31</v>
      </c>
    </row>
    <row r="185" spans="14:15" x14ac:dyDescent="0.25">
      <c r="N185" t="s">
        <v>36</v>
      </c>
      <c r="O185" t="s">
        <v>31</v>
      </c>
    </row>
    <row r="186" spans="14:15" x14ac:dyDescent="0.25">
      <c r="N186" t="s">
        <v>108</v>
      </c>
      <c r="O186" t="s">
        <v>31</v>
      </c>
    </row>
    <row r="187" spans="14:15" x14ac:dyDescent="0.25">
      <c r="N187" t="s">
        <v>15</v>
      </c>
      <c r="O187" t="s">
        <v>31</v>
      </c>
    </row>
    <row r="188" spans="14:15" x14ac:dyDescent="0.25">
      <c r="N188" t="s">
        <v>108</v>
      </c>
      <c r="O188" t="s">
        <v>31</v>
      </c>
    </row>
    <row r="189" spans="14:15" x14ac:dyDescent="0.25">
      <c r="N189" t="s">
        <v>15</v>
      </c>
      <c r="O189" t="s">
        <v>31</v>
      </c>
    </row>
    <row r="190" spans="14:15" x14ac:dyDescent="0.25">
      <c r="N190" t="s">
        <v>16</v>
      </c>
      <c r="O190" t="s">
        <v>31</v>
      </c>
    </row>
    <row r="191" spans="14:15" x14ac:dyDescent="0.25">
      <c r="N191" t="s">
        <v>108</v>
      </c>
      <c r="O191" t="s">
        <v>31</v>
      </c>
    </row>
    <row r="192" spans="14:15" x14ac:dyDescent="0.25">
      <c r="N192" t="s">
        <v>26</v>
      </c>
      <c r="O192" t="s">
        <v>36</v>
      </c>
    </row>
    <row r="193" spans="14:15" x14ac:dyDescent="0.25">
      <c r="N193" t="s">
        <v>25</v>
      </c>
      <c r="O193" t="s">
        <v>26</v>
      </c>
    </row>
    <row r="194" spans="14:15" x14ac:dyDescent="0.25">
      <c r="N194" t="s">
        <v>25</v>
      </c>
      <c r="O194" t="s">
        <v>280</v>
      </c>
    </row>
    <row r="195" spans="14:15" x14ac:dyDescent="0.25">
      <c r="N195" t="s">
        <v>25</v>
      </c>
      <c r="O195" t="s">
        <v>26</v>
      </c>
    </row>
    <row r="196" spans="14:15" x14ac:dyDescent="0.25">
      <c r="N196" t="s">
        <v>25</v>
      </c>
      <c r="O196" t="s">
        <v>26</v>
      </c>
    </row>
    <row r="197" spans="14:15" x14ac:dyDescent="0.25">
      <c r="N197" t="s">
        <v>25</v>
      </c>
      <c r="O197" t="s">
        <v>26</v>
      </c>
    </row>
    <row r="198" spans="14:15" x14ac:dyDescent="0.25">
      <c r="N198" t="s">
        <v>69</v>
      </c>
      <c r="O198" t="s">
        <v>26</v>
      </c>
    </row>
    <row r="199" spans="14:15" x14ac:dyDescent="0.25">
      <c r="N199" t="s">
        <v>8</v>
      </c>
      <c r="O199" t="s">
        <v>31</v>
      </c>
    </row>
    <row r="200" spans="14:15" x14ac:dyDescent="0.25">
      <c r="N200" t="s">
        <v>69</v>
      </c>
      <c r="O200" t="s">
        <v>26</v>
      </c>
    </row>
    <row r="201" spans="14:15" x14ac:dyDescent="0.25">
      <c r="N201" t="s">
        <v>8</v>
      </c>
      <c r="O201" t="s">
        <v>31</v>
      </c>
    </row>
    <row r="202" spans="14:15" x14ac:dyDescent="0.25">
      <c r="N202" t="s">
        <v>69</v>
      </c>
      <c r="O202" t="s">
        <v>26</v>
      </c>
    </row>
    <row r="203" spans="14:15" x14ac:dyDescent="0.25">
      <c r="N203" t="s">
        <v>8</v>
      </c>
      <c r="O203" t="s">
        <v>31</v>
      </c>
    </row>
    <row r="204" spans="14:15" x14ac:dyDescent="0.25">
      <c r="N204" t="s">
        <v>8</v>
      </c>
      <c r="O204" t="s">
        <v>31</v>
      </c>
    </row>
    <row r="205" spans="14:15" x14ac:dyDescent="0.25">
      <c r="N205" t="s">
        <v>8</v>
      </c>
      <c r="O205" t="s">
        <v>31</v>
      </c>
    </row>
    <row r="206" spans="14:15" x14ac:dyDescent="0.25">
      <c r="N206" t="s">
        <v>30</v>
      </c>
      <c r="O206" t="s">
        <v>281</v>
      </c>
    </row>
    <row r="207" spans="14:15" x14ac:dyDescent="0.25">
      <c r="N207" t="s">
        <v>30</v>
      </c>
      <c r="O207" t="s">
        <v>281</v>
      </c>
    </row>
    <row r="208" spans="14:15" x14ac:dyDescent="0.25">
      <c r="N208" t="s">
        <v>30</v>
      </c>
      <c r="O208" t="s">
        <v>282</v>
      </c>
    </row>
    <row r="209" spans="14:15" x14ac:dyDescent="0.25">
      <c r="N209" t="s">
        <v>68</v>
      </c>
      <c r="O209" t="s">
        <v>39</v>
      </c>
    </row>
    <row r="210" spans="14:15" x14ac:dyDescent="0.25">
      <c r="N210" t="s">
        <v>183</v>
      </c>
      <c r="O210" t="s">
        <v>182</v>
      </c>
    </row>
    <row r="211" spans="14:15" x14ac:dyDescent="0.25">
      <c r="N211" t="s">
        <v>68</v>
      </c>
      <c r="O211" t="s">
        <v>39</v>
      </c>
    </row>
    <row r="212" spans="14:15" x14ac:dyDescent="0.25">
      <c r="N212" t="s">
        <v>183</v>
      </c>
      <c r="O212" t="s">
        <v>182</v>
      </c>
    </row>
    <row r="213" spans="14:15" x14ac:dyDescent="0.25">
      <c r="N213" t="s">
        <v>68</v>
      </c>
      <c r="O213" t="s">
        <v>39</v>
      </c>
    </row>
    <row r="214" spans="14:15" x14ac:dyDescent="0.25">
      <c r="N214" t="s">
        <v>68</v>
      </c>
      <c r="O214" t="s">
        <v>39</v>
      </c>
    </row>
    <row r="215" spans="14:15" x14ac:dyDescent="0.25">
      <c r="N215" t="s">
        <v>68</v>
      </c>
      <c r="O215" t="s">
        <v>39</v>
      </c>
    </row>
    <row r="216" spans="14:15" x14ac:dyDescent="0.25">
      <c r="N216" t="s">
        <v>78</v>
      </c>
      <c r="O216" t="s">
        <v>283</v>
      </c>
    </row>
    <row r="217" spans="14:15" x14ac:dyDescent="0.25">
      <c r="N217" t="s">
        <v>78</v>
      </c>
      <c r="O217" t="s">
        <v>283</v>
      </c>
    </row>
    <row r="218" spans="14:15" x14ac:dyDescent="0.25">
      <c r="N218" t="s">
        <v>15</v>
      </c>
      <c r="O218" t="s">
        <v>284</v>
      </c>
    </row>
    <row r="219" spans="14:15" x14ac:dyDescent="0.25">
      <c r="N219" t="s">
        <v>78</v>
      </c>
      <c r="O219" t="s">
        <v>283</v>
      </c>
    </row>
    <row r="220" spans="14:15" x14ac:dyDescent="0.25">
      <c r="N220" t="s">
        <v>39</v>
      </c>
      <c r="O220" t="s">
        <v>279</v>
      </c>
    </row>
    <row r="221" spans="14:15" x14ac:dyDescent="0.25">
      <c r="N221" t="s">
        <v>8</v>
      </c>
      <c r="O221" t="s">
        <v>279</v>
      </c>
    </row>
    <row r="222" spans="14:15" x14ac:dyDescent="0.25">
      <c r="N222" t="s">
        <v>39</v>
      </c>
      <c r="O222" t="s">
        <v>279</v>
      </c>
    </row>
    <row r="223" spans="14:15" x14ac:dyDescent="0.25">
      <c r="N223" t="s">
        <v>69</v>
      </c>
      <c r="O223" t="s">
        <v>279</v>
      </c>
    </row>
    <row r="224" spans="14:15" x14ac:dyDescent="0.25">
      <c r="N224" t="s">
        <v>8</v>
      </c>
      <c r="O224" t="s">
        <v>279</v>
      </c>
    </row>
    <row r="225" spans="14:15" x14ac:dyDescent="0.25">
      <c r="N225" t="s">
        <v>30</v>
      </c>
      <c r="O225" t="s">
        <v>279</v>
      </c>
    </row>
    <row r="226" spans="14:15" x14ac:dyDescent="0.25">
      <c r="N226" t="s">
        <v>69</v>
      </c>
      <c r="O226" t="s">
        <v>279</v>
      </c>
    </row>
    <row r="227" spans="14:15" x14ac:dyDescent="0.25">
      <c r="N227" t="s">
        <v>8</v>
      </c>
      <c r="O227" t="s">
        <v>279</v>
      </c>
    </row>
    <row r="228" spans="14:15" x14ac:dyDescent="0.25">
      <c r="N228" t="s">
        <v>8</v>
      </c>
      <c r="O228" t="s">
        <v>279</v>
      </c>
    </row>
    <row r="229" spans="14:15" x14ac:dyDescent="0.25">
      <c r="N229" t="s">
        <v>30</v>
      </c>
      <c r="O229" t="s">
        <v>279</v>
      </c>
    </row>
    <row r="230" spans="14:15" x14ac:dyDescent="0.25">
      <c r="N230" t="s">
        <v>69</v>
      </c>
      <c r="O230" t="s">
        <v>279</v>
      </c>
    </row>
    <row r="231" spans="14:15" x14ac:dyDescent="0.25">
      <c r="N231" t="s">
        <v>8</v>
      </c>
      <c r="O231" t="s">
        <v>279</v>
      </c>
    </row>
    <row r="232" spans="14:15" x14ac:dyDescent="0.25">
      <c r="N232" t="s">
        <v>69</v>
      </c>
      <c r="O232" t="s">
        <v>279</v>
      </c>
    </row>
    <row r="233" spans="14:15" x14ac:dyDescent="0.25">
      <c r="N233" t="s">
        <v>31</v>
      </c>
      <c r="O233" t="s">
        <v>68</v>
      </c>
    </row>
    <row r="234" spans="14:15" x14ac:dyDescent="0.25">
      <c r="N234" t="s">
        <v>31</v>
      </c>
      <c r="O234" t="s">
        <v>68</v>
      </c>
    </row>
    <row r="235" spans="14:15" x14ac:dyDescent="0.25">
      <c r="N235" t="s">
        <v>31</v>
      </c>
      <c r="O235" t="s">
        <v>68</v>
      </c>
    </row>
    <row r="236" spans="14:15" x14ac:dyDescent="0.25">
      <c r="N236" t="s">
        <v>26</v>
      </c>
      <c r="O236" t="s">
        <v>39</v>
      </c>
    </row>
    <row r="237" spans="14:15" x14ac:dyDescent="0.25">
      <c r="N237" t="s">
        <v>26</v>
      </c>
      <c r="O237" t="s">
        <v>39</v>
      </c>
    </row>
    <row r="238" spans="14:15" x14ac:dyDescent="0.25">
      <c r="N238" t="s">
        <v>26</v>
      </c>
      <c r="O238" t="s">
        <v>39</v>
      </c>
    </row>
    <row r="239" spans="14:15" x14ac:dyDescent="0.25">
      <c r="N239" t="s">
        <v>26</v>
      </c>
      <c r="O239" t="s">
        <v>39</v>
      </c>
    </row>
    <row r="240" spans="14:15" x14ac:dyDescent="0.25">
      <c r="N240" t="s">
        <v>108</v>
      </c>
      <c r="O240" t="s">
        <v>69</v>
      </c>
    </row>
    <row r="241" spans="14:15" x14ac:dyDescent="0.25">
      <c r="N241" t="s">
        <v>31</v>
      </c>
      <c r="O241" t="s">
        <v>30</v>
      </c>
    </row>
    <row r="242" spans="14:15" x14ac:dyDescent="0.25">
      <c r="N242" t="s">
        <v>26</v>
      </c>
      <c r="O242" t="s">
        <v>39</v>
      </c>
    </row>
    <row r="243" spans="14:15" x14ac:dyDescent="0.25">
      <c r="N243" t="s">
        <v>108</v>
      </c>
      <c r="O243" t="s">
        <v>69</v>
      </c>
    </row>
    <row r="244" spans="14:15" x14ac:dyDescent="0.25">
      <c r="N244" t="s">
        <v>31</v>
      </c>
      <c r="O244" t="s">
        <v>30</v>
      </c>
    </row>
    <row r="245" spans="14:15" x14ac:dyDescent="0.25">
      <c r="N245" t="s">
        <v>31</v>
      </c>
      <c r="O245" t="s">
        <v>30</v>
      </c>
    </row>
    <row r="246" spans="14:15" x14ac:dyDescent="0.25">
      <c r="N246" t="s">
        <v>108</v>
      </c>
      <c r="O246" t="s">
        <v>69</v>
      </c>
    </row>
    <row r="247" spans="14:15" x14ac:dyDescent="0.25">
      <c r="N247" t="s">
        <v>108</v>
      </c>
      <c r="O247" t="s">
        <v>69</v>
      </c>
    </row>
    <row r="248" spans="14:15" x14ac:dyDescent="0.25">
      <c r="N248" t="s">
        <v>108</v>
      </c>
      <c r="O248" t="s">
        <v>69</v>
      </c>
    </row>
    <row r="249" spans="14:15" x14ac:dyDescent="0.25">
      <c r="N249" t="s">
        <v>68</v>
      </c>
      <c r="O249" t="s">
        <v>25</v>
      </c>
    </row>
    <row r="250" spans="14:15" x14ac:dyDescent="0.25">
      <c r="N250" t="s">
        <v>8</v>
      </c>
      <c r="O250" t="s">
        <v>279</v>
      </c>
    </row>
    <row r="251" spans="14:15" x14ac:dyDescent="0.25">
      <c r="N251" t="s">
        <v>68</v>
      </c>
      <c r="O251" t="s">
        <v>25</v>
      </c>
    </row>
    <row r="252" spans="14:15" x14ac:dyDescent="0.25">
      <c r="N252" t="s">
        <v>8</v>
      </c>
      <c r="O252" t="s">
        <v>279</v>
      </c>
    </row>
    <row r="253" spans="14:15" x14ac:dyDescent="0.25">
      <c r="N253" t="s">
        <v>68</v>
      </c>
      <c r="O253" t="s">
        <v>25</v>
      </c>
    </row>
    <row r="254" spans="14:15" x14ac:dyDescent="0.25">
      <c r="N254" t="s">
        <v>8</v>
      </c>
      <c r="O254" t="s">
        <v>279</v>
      </c>
    </row>
    <row r="255" spans="14:15" x14ac:dyDescent="0.25">
      <c r="N255" t="s">
        <v>108</v>
      </c>
      <c r="O255" t="s">
        <v>30</v>
      </c>
    </row>
    <row r="256" spans="14:15" x14ac:dyDescent="0.25">
      <c r="N256" t="s">
        <v>108</v>
      </c>
      <c r="O256" t="s">
        <v>30</v>
      </c>
    </row>
    <row r="257" spans="14:15" x14ac:dyDescent="0.25">
      <c r="N257" t="s">
        <v>108</v>
      </c>
      <c r="O25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Won and lost</vt:lpstr>
      <vt:lpstr>Sheet2</vt:lpstr>
      <vt:lpstr>Countries</vt:lpstr>
      <vt:lpstr>Most ODIs played</vt:lpstr>
      <vt:lpstr>Native country</vt:lpstr>
      <vt:lpstr>Wins by runs and more</vt:lpstr>
      <vt:lpstr>Month</vt:lpstr>
      <vt:lpstr>India Win</vt:lpstr>
      <vt:lpstr>Base Sheet</vt:lpstr>
      <vt:lpstr>Foreign countries</vt:lpstr>
      <vt:lpstr>Sheet1</vt:lpstr>
    </vt:vector>
  </TitlesOfParts>
  <Company>Red Hat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abagarwa</dc:creator>
  <cp:lastModifiedBy>SHRUTI SHARMA</cp:lastModifiedBy>
  <dcterms:created xsi:type="dcterms:W3CDTF">2019-07-08T17:47:26Z</dcterms:created>
  <dcterms:modified xsi:type="dcterms:W3CDTF">2022-02-24T05:08:01Z</dcterms:modified>
</cp:coreProperties>
</file>