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03_CK Leong_Jinko M1 Back End\00 Daliy Work Must DO\"/>
    </mc:Choice>
  </mc:AlternateContent>
  <bookViews>
    <workbookView xWindow="0" yWindow="0" windowWidth="20490" windowHeight="7815" tabRatio="878" activeTab="1"/>
  </bookViews>
  <sheets>
    <sheet name="Blank" sheetId="7" r:id="rId1"/>
    <sheet name="0531" sheetId="35" r:id="rId2"/>
    <sheet name="0530" sheetId="34" r:id="rId3"/>
    <sheet name="0529" sheetId="33" r:id="rId4"/>
    <sheet name="0528" sheetId="32" r:id="rId5"/>
    <sheet name="0526" sheetId="31" r:id="rId6"/>
    <sheet name="0525" sheetId="30" r:id="rId7"/>
    <sheet name="0524" sheetId="29" r:id="rId8"/>
    <sheet name="0523" sheetId="28" r:id="rId9"/>
    <sheet name="0522" sheetId="26" r:id="rId10"/>
    <sheet name="0521" sheetId="27" r:id="rId11"/>
    <sheet name="0520" sheetId="25" r:id="rId12"/>
    <sheet name="0519" sheetId="24" r:id="rId13"/>
    <sheet name="0518" sheetId="23" r:id="rId14"/>
    <sheet name="0517" sheetId="22" r:id="rId15"/>
    <sheet name="0516" sheetId="21" r:id="rId16"/>
    <sheet name="0515" sheetId="20" r:id="rId17"/>
    <sheet name="0514" sheetId="19" r:id="rId18"/>
    <sheet name="0513" sheetId="18" r:id="rId19"/>
    <sheet name="0512" sheetId="17" r:id="rId20"/>
    <sheet name="0511" sheetId="16" r:id="rId21"/>
    <sheet name="0508" sheetId="15" r:id="rId22"/>
    <sheet name="0507" sheetId="14" r:id="rId23"/>
    <sheet name="0506" sheetId="13" r:id="rId24"/>
    <sheet name="0505" sheetId="12" r:id="rId25"/>
    <sheet name="0504" sheetId="11" r:id="rId26"/>
    <sheet name="0503" sheetId="10" r:id="rId27"/>
    <sheet name="0502" sheetId="9" r:id="rId28"/>
    <sheet name="0501" sheetId="8" r:id="rId29"/>
  </sheets>
  <calcPr calcId="162913"/>
</workbook>
</file>

<file path=xl/calcChain.xml><?xml version="1.0" encoding="utf-8"?>
<calcChain xmlns="http://schemas.openxmlformats.org/spreadsheetml/2006/main">
  <c r="L22" i="35" l="1"/>
  <c r="K22" i="35"/>
  <c r="J22" i="35"/>
  <c r="I22" i="35"/>
  <c r="H22" i="35"/>
  <c r="G22" i="35"/>
  <c r="F22" i="35"/>
  <c r="E22" i="35"/>
  <c r="R22" i="35" s="1"/>
  <c r="R21" i="35"/>
  <c r="Q21" i="35"/>
  <c r="P21" i="35"/>
  <c r="M21" i="35"/>
  <c r="R20" i="35"/>
  <c r="Q20" i="35"/>
  <c r="P20" i="35"/>
  <c r="M20" i="35"/>
  <c r="R19" i="35"/>
  <c r="Q19" i="35"/>
  <c r="P19" i="35"/>
  <c r="M19" i="35"/>
  <c r="R18" i="35"/>
  <c r="Q18" i="35"/>
  <c r="P18" i="35"/>
  <c r="M18" i="35"/>
  <c r="N18" i="35" s="1"/>
  <c r="R17" i="35"/>
  <c r="Q17" i="35"/>
  <c r="P17" i="35"/>
  <c r="M17" i="35"/>
  <c r="R16" i="35"/>
  <c r="Q16" i="35"/>
  <c r="P16" i="35"/>
  <c r="N16" i="35"/>
  <c r="M16" i="35"/>
  <c r="R15" i="35"/>
  <c r="Q15" i="35"/>
  <c r="P15" i="35"/>
  <c r="M15" i="35"/>
  <c r="R14" i="35"/>
  <c r="Q14" i="35"/>
  <c r="P14" i="35"/>
  <c r="M14" i="35"/>
  <c r="N14" i="35" s="1"/>
  <c r="L13" i="35"/>
  <c r="K13" i="35"/>
  <c r="J13" i="35"/>
  <c r="I13" i="35"/>
  <c r="H13" i="35"/>
  <c r="G13" i="35"/>
  <c r="F13" i="35"/>
  <c r="E13" i="35"/>
  <c r="R12" i="35"/>
  <c r="Q12" i="35"/>
  <c r="P12" i="35"/>
  <c r="M12" i="35"/>
  <c r="R11" i="35"/>
  <c r="Q11" i="35"/>
  <c r="P11" i="35"/>
  <c r="M11" i="35"/>
  <c r="N11" i="35" s="1"/>
  <c r="R10" i="35"/>
  <c r="Q10" i="35"/>
  <c r="P10" i="35"/>
  <c r="M10" i="35"/>
  <c r="R9" i="35"/>
  <c r="Q9" i="35"/>
  <c r="P9" i="35"/>
  <c r="N9" i="35"/>
  <c r="M9" i="35"/>
  <c r="R8" i="35"/>
  <c r="Q8" i="35"/>
  <c r="P8" i="35"/>
  <c r="M8" i="35"/>
  <c r="R7" i="35"/>
  <c r="Q7" i="35"/>
  <c r="P7" i="35"/>
  <c r="M7" i="35"/>
  <c r="R6" i="35"/>
  <c r="Q6" i="35"/>
  <c r="P6" i="35"/>
  <c r="M6" i="35"/>
  <c r="R5" i="35"/>
  <c r="Q5" i="35"/>
  <c r="P5" i="35"/>
  <c r="M5" i="35"/>
  <c r="N5" i="35" s="1"/>
  <c r="P13" i="35" l="1"/>
  <c r="Q13" i="35"/>
  <c r="M13" i="35"/>
  <c r="N20" i="35"/>
  <c r="N22" i="35" s="1"/>
  <c r="N7" i="35"/>
  <c r="N13" i="35"/>
  <c r="P22" i="35"/>
  <c r="M22" i="35"/>
  <c r="R13" i="35"/>
  <c r="Q22" i="35"/>
  <c r="L22" i="34"/>
  <c r="K22" i="34"/>
  <c r="J22" i="34"/>
  <c r="I22" i="34"/>
  <c r="H22" i="34"/>
  <c r="G22" i="34"/>
  <c r="F22" i="34"/>
  <c r="E22" i="34"/>
  <c r="R21" i="34"/>
  <c r="Q21" i="34"/>
  <c r="P21" i="34"/>
  <c r="M21" i="34"/>
  <c r="R20" i="34"/>
  <c r="Q20" i="34"/>
  <c r="P20" i="34"/>
  <c r="M20" i="34"/>
  <c r="R19" i="34"/>
  <c r="Q19" i="34"/>
  <c r="P19" i="34"/>
  <c r="M19" i="34"/>
  <c r="R18" i="34"/>
  <c r="Q18" i="34"/>
  <c r="P18" i="34"/>
  <c r="N18" i="34"/>
  <c r="M18" i="34"/>
  <c r="R17" i="34"/>
  <c r="Q17" i="34"/>
  <c r="P17" i="34"/>
  <c r="M17" i="34"/>
  <c r="R16" i="34"/>
  <c r="Q16" i="34"/>
  <c r="P16" i="34"/>
  <c r="M16" i="34"/>
  <c r="N16" i="34" s="1"/>
  <c r="R15" i="34"/>
  <c r="Q15" i="34"/>
  <c r="P15" i="34"/>
  <c r="M15" i="34"/>
  <c r="R14" i="34"/>
  <c r="Q14" i="34"/>
  <c r="P14" i="34"/>
  <c r="N14" i="34"/>
  <c r="M14" i="34"/>
  <c r="M13" i="34"/>
  <c r="L13" i="34"/>
  <c r="K13" i="34"/>
  <c r="J13" i="34"/>
  <c r="I13" i="34"/>
  <c r="Q13" i="34" s="1"/>
  <c r="H13" i="34"/>
  <c r="P13" i="34" s="1"/>
  <c r="G13" i="34"/>
  <c r="F13" i="34"/>
  <c r="E13" i="34"/>
  <c r="R12" i="34"/>
  <c r="Q12" i="34"/>
  <c r="P12" i="34"/>
  <c r="M12" i="34"/>
  <c r="R11" i="34"/>
  <c r="Q11" i="34"/>
  <c r="P11" i="34"/>
  <c r="M11" i="34"/>
  <c r="N11" i="34" s="1"/>
  <c r="R10" i="34"/>
  <c r="Q10" i="34"/>
  <c r="P10" i="34"/>
  <c r="M10" i="34"/>
  <c r="R9" i="34"/>
  <c r="Q9" i="34"/>
  <c r="P9" i="34"/>
  <c r="N9" i="34"/>
  <c r="M9" i="34"/>
  <c r="R8" i="34"/>
  <c r="Q8" i="34"/>
  <c r="P8" i="34"/>
  <c r="M8" i="34"/>
  <c r="R7" i="34"/>
  <c r="Q7" i="34"/>
  <c r="P7" i="34"/>
  <c r="M7" i="34"/>
  <c r="R6" i="34"/>
  <c r="Q6" i="34"/>
  <c r="P6" i="34"/>
  <c r="M6" i="34"/>
  <c r="R5" i="34"/>
  <c r="Q5" i="34"/>
  <c r="P5" i="34"/>
  <c r="N5" i="34"/>
  <c r="M5" i="34"/>
  <c r="N20" i="34" l="1"/>
  <c r="N22" i="34"/>
  <c r="N7" i="34"/>
  <c r="N13" i="34"/>
  <c r="M22" i="34"/>
  <c r="R22" i="34"/>
  <c r="P22" i="34"/>
  <c r="Q22" i="34"/>
  <c r="R13" i="34"/>
  <c r="L22" i="33"/>
  <c r="K22" i="33"/>
  <c r="J22" i="33"/>
  <c r="I22" i="33"/>
  <c r="H22" i="33"/>
  <c r="G22" i="33"/>
  <c r="F22" i="33"/>
  <c r="E22" i="33"/>
  <c r="R21" i="33"/>
  <c r="Q21" i="33"/>
  <c r="P21" i="33"/>
  <c r="M21" i="33"/>
  <c r="R20" i="33"/>
  <c r="Q20" i="33"/>
  <c r="P20" i="33"/>
  <c r="M20" i="33"/>
  <c r="R19" i="33"/>
  <c r="Q19" i="33"/>
  <c r="P19" i="33"/>
  <c r="M19" i="33"/>
  <c r="R18" i="33"/>
  <c r="Q18" i="33"/>
  <c r="P18" i="33"/>
  <c r="M18" i="33"/>
  <c r="N18" i="33" s="1"/>
  <c r="R17" i="33"/>
  <c r="Q17" i="33"/>
  <c r="P17" i="33"/>
  <c r="M17" i="33"/>
  <c r="R16" i="33"/>
  <c r="Q16" i="33"/>
  <c r="P16" i="33"/>
  <c r="N16" i="33"/>
  <c r="M16" i="33"/>
  <c r="R15" i="33"/>
  <c r="Q15" i="33"/>
  <c r="P15" i="33"/>
  <c r="M15" i="33"/>
  <c r="R14" i="33"/>
  <c r="Q14" i="33"/>
  <c r="P14" i="33"/>
  <c r="N14" i="33"/>
  <c r="M14" i="33"/>
  <c r="L13" i="33"/>
  <c r="K13" i="33"/>
  <c r="J13" i="33"/>
  <c r="I13" i="33"/>
  <c r="Q13" i="33" s="1"/>
  <c r="H13" i="33"/>
  <c r="P13" i="33" s="1"/>
  <c r="G13" i="33"/>
  <c r="F13" i="33"/>
  <c r="E13" i="33"/>
  <c r="R12" i="33"/>
  <c r="Q12" i="33"/>
  <c r="P12" i="33"/>
  <c r="M12" i="33"/>
  <c r="R11" i="33"/>
  <c r="Q11" i="33"/>
  <c r="P11" i="33"/>
  <c r="M11" i="33"/>
  <c r="N11" i="33" s="1"/>
  <c r="R10" i="33"/>
  <c r="Q10" i="33"/>
  <c r="P10" i="33"/>
  <c r="M10" i="33"/>
  <c r="R9" i="33"/>
  <c r="Q9" i="33"/>
  <c r="P9" i="33"/>
  <c r="M9" i="33"/>
  <c r="N9" i="33" s="1"/>
  <c r="R8" i="33"/>
  <c r="Q8" i="33"/>
  <c r="P8" i="33"/>
  <c r="M8" i="33"/>
  <c r="R7" i="33"/>
  <c r="Q7" i="33"/>
  <c r="P7" i="33"/>
  <c r="M7" i="33"/>
  <c r="R6" i="33"/>
  <c r="Q6" i="33"/>
  <c r="P6" i="33"/>
  <c r="M6" i="33"/>
  <c r="R5" i="33"/>
  <c r="Q5" i="33"/>
  <c r="P5" i="33"/>
  <c r="N5" i="33"/>
  <c r="M5" i="33"/>
  <c r="N20" i="33" l="1"/>
  <c r="N22" i="33" s="1"/>
  <c r="N7" i="33"/>
  <c r="N13" i="33" s="1"/>
  <c r="M22" i="33"/>
  <c r="P22" i="33"/>
  <c r="Q22" i="33"/>
  <c r="R22" i="33"/>
  <c r="M13" i="33"/>
  <c r="R13" i="33"/>
  <c r="L22" i="32"/>
  <c r="K22" i="32"/>
  <c r="J22" i="32"/>
  <c r="I22" i="32"/>
  <c r="H22" i="32"/>
  <c r="G22" i="32"/>
  <c r="F22" i="32"/>
  <c r="E22" i="32"/>
  <c r="R21" i="32"/>
  <c r="Q21" i="32"/>
  <c r="P21" i="32"/>
  <c r="M21" i="32"/>
  <c r="R20" i="32"/>
  <c r="Q20" i="32"/>
  <c r="P20" i="32"/>
  <c r="M20" i="32"/>
  <c r="R19" i="32"/>
  <c r="Q19" i="32"/>
  <c r="P19" i="32"/>
  <c r="M19" i="32"/>
  <c r="R18" i="32"/>
  <c r="Q18" i="32"/>
  <c r="P18" i="32"/>
  <c r="M18" i="32"/>
  <c r="N18" i="32" s="1"/>
  <c r="R17" i="32"/>
  <c r="Q17" i="32"/>
  <c r="P17" i="32"/>
  <c r="M17" i="32"/>
  <c r="R16" i="32"/>
  <c r="Q16" i="32"/>
  <c r="P16" i="32"/>
  <c r="M16" i="32"/>
  <c r="N16" i="32" s="1"/>
  <c r="R15" i="32"/>
  <c r="Q15" i="32"/>
  <c r="P15" i="32"/>
  <c r="M15" i="32"/>
  <c r="R14" i="32"/>
  <c r="Q14" i="32"/>
  <c r="P14" i="32"/>
  <c r="M14" i="32"/>
  <c r="N14" i="32" s="1"/>
  <c r="L13" i="32"/>
  <c r="K13" i="32"/>
  <c r="J13" i="32"/>
  <c r="I13" i="32"/>
  <c r="Q13" i="32" s="1"/>
  <c r="H13" i="32"/>
  <c r="P13" i="32" s="1"/>
  <c r="G13" i="32"/>
  <c r="F13" i="32"/>
  <c r="E13" i="32"/>
  <c r="R12" i="32"/>
  <c r="Q12" i="32"/>
  <c r="P12" i="32"/>
  <c r="M12" i="32"/>
  <c r="R11" i="32"/>
  <c r="Q11" i="32"/>
  <c r="P11" i="32"/>
  <c r="N11" i="32"/>
  <c r="M11" i="32"/>
  <c r="R10" i="32"/>
  <c r="Q10" i="32"/>
  <c r="P10" i="32"/>
  <c r="M10" i="32"/>
  <c r="R9" i="32"/>
  <c r="Q9" i="32"/>
  <c r="P9" i="32"/>
  <c r="N9" i="32"/>
  <c r="M9" i="32"/>
  <c r="R8" i="32"/>
  <c r="Q8" i="32"/>
  <c r="P8" i="32"/>
  <c r="M8" i="32"/>
  <c r="R7" i="32"/>
  <c r="Q7" i="32"/>
  <c r="P7" i="32"/>
  <c r="M7" i="32"/>
  <c r="N7" i="32" s="1"/>
  <c r="R6" i="32"/>
  <c r="Q6" i="32"/>
  <c r="P6" i="32"/>
  <c r="M6" i="32"/>
  <c r="R5" i="32"/>
  <c r="Q5" i="32"/>
  <c r="P5" i="32"/>
  <c r="N5" i="32"/>
  <c r="M5" i="32"/>
  <c r="N20" i="32" l="1"/>
  <c r="M22" i="32"/>
  <c r="R22" i="32"/>
  <c r="N22" i="32"/>
  <c r="P22" i="32"/>
  <c r="Q22" i="32"/>
  <c r="M13" i="32"/>
  <c r="N13" i="32"/>
  <c r="R13" i="32"/>
  <c r="L22" i="31"/>
  <c r="K22" i="31"/>
  <c r="J22" i="31"/>
  <c r="I22" i="31"/>
  <c r="H22" i="31"/>
  <c r="G22" i="31"/>
  <c r="F22" i="31"/>
  <c r="E22" i="31"/>
  <c r="R21" i="31"/>
  <c r="Q21" i="31"/>
  <c r="P21" i="31"/>
  <c r="M21" i="31"/>
  <c r="N20" i="31" s="1"/>
  <c r="R20" i="31"/>
  <c r="Q20" i="31"/>
  <c r="P20" i="31"/>
  <c r="M20" i="31"/>
  <c r="R19" i="31"/>
  <c r="Q19" i="31"/>
  <c r="P19" i="31"/>
  <c r="M19" i="31"/>
  <c r="N18" i="31" s="1"/>
  <c r="R18" i="31"/>
  <c r="Q18" i="31"/>
  <c r="P18" i="31"/>
  <c r="M18" i="31"/>
  <c r="R17" i="31"/>
  <c r="Q17" i="31"/>
  <c r="P17" i="31"/>
  <c r="M17" i="31"/>
  <c r="R16" i="31"/>
  <c r="Q16" i="31"/>
  <c r="P16" i="31"/>
  <c r="M16" i="31"/>
  <c r="N16" i="31" s="1"/>
  <c r="R15" i="31"/>
  <c r="Q15" i="31"/>
  <c r="P15" i="31"/>
  <c r="M15" i="31"/>
  <c r="R14" i="31"/>
  <c r="Q14" i="31"/>
  <c r="P14" i="31"/>
  <c r="N14" i="31"/>
  <c r="M14" i="31"/>
  <c r="L13" i="31"/>
  <c r="K13" i="31"/>
  <c r="J13" i="31"/>
  <c r="I13" i="31"/>
  <c r="H13" i="31"/>
  <c r="G13" i="31"/>
  <c r="F13" i="31"/>
  <c r="E13" i="31"/>
  <c r="R12" i="31"/>
  <c r="Q12" i="31"/>
  <c r="P12" i="31"/>
  <c r="M12" i="31"/>
  <c r="R11" i="31"/>
  <c r="Q11" i="31"/>
  <c r="P11" i="31"/>
  <c r="N11" i="31"/>
  <c r="M11" i="31"/>
  <c r="R10" i="31"/>
  <c r="Q10" i="31"/>
  <c r="P10" i="31"/>
  <c r="M10" i="31"/>
  <c r="R9" i="31"/>
  <c r="Q9" i="31"/>
  <c r="P9" i="31"/>
  <c r="M9" i="31"/>
  <c r="N9" i="31" s="1"/>
  <c r="R8" i="31"/>
  <c r="Q8" i="31"/>
  <c r="P8" i="31"/>
  <c r="M8" i="31"/>
  <c r="R7" i="31"/>
  <c r="Q7" i="31"/>
  <c r="P7" i="31"/>
  <c r="M7" i="31"/>
  <c r="R6" i="31"/>
  <c r="Q6" i="31"/>
  <c r="P6" i="31"/>
  <c r="M6" i="31"/>
  <c r="R5" i="31"/>
  <c r="Q5" i="31"/>
  <c r="P5" i="31"/>
  <c r="M5" i="31"/>
  <c r="N5" i="31" s="1"/>
  <c r="N22" i="31" l="1"/>
  <c r="N7" i="31"/>
  <c r="N13" i="31" s="1"/>
  <c r="Q13" i="31"/>
  <c r="P22" i="31"/>
  <c r="M22" i="31"/>
  <c r="Q22" i="31"/>
  <c r="R22" i="31"/>
  <c r="R13" i="31"/>
  <c r="M13" i="31"/>
  <c r="P13" i="31"/>
  <c r="L22" i="30"/>
  <c r="K22" i="30"/>
  <c r="J22" i="30"/>
  <c r="I22" i="30"/>
  <c r="H22" i="30"/>
  <c r="G22" i="30"/>
  <c r="F22" i="30"/>
  <c r="E22" i="30"/>
  <c r="R21" i="30"/>
  <c r="Q21" i="30"/>
  <c r="P21" i="30"/>
  <c r="M21" i="30"/>
  <c r="R20" i="30"/>
  <c r="Q20" i="30"/>
  <c r="P20" i="30"/>
  <c r="M20" i="30"/>
  <c r="R19" i="30"/>
  <c r="Q19" i="30"/>
  <c r="P19" i="30"/>
  <c r="M19" i="30"/>
  <c r="R18" i="30"/>
  <c r="Q18" i="30"/>
  <c r="P18" i="30"/>
  <c r="N18" i="30"/>
  <c r="M18" i="30"/>
  <c r="R17" i="30"/>
  <c r="Q17" i="30"/>
  <c r="P17" i="30"/>
  <c r="M17" i="30"/>
  <c r="R16" i="30"/>
  <c r="Q16" i="30"/>
  <c r="P16" i="30"/>
  <c r="N16" i="30"/>
  <c r="M16" i="30"/>
  <c r="R15" i="30"/>
  <c r="Q15" i="30"/>
  <c r="P15" i="30"/>
  <c r="M15" i="30"/>
  <c r="R14" i="30"/>
  <c r="Q14" i="30"/>
  <c r="P14" i="30"/>
  <c r="M14" i="30"/>
  <c r="N14" i="30" s="1"/>
  <c r="L13" i="30"/>
  <c r="K13" i="30"/>
  <c r="J13" i="30"/>
  <c r="I13" i="30"/>
  <c r="H13" i="30"/>
  <c r="G13" i="30"/>
  <c r="F13" i="30"/>
  <c r="E13" i="30"/>
  <c r="R12" i="30"/>
  <c r="Q12" i="30"/>
  <c r="P12" i="30"/>
  <c r="M12" i="30"/>
  <c r="R11" i="30"/>
  <c r="Q11" i="30"/>
  <c r="P11" i="30"/>
  <c r="M11" i="30"/>
  <c r="N11" i="30" s="1"/>
  <c r="R10" i="30"/>
  <c r="Q10" i="30"/>
  <c r="P10" i="30"/>
  <c r="M10" i="30"/>
  <c r="R9" i="30"/>
  <c r="Q9" i="30"/>
  <c r="P9" i="30"/>
  <c r="M9" i="30"/>
  <c r="R8" i="30"/>
  <c r="Q8" i="30"/>
  <c r="P8" i="30"/>
  <c r="M8" i="30"/>
  <c r="R7" i="30"/>
  <c r="Q7" i="30"/>
  <c r="P7" i="30"/>
  <c r="M7" i="30"/>
  <c r="R6" i="30"/>
  <c r="Q6" i="30"/>
  <c r="P6" i="30"/>
  <c r="M6" i="30"/>
  <c r="R5" i="30"/>
  <c r="Q5" i="30"/>
  <c r="P5" i="30"/>
  <c r="M5" i="30"/>
  <c r="N5" i="30" s="1"/>
  <c r="N20" i="30" l="1"/>
  <c r="N22" i="30"/>
  <c r="N9" i="30"/>
  <c r="N13" i="30" s="1"/>
  <c r="N7" i="30"/>
  <c r="R13" i="30"/>
  <c r="P13" i="30"/>
  <c r="Q13" i="30"/>
  <c r="Q22" i="30"/>
  <c r="M22" i="30"/>
  <c r="P22" i="30"/>
  <c r="R22" i="30"/>
  <c r="M13" i="30"/>
  <c r="L22" i="29"/>
  <c r="K22" i="29"/>
  <c r="J22" i="29"/>
  <c r="I22" i="29"/>
  <c r="H22" i="29"/>
  <c r="G22" i="29"/>
  <c r="F22" i="29"/>
  <c r="E22" i="29"/>
  <c r="R21" i="29"/>
  <c r="Q21" i="29"/>
  <c r="P21" i="29"/>
  <c r="M21" i="29"/>
  <c r="N20" i="29" s="1"/>
  <c r="R20" i="29"/>
  <c r="Q20" i="29"/>
  <c r="P20" i="29"/>
  <c r="M20" i="29"/>
  <c r="R19" i="29"/>
  <c r="Q19" i="29"/>
  <c r="P19" i="29"/>
  <c r="M19" i="29"/>
  <c r="R18" i="29"/>
  <c r="Q18" i="29"/>
  <c r="P18" i="29"/>
  <c r="M18" i="29"/>
  <c r="R17" i="29"/>
  <c r="Q17" i="29"/>
  <c r="P17" i="29"/>
  <c r="M17" i="29"/>
  <c r="R16" i="29"/>
  <c r="Q16" i="29"/>
  <c r="P16" i="29"/>
  <c r="M16" i="29"/>
  <c r="N16" i="29" s="1"/>
  <c r="R15" i="29"/>
  <c r="Q15" i="29"/>
  <c r="P15" i="29"/>
  <c r="M15" i="29"/>
  <c r="R14" i="29"/>
  <c r="Q14" i="29"/>
  <c r="P14" i="29"/>
  <c r="N14" i="29"/>
  <c r="M14" i="29"/>
  <c r="L13" i="29"/>
  <c r="K13" i="29"/>
  <c r="J13" i="29"/>
  <c r="I13" i="29"/>
  <c r="Q13" i="29" s="1"/>
  <c r="H13" i="29"/>
  <c r="P13" i="29" s="1"/>
  <c r="G13" i="29"/>
  <c r="F13" i="29"/>
  <c r="E13" i="29"/>
  <c r="R12" i="29"/>
  <c r="Q12" i="29"/>
  <c r="P12" i="29"/>
  <c r="M12" i="29"/>
  <c r="R11" i="29"/>
  <c r="Q11" i="29"/>
  <c r="P11" i="29"/>
  <c r="N11" i="29"/>
  <c r="M11" i="29"/>
  <c r="R10" i="29"/>
  <c r="Q10" i="29"/>
  <c r="P10" i="29"/>
  <c r="M10" i="29"/>
  <c r="R9" i="29"/>
  <c r="Q9" i="29"/>
  <c r="P9" i="29"/>
  <c r="M9" i="29"/>
  <c r="N9" i="29" s="1"/>
  <c r="R8" i="29"/>
  <c r="Q8" i="29"/>
  <c r="P8" i="29"/>
  <c r="M8" i="29"/>
  <c r="R7" i="29"/>
  <c r="Q7" i="29"/>
  <c r="P7" i="29"/>
  <c r="M7" i="29"/>
  <c r="R6" i="29"/>
  <c r="Q6" i="29"/>
  <c r="P6" i="29"/>
  <c r="M6" i="29"/>
  <c r="R5" i="29"/>
  <c r="Q5" i="29"/>
  <c r="P5" i="29"/>
  <c r="M5" i="29"/>
  <c r="N18" i="29" l="1"/>
  <c r="N22" i="29"/>
  <c r="N7" i="29"/>
  <c r="N5" i="29"/>
  <c r="M22" i="29"/>
  <c r="P22" i="29"/>
  <c r="R22" i="29"/>
  <c r="Q22" i="29"/>
  <c r="M13" i="29"/>
  <c r="R13" i="29"/>
  <c r="L22" i="28"/>
  <c r="K22" i="28"/>
  <c r="J22" i="28"/>
  <c r="I22" i="28"/>
  <c r="H22" i="28"/>
  <c r="G22" i="28"/>
  <c r="F22" i="28"/>
  <c r="E22" i="28"/>
  <c r="R21" i="28"/>
  <c r="Q21" i="28"/>
  <c r="P21" i="28"/>
  <c r="M21" i="28"/>
  <c r="R20" i="28"/>
  <c r="Q20" i="28"/>
  <c r="P20" i="28"/>
  <c r="M20" i="28"/>
  <c r="R19" i="28"/>
  <c r="Q19" i="28"/>
  <c r="P19" i="28"/>
  <c r="M19" i="28"/>
  <c r="R18" i="28"/>
  <c r="Q18" i="28"/>
  <c r="P18" i="28"/>
  <c r="M18" i="28"/>
  <c r="N18" i="28" s="1"/>
  <c r="R17" i="28"/>
  <c r="Q17" i="28"/>
  <c r="P17" i="28"/>
  <c r="M17" i="28"/>
  <c r="R16" i="28"/>
  <c r="Q16" i="28"/>
  <c r="P16" i="28"/>
  <c r="M16" i="28"/>
  <c r="N16" i="28" s="1"/>
  <c r="R15" i="28"/>
  <c r="Q15" i="28"/>
  <c r="P15" i="28"/>
  <c r="M15" i="28"/>
  <c r="R14" i="28"/>
  <c r="Q14" i="28"/>
  <c r="P14" i="28"/>
  <c r="N14" i="28"/>
  <c r="M14" i="28"/>
  <c r="M13" i="28"/>
  <c r="L13" i="28"/>
  <c r="K13" i="28"/>
  <c r="J13" i="28"/>
  <c r="I13" i="28"/>
  <c r="H13" i="28"/>
  <c r="G13" i="28"/>
  <c r="F13" i="28"/>
  <c r="E13" i="28"/>
  <c r="R12" i="28"/>
  <c r="Q12" i="28"/>
  <c r="P12" i="28"/>
  <c r="M12" i="28"/>
  <c r="R11" i="28"/>
  <c r="Q11" i="28"/>
  <c r="P11" i="28"/>
  <c r="N11" i="28"/>
  <c r="M11" i="28"/>
  <c r="R10" i="28"/>
  <c r="Q10" i="28"/>
  <c r="P10" i="28"/>
  <c r="M10" i="28"/>
  <c r="R9" i="28"/>
  <c r="Q9" i="28"/>
  <c r="P9" i="28"/>
  <c r="M9" i="28"/>
  <c r="N9" i="28" s="1"/>
  <c r="R8" i="28"/>
  <c r="Q8" i="28"/>
  <c r="P8" i="28"/>
  <c r="M8" i="28"/>
  <c r="R7" i="28"/>
  <c r="Q7" i="28"/>
  <c r="P7" i="28"/>
  <c r="M7" i="28"/>
  <c r="R6" i="28"/>
  <c r="Q6" i="28"/>
  <c r="P6" i="28"/>
  <c r="M6" i="28"/>
  <c r="R5" i="28"/>
  <c r="Q5" i="28"/>
  <c r="P5" i="28"/>
  <c r="M5" i="28"/>
  <c r="N5" i="28" s="1"/>
  <c r="N13" i="29" l="1"/>
  <c r="N20" i="28"/>
  <c r="N22" i="28" s="1"/>
  <c r="N13" i="28"/>
  <c r="N7" i="28"/>
  <c r="M22" i="28"/>
  <c r="P22" i="28"/>
  <c r="R22" i="28"/>
  <c r="Q22" i="28"/>
  <c r="Q13" i="28"/>
  <c r="P13" i="28"/>
  <c r="R13" i="28"/>
  <c r="L22" i="27"/>
  <c r="K22" i="27"/>
  <c r="J22" i="27"/>
  <c r="I22" i="27"/>
  <c r="Q22" i="27" s="1"/>
  <c r="H22" i="27"/>
  <c r="G22" i="27"/>
  <c r="F22" i="27"/>
  <c r="M22" i="27" s="1"/>
  <c r="E22" i="27"/>
  <c r="R21" i="27"/>
  <c r="Q21" i="27"/>
  <c r="P21" i="27"/>
  <c r="M21" i="27"/>
  <c r="R20" i="27"/>
  <c r="Q20" i="27"/>
  <c r="P20" i="27"/>
  <c r="M20" i="27"/>
  <c r="N20" i="27" s="1"/>
  <c r="R19" i="27"/>
  <c r="Q19" i="27"/>
  <c r="P19" i="27"/>
  <c r="M19" i="27"/>
  <c r="R18" i="27"/>
  <c r="Q18" i="27"/>
  <c r="P18" i="27"/>
  <c r="N18" i="27"/>
  <c r="M18" i="27"/>
  <c r="R17" i="27"/>
  <c r="Q17" i="27"/>
  <c r="P17" i="27"/>
  <c r="M17" i="27"/>
  <c r="R16" i="27"/>
  <c r="Q16" i="27"/>
  <c r="P16" i="27"/>
  <c r="M16" i="27"/>
  <c r="N16" i="27" s="1"/>
  <c r="R15" i="27"/>
  <c r="Q15" i="27"/>
  <c r="P15" i="27"/>
  <c r="M15" i="27"/>
  <c r="R14" i="27"/>
  <c r="Q14" i="27"/>
  <c r="P14" i="27"/>
  <c r="M14" i="27"/>
  <c r="N14" i="27" s="1"/>
  <c r="N22" i="27" s="1"/>
  <c r="L13" i="27"/>
  <c r="K13" i="27"/>
  <c r="J13" i="27"/>
  <c r="I13" i="27"/>
  <c r="H13" i="27"/>
  <c r="P13" i="27" s="1"/>
  <c r="G13" i="27"/>
  <c r="F13" i="27"/>
  <c r="M13" i="27" s="1"/>
  <c r="E13" i="27"/>
  <c r="R13" i="27" s="1"/>
  <c r="R12" i="27"/>
  <c r="Q12" i="27"/>
  <c r="P12" i="27"/>
  <c r="M12" i="27"/>
  <c r="R11" i="27"/>
  <c r="Q11" i="27"/>
  <c r="P11" i="27"/>
  <c r="N11" i="27"/>
  <c r="M11" i="27"/>
  <c r="R10" i="27"/>
  <c r="Q10" i="27"/>
  <c r="P10" i="27"/>
  <c r="M10" i="27"/>
  <c r="R9" i="27"/>
  <c r="Q9" i="27"/>
  <c r="P9" i="27"/>
  <c r="M9" i="27"/>
  <c r="N9" i="27" s="1"/>
  <c r="R8" i="27"/>
  <c r="Q8" i="27"/>
  <c r="P8" i="27"/>
  <c r="M8" i="27"/>
  <c r="R7" i="27"/>
  <c r="Q7" i="27"/>
  <c r="P7" i="27"/>
  <c r="M7" i="27"/>
  <c r="N7" i="27" s="1"/>
  <c r="R6" i="27"/>
  <c r="Q6" i="27"/>
  <c r="P6" i="27"/>
  <c r="M6" i="27"/>
  <c r="R5" i="27"/>
  <c r="Q5" i="27"/>
  <c r="P5" i="27"/>
  <c r="M5" i="27"/>
  <c r="N5" i="27" s="1"/>
  <c r="N13" i="27" s="1"/>
  <c r="R22" i="27" l="1"/>
  <c r="P22" i="27"/>
  <c r="Q13" i="27"/>
  <c r="L22" i="26"/>
  <c r="K22" i="26"/>
  <c r="J22" i="26"/>
  <c r="I22" i="26"/>
  <c r="H22" i="26"/>
  <c r="G22" i="26"/>
  <c r="F22" i="26"/>
  <c r="E22" i="26"/>
  <c r="R21" i="26"/>
  <c r="Q21" i="26"/>
  <c r="P21" i="26"/>
  <c r="M21" i="26"/>
  <c r="R20" i="26"/>
  <c r="Q20" i="26"/>
  <c r="P20" i="26"/>
  <c r="M20" i="26"/>
  <c r="N20" i="26" s="1"/>
  <c r="R19" i="26"/>
  <c r="Q19" i="26"/>
  <c r="P19" i="26"/>
  <c r="M19" i="26"/>
  <c r="R18" i="26"/>
  <c r="Q18" i="26"/>
  <c r="P18" i="26"/>
  <c r="M18" i="26"/>
  <c r="R17" i="26"/>
  <c r="Q17" i="26"/>
  <c r="P17" i="26"/>
  <c r="M17" i="26"/>
  <c r="R16" i="26"/>
  <c r="Q16" i="26"/>
  <c r="P16" i="26"/>
  <c r="M16" i="26"/>
  <c r="N16" i="26" s="1"/>
  <c r="R15" i="26"/>
  <c r="Q15" i="26"/>
  <c r="P15" i="26"/>
  <c r="M15" i="26"/>
  <c r="R14" i="26"/>
  <c r="Q14" i="26"/>
  <c r="P14" i="26"/>
  <c r="N14" i="26"/>
  <c r="M14" i="26"/>
  <c r="L13" i="26"/>
  <c r="K13" i="26"/>
  <c r="J13" i="26"/>
  <c r="I13" i="26"/>
  <c r="Q13" i="26" s="1"/>
  <c r="H13" i="26"/>
  <c r="P13" i="26" s="1"/>
  <c r="G13" i="26"/>
  <c r="F13" i="26"/>
  <c r="E13" i="26"/>
  <c r="R12" i="26"/>
  <c r="Q12" i="26"/>
  <c r="P12" i="26"/>
  <c r="M12" i="26"/>
  <c r="R11" i="26"/>
  <c r="Q11" i="26"/>
  <c r="P11" i="26"/>
  <c r="M11" i="26"/>
  <c r="N11" i="26" s="1"/>
  <c r="R10" i="26"/>
  <c r="Q10" i="26"/>
  <c r="P10" i="26"/>
  <c r="M10" i="26"/>
  <c r="R9" i="26"/>
  <c r="Q9" i="26"/>
  <c r="P9" i="26"/>
  <c r="M9" i="26"/>
  <c r="N9" i="26" s="1"/>
  <c r="R8" i="26"/>
  <c r="Q8" i="26"/>
  <c r="P8" i="26"/>
  <c r="M8" i="26"/>
  <c r="R7" i="26"/>
  <c r="Q7" i="26"/>
  <c r="P7" i="26"/>
  <c r="N7" i="26"/>
  <c r="R6" i="26"/>
  <c r="Q6" i="26"/>
  <c r="P6" i="26"/>
  <c r="M6" i="26"/>
  <c r="R5" i="26"/>
  <c r="Q5" i="26"/>
  <c r="P5" i="26"/>
  <c r="M5" i="26"/>
  <c r="N5" i="26" s="1"/>
  <c r="N18" i="26" l="1"/>
  <c r="N22" i="26"/>
  <c r="N13" i="26"/>
  <c r="M13" i="26"/>
  <c r="Q22" i="26"/>
  <c r="M22" i="26"/>
  <c r="R22" i="26"/>
  <c r="P22" i="26"/>
  <c r="R13" i="26"/>
  <c r="L22" i="25"/>
  <c r="K22" i="25"/>
  <c r="J22" i="25"/>
  <c r="I22" i="25"/>
  <c r="H22" i="25"/>
  <c r="G22" i="25"/>
  <c r="F22" i="25"/>
  <c r="E22" i="25"/>
  <c r="R21" i="25"/>
  <c r="Q21" i="25"/>
  <c r="P21" i="25"/>
  <c r="M21" i="25"/>
  <c r="R20" i="25"/>
  <c r="Q20" i="25"/>
  <c r="P20" i="25"/>
  <c r="M20" i="25"/>
  <c r="N20" i="25" s="1"/>
  <c r="R19" i="25"/>
  <c r="Q19" i="25"/>
  <c r="P19" i="25"/>
  <c r="M19" i="25"/>
  <c r="N18" i="25" s="1"/>
  <c r="R18" i="25"/>
  <c r="Q18" i="25"/>
  <c r="P18" i="25"/>
  <c r="M18" i="25"/>
  <c r="R17" i="25"/>
  <c r="Q17" i="25"/>
  <c r="P17" i="25"/>
  <c r="M17" i="25"/>
  <c r="R16" i="25"/>
  <c r="Q16" i="25"/>
  <c r="P16" i="25"/>
  <c r="M16" i="25"/>
  <c r="R15" i="25"/>
  <c r="Q15" i="25"/>
  <c r="P15" i="25"/>
  <c r="M15" i="25"/>
  <c r="R14" i="25"/>
  <c r="Q14" i="25"/>
  <c r="P14" i="25"/>
  <c r="M14" i="25"/>
  <c r="N14" i="25" s="1"/>
  <c r="L13" i="25"/>
  <c r="K13" i="25"/>
  <c r="J13" i="25"/>
  <c r="I13" i="25"/>
  <c r="H13" i="25"/>
  <c r="G13" i="25"/>
  <c r="F13" i="25"/>
  <c r="E13" i="25"/>
  <c r="R12" i="25"/>
  <c r="Q12" i="25"/>
  <c r="P12" i="25"/>
  <c r="M12" i="25"/>
  <c r="N11" i="25" s="1"/>
  <c r="R11" i="25"/>
  <c r="Q11" i="25"/>
  <c r="P11" i="25"/>
  <c r="M11" i="25"/>
  <c r="R10" i="25"/>
  <c r="Q10" i="25"/>
  <c r="P10" i="25"/>
  <c r="M10" i="25"/>
  <c r="R9" i="25"/>
  <c r="Q9" i="25"/>
  <c r="P9" i="25"/>
  <c r="N9" i="25"/>
  <c r="M9" i="25"/>
  <c r="R8" i="25"/>
  <c r="Q8" i="25"/>
  <c r="P8" i="25"/>
  <c r="M8" i="25"/>
  <c r="R7" i="25"/>
  <c r="Q7" i="25"/>
  <c r="P7" i="25"/>
  <c r="M7" i="25"/>
  <c r="N7" i="25" s="1"/>
  <c r="R6" i="25"/>
  <c r="Q6" i="25"/>
  <c r="P6" i="25"/>
  <c r="M6" i="25"/>
  <c r="N5" i="25" s="1"/>
  <c r="R5" i="25"/>
  <c r="Q5" i="25"/>
  <c r="P5" i="25"/>
  <c r="M5" i="25"/>
  <c r="N16" i="25" l="1"/>
  <c r="N22" i="25" s="1"/>
  <c r="N13" i="25"/>
  <c r="P13" i="25"/>
  <c r="Q13" i="25"/>
  <c r="M22" i="25"/>
  <c r="P22" i="25"/>
  <c r="Q22" i="25"/>
  <c r="M13" i="25"/>
  <c r="R13" i="25"/>
  <c r="R22" i="25"/>
  <c r="L22" i="24"/>
  <c r="K22" i="24"/>
  <c r="J22" i="24"/>
  <c r="I22" i="24"/>
  <c r="H22" i="24"/>
  <c r="G22" i="24"/>
  <c r="F22" i="24"/>
  <c r="E22" i="24"/>
  <c r="R21" i="24"/>
  <c r="Q21" i="24"/>
  <c r="P21" i="24"/>
  <c r="M21" i="24"/>
  <c r="R20" i="24"/>
  <c r="Q20" i="24"/>
  <c r="P20" i="24"/>
  <c r="M20" i="24"/>
  <c r="R19" i="24"/>
  <c r="Q19" i="24"/>
  <c r="P19" i="24"/>
  <c r="M19" i="24"/>
  <c r="R18" i="24"/>
  <c r="Q18" i="24"/>
  <c r="P18" i="24"/>
  <c r="N18" i="24"/>
  <c r="M18" i="24"/>
  <c r="R17" i="24"/>
  <c r="Q17" i="24"/>
  <c r="P17" i="24"/>
  <c r="M17" i="24"/>
  <c r="R16" i="24"/>
  <c r="Q16" i="24"/>
  <c r="P16" i="24"/>
  <c r="M16" i="24"/>
  <c r="N16" i="24" s="1"/>
  <c r="R15" i="24"/>
  <c r="Q15" i="24"/>
  <c r="P15" i="24"/>
  <c r="M15" i="24"/>
  <c r="R14" i="24"/>
  <c r="Q14" i="24"/>
  <c r="P14" i="24"/>
  <c r="M14" i="24"/>
  <c r="N14" i="24" s="1"/>
  <c r="L13" i="24"/>
  <c r="K13" i="24"/>
  <c r="J13" i="24"/>
  <c r="I13" i="24"/>
  <c r="Q13" i="24" s="1"/>
  <c r="H13" i="24"/>
  <c r="G13" i="24"/>
  <c r="F13" i="24"/>
  <c r="E13" i="24"/>
  <c r="R12" i="24"/>
  <c r="Q12" i="24"/>
  <c r="P12" i="24"/>
  <c r="M12" i="24"/>
  <c r="R11" i="24"/>
  <c r="Q11" i="24"/>
  <c r="P11" i="24"/>
  <c r="M11" i="24"/>
  <c r="N11" i="24" s="1"/>
  <c r="R10" i="24"/>
  <c r="Q10" i="24"/>
  <c r="P10" i="24"/>
  <c r="M10" i="24"/>
  <c r="R9" i="24"/>
  <c r="Q9" i="24"/>
  <c r="P9" i="24"/>
  <c r="M9" i="24"/>
  <c r="N9" i="24" s="1"/>
  <c r="R8" i="24"/>
  <c r="Q8" i="24"/>
  <c r="P8" i="24"/>
  <c r="M8" i="24"/>
  <c r="R7" i="24"/>
  <c r="Q7" i="24"/>
  <c r="P7" i="24"/>
  <c r="M7" i="24"/>
  <c r="R6" i="24"/>
  <c r="Q6" i="24"/>
  <c r="P6" i="24"/>
  <c r="M6" i="24"/>
  <c r="R5" i="24"/>
  <c r="Q5" i="24"/>
  <c r="P5" i="24"/>
  <c r="M5" i="24"/>
  <c r="N5" i="24" s="1"/>
  <c r="N20" i="24" l="1"/>
  <c r="N22" i="24"/>
  <c r="N7" i="24"/>
  <c r="N13" i="24" s="1"/>
  <c r="M22" i="24"/>
  <c r="Q22" i="24"/>
  <c r="R22" i="24"/>
  <c r="P22" i="24"/>
  <c r="M13" i="24"/>
  <c r="P13" i="24"/>
  <c r="R13" i="24"/>
  <c r="L22" i="23"/>
  <c r="K22" i="23"/>
  <c r="J22" i="23"/>
  <c r="I22" i="23"/>
  <c r="H22" i="23"/>
  <c r="G22" i="23"/>
  <c r="F22" i="23"/>
  <c r="E22" i="23"/>
  <c r="R21" i="23"/>
  <c r="Q21" i="23"/>
  <c r="P21" i="23"/>
  <c r="M21" i="23"/>
  <c r="R20" i="23"/>
  <c r="Q20" i="23"/>
  <c r="P20" i="23"/>
  <c r="M20" i="23"/>
  <c r="R19" i="23"/>
  <c r="Q19" i="23"/>
  <c r="P19" i="23"/>
  <c r="M19" i="23"/>
  <c r="R18" i="23"/>
  <c r="Q18" i="23"/>
  <c r="P18" i="23"/>
  <c r="M18" i="23"/>
  <c r="N18" i="23" s="1"/>
  <c r="R17" i="23"/>
  <c r="Q17" i="23"/>
  <c r="P17" i="23"/>
  <c r="M17" i="23"/>
  <c r="R16" i="23"/>
  <c r="Q16" i="23"/>
  <c r="P16" i="23"/>
  <c r="M16" i="23"/>
  <c r="N16" i="23" s="1"/>
  <c r="R15" i="23"/>
  <c r="Q15" i="23"/>
  <c r="P15" i="23"/>
  <c r="M15" i="23"/>
  <c r="R14" i="23"/>
  <c r="Q14" i="23"/>
  <c r="P14" i="23"/>
  <c r="M14" i="23"/>
  <c r="L13" i="23"/>
  <c r="K13" i="23"/>
  <c r="J13" i="23"/>
  <c r="I13" i="23"/>
  <c r="H13" i="23"/>
  <c r="G13" i="23"/>
  <c r="F13" i="23"/>
  <c r="E13" i="23"/>
  <c r="R12" i="23"/>
  <c r="Q12" i="23"/>
  <c r="P12" i="23"/>
  <c r="M12" i="23"/>
  <c r="R11" i="23"/>
  <c r="Q11" i="23"/>
  <c r="P11" i="23"/>
  <c r="M11" i="23"/>
  <c r="N11" i="23" s="1"/>
  <c r="R10" i="23"/>
  <c r="Q10" i="23"/>
  <c r="P10" i="23"/>
  <c r="M10" i="23"/>
  <c r="N9" i="23" s="1"/>
  <c r="R9" i="23"/>
  <c r="Q9" i="23"/>
  <c r="P9" i="23"/>
  <c r="M9" i="23"/>
  <c r="R8" i="23"/>
  <c r="Q8" i="23"/>
  <c r="P8" i="23"/>
  <c r="M8" i="23"/>
  <c r="N7" i="23" s="1"/>
  <c r="R7" i="23"/>
  <c r="Q7" i="23"/>
  <c r="P7" i="23"/>
  <c r="M7" i="23"/>
  <c r="R6" i="23"/>
  <c r="Q6" i="23"/>
  <c r="P6" i="23"/>
  <c r="M6" i="23"/>
  <c r="R5" i="23"/>
  <c r="Q5" i="23"/>
  <c r="P5" i="23"/>
  <c r="N5" i="23"/>
  <c r="M5" i="23"/>
  <c r="N20" i="23" l="1"/>
  <c r="N14" i="23"/>
  <c r="N22" i="23" s="1"/>
  <c r="N13" i="23"/>
  <c r="M22" i="23"/>
  <c r="R22" i="23"/>
  <c r="P22" i="23"/>
  <c r="Q22" i="23"/>
  <c r="P13" i="23"/>
  <c r="Q13" i="23"/>
  <c r="M13" i="23"/>
  <c r="R13" i="23"/>
  <c r="L22" i="22"/>
  <c r="K22" i="22"/>
  <c r="J22" i="22"/>
  <c r="I22" i="22"/>
  <c r="H22" i="22"/>
  <c r="G22" i="22"/>
  <c r="F22" i="22"/>
  <c r="E22" i="22"/>
  <c r="R21" i="22"/>
  <c r="Q21" i="22"/>
  <c r="P21" i="22"/>
  <c r="M21" i="22"/>
  <c r="R20" i="22"/>
  <c r="Q20" i="22"/>
  <c r="P20" i="22"/>
  <c r="M20" i="22"/>
  <c r="R19" i="22"/>
  <c r="Q19" i="22"/>
  <c r="P19" i="22"/>
  <c r="M19" i="22"/>
  <c r="R18" i="22"/>
  <c r="Q18" i="22"/>
  <c r="P18" i="22"/>
  <c r="N18" i="22"/>
  <c r="M18" i="22"/>
  <c r="R17" i="22"/>
  <c r="Q17" i="22"/>
  <c r="P17" i="22"/>
  <c r="M17" i="22"/>
  <c r="R16" i="22"/>
  <c r="Q16" i="22"/>
  <c r="P16" i="22"/>
  <c r="N16" i="22"/>
  <c r="M16" i="22"/>
  <c r="R15" i="22"/>
  <c r="Q15" i="22"/>
  <c r="P15" i="22"/>
  <c r="M15" i="22"/>
  <c r="R14" i="22"/>
  <c r="Q14" i="22"/>
  <c r="P14" i="22"/>
  <c r="N14" i="22"/>
  <c r="M14" i="22"/>
  <c r="M13" i="22"/>
  <c r="L13" i="22"/>
  <c r="K13" i="22"/>
  <c r="J13" i="22"/>
  <c r="I13" i="22"/>
  <c r="Q13" i="22" s="1"/>
  <c r="H13" i="22"/>
  <c r="G13" i="22"/>
  <c r="F13" i="22"/>
  <c r="E13" i="22"/>
  <c r="R12" i="22"/>
  <c r="Q12" i="22"/>
  <c r="P12" i="22"/>
  <c r="M12" i="22"/>
  <c r="R11" i="22"/>
  <c r="Q11" i="22"/>
  <c r="P11" i="22"/>
  <c r="M11" i="22"/>
  <c r="N11" i="22" s="1"/>
  <c r="R10" i="22"/>
  <c r="Q10" i="22"/>
  <c r="P10" i="22"/>
  <c r="M10" i="22"/>
  <c r="R9" i="22"/>
  <c r="Q9" i="22"/>
  <c r="P9" i="22"/>
  <c r="M9" i="22"/>
  <c r="N9" i="22" s="1"/>
  <c r="R8" i="22"/>
  <c r="Q8" i="22"/>
  <c r="P8" i="22"/>
  <c r="M8" i="22"/>
  <c r="R7" i="22"/>
  <c r="Q7" i="22"/>
  <c r="P7" i="22"/>
  <c r="M7" i="22"/>
  <c r="R6" i="22"/>
  <c r="Q6" i="22"/>
  <c r="P6" i="22"/>
  <c r="M6" i="22"/>
  <c r="R5" i="22"/>
  <c r="Q5" i="22"/>
  <c r="P5" i="22"/>
  <c r="M5" i="22"/>
  <c r="N5" i="22" s="1"/>
  <c r="N20" i="22" l="1"/>
  <c r="N22" i="22"/>
  <c r="N7" i="22"/>
  <c r="N13" i="22" s="1"/>
  <c r="M22" i="22"/>
  <c r="P22" i="22"/>
  <c r="Q22" i="22"/>
  <c r="R22" i="22"/>
  <c r="P13" i="22"/>
  <c r="R13" i="22"/>
  <c r="L22" i="21"/>
  <c r="K22" i="21"/>
  <c r="J22" i="21"/>
  <c r="I22" i="21"/>
  <c r="H22" i="21"/>
  <c r="G22" i="21"/>
  <c r="F22" i="21"/>
  <c r="E22" i="21"/>
  <c r="R21" i="21"/>
  <c r="Q21" i="21"/>
  <c r="P21" i="21"/>
  <c r="M21" i="21"/>
  <c r="R20" i="21"/>
  <c r="Q20" i="21"/>
  <c r="P20" i="21"/>
  <c r="M20" i="21"/>
  <c r="R19" i="21"/>
  <c r="Q19" i="21"/>
  <c r="P19" i="21"/>
  <c r="M19" i="21"/>
  <c r="R18" i="21"/>
  <c r="Q18" i="21"/>
  <c r="P18" i="21"/>
  <c r="N18" i="21"/>
  <c r="M18" i="21"/>
  <c r="R17" i="21"/>
  <c r="Q17" i="21"/>
  <c r="P17" i="21"/>
  <c r="M17" i="21"/>
  <c r="R16" i="21"/>
  <c r="Q16" i="21"/>
  <c r="P16" i="21"/>
  <c r="M16" i="21"/>
  <c r="N16" i="21" s="1"/>
  <c r="R15" i="21"/>
  <c r="Q15" i="21"/>
  <c r="P15" i="21"/>
  <c r="M15" i="21"/>
  <c r="R14" i="21"/>
  <c r="Q14" i="21"/>
  <c r="P14" i="21"/>
  <c r="M14" i="21"/>
  <c r="N14" i="21" s="1"/>
  <c r="L13" i="21"/>
  <c r="K13" i="21"/>
  <c r="J13" i="21"/>
  <c r="I13" i="21"/>
  <c r="Q13" i="21" s="1"/>
  <c r="H13" i="21"/>
  <c r="P13" i="21" s="1"/>
  <c r="G13" i="21"/>
  <c r="F13" i="21"/>
  <c r="E13" i="21"/>
  <c r="R12" i="21"/>
  <c r="Q12" i="21"/>
  <c r="P12" i="21"/>
  <c r="M12" i="21"/>
  <c r="R11" i="21"/>
  <c r="Q11" i="21"/>
  <c r="P11" i="21"/>
  <c r="N11" i="21"/>
  <c r="M11" i="21"/>
  <c r="R10" i="21"/>
  <c r="Q10" i="21"/>
  <c r="P10" i="21"/>
  <c r="M10" i="21"/>
  <c r="R9" i="21"/>
  <c r="Q9" i="21"/>
  <c r="P9" i="21"/>
  <c r="M9" i="21"/>
  <c r="N9" i="21" s="1"/>
  <c r="R8" i="21"/>
  <c r="Q8" i="21"/>
  <c r="P8" i="21"/>
  <c r="M8" i="21"/>
  <c r="R7" i="21"/>
  <c r="Q7" i="21"/>
  <c r="P7" i="21"/>
  <c r="M7" i="21"/>
  <c r="R6" i="21"/>
  <c r="Q6" i="21"/>
  <c r="P6" i="21"/>
  <c r="M6" i="21"/>
  <c r="R5" i="21"/>
  <c r="Q5" i="21"/>
  <c r="P5" i="21"/>
  <c r="M5" i="21"/>
  <c r="N5" i="21" s="1"/>
  <c r="N20" i="21" l="1"/>
  <c r="N22" i="21"/>
  <c r="N7" i="21"/>
  <c r="N13" i="21" s="1"/>
  <c r="M22" i="21"/>
  <c r="P22" i="21"/>
  <c r="Q22" i="21"/>
  <c r="R22" i="21"/>
  <c r="M13" i="21"/>
  <c r="R13" i="21"/>
  <c r="L22" i="20"/>
  <c r="K22" i="20"/>
  <c r="J22" i="20"/>
  <c r="I22" i="20"/>
  <c r="H22" i="20"/>
  <c r="G22" i="20"/>
  <c r="F22" i="20"/>
  <c r="E22" i="20"/>
  <c r="R21" i="20"/>
  <c r="Q21" i="20"/>
  <c r="P21" i="20"/>
  <c r="M21" i="20"/>
  <c r="R20" i="20"/>
  <c r="Q20" i="20"/>
  <c r="P20" i="20"/>
  <c r="M20" i="20"/>
  <c r="R19" i="20"/>
  <c r="Q19" i="20"/>
  <c r="P19" i="20"/>
  <c r="M19" i="20"/>
  <c r="R18" i="20"/>
  <c r="Q18" i="20"/>
  <c r="P18" i="20"/>
  <c r="N18" i="20"/>
  <c r="M18" i="20"/>
  <c r="R17" i="20"/>
  <c r="Q17" i="20"/>
  <c r="P17" i="20"/>
  <c r="M17" i="20"/>
  <c r="R16" i="20"/>
  <c r="Q16" i="20"/>
  <c r="P16" i="20"/>
  <c r="M16" i="20"/>
  <c r="N16" i="20" s="1"/>
  <c r="R15" i="20"/>
  <c r="Q15" i="20"/>
  <c r="P15" i="20"/>
  <c r="M15" i="20"/>
  <c r="R14" i="20"/>
  <c r="Q14" i="20"/>
  <c r="P14" i="20"/>
  <c r="M14" i="20"/>
  <c r="N14" i="20" s="1"/>
  <c r="L13" i="20"/>
  <c r="K13" i="20"/>
  <c r="J13" i="20"/>
  <c r="I13" i="20"/>
  <c r="Q13" i="20" s="1"/>
  <c r="H13" i="20"/>
  <c r="P13" i="20" s="1"/>
  <c r="G13" i="20"/>
  <c r="F13" i="20"/>
  <c r="E13" i="20"/>
  <c r="R12" i="20"/>
  <c r="Q12" i="20"/>
  <c r="P12" i="20"/>
  <c r="M12" i="20"/>
  <c r="R11" i="20"/>
  <c r="Q11" i="20"/>
  <c r="P11" i="20"/>
  <c r="N11" i="20"/>
  <c r="M11" i="20"/>
  <c r="R10" i="20"/>
  <c r="Q10" i="20"/>
  <c r="P10" i="20"/>
  <c r="M10" i="20"/>
  <c r="R9" i="20"/>
  <c r="Q9" i="20"/>
  <c r="P9" i="20"/>
  <c r="M9" i="20"/>
  <c r="N9" i="20" s="1"/>
  <c r="R8" i="20"/>
  <c r="Q8" i="20"/>
  <c r="P8" i="20"/>
  <c r="M8" i="20"/>
  <c r="R7" i="20"/>
  <c r="Q7" i="20"/>
  <c r="P7" i="20"/>
  <c r="M7" i="20"/>
  <c r="R6" i="20"/>
  <c r="Q6" i="20"/>
  <c r="P6" i="20"/>
  <c r="M6" i="20"/>
  <c r="R5" i="20"/>
  <c r="Q5" i="20"/>
  <c r="P5" i="20"/>
  <c r="M5" i="20"/>
  <c r="N5" i="20" s="1"/>
  <c r="N20" i="20" l="1"/>
  <c r="N22" i="20"/>
  <c r="N7" i="20"/>
  <c r="N13" i="20" s="1"/>
  <c r="M13" i="20"/>
  <c r="Q22" i="20"/>
  <c r="M22" i="20"/>
  <c r="P22" i="20"/>
  <c r="R22" i="20"/>
  <c r="R13" i="20"/>
  <c r="L22" i="19"/>
  <c r="K22" i="19"/>
  <c r="J22" i="19"/>
  <c r="I22" i="19"/>
  <c r="H22" i="19"/>
  <c r="G22" i="19"/>
  <c r="F22" i="19"/>
  <c r="E22" i="19"/>
  <c r="R21" i="19"/>
  <c r="Q21" i="19"/>
  <c r="P21" i="19"/>
  <c r="M21" i="19"/>
  <c r="R20" i="19"/>
  <c r="Q20" i="19"/>
  <c r="P20" i="19"/>
  <c r="M20" i="19"/>
  <c r="N20" i="19" s="1"/>
  <c r="R19" i="19"/>
  <c r="Q19" i="19"/>
  <c r="P19" i="19"/>
  <c r="M19" i="19"/>
  <c r="R18" i="19"/>
  <c r="Q18" i="19"/>
  <c r="P18" i="19"/>
  <c r="N18" i="19"/>
  <c r="M18" i="19"/>
  <c r="R17" i="19"/>
  <c r="Q17" i="19"/>
  <c r="P17" i="19"/>
  <c r="M17" i="19"/>
  <c r="R16" i="19"/>
  <c r="Q16" i="19"/>
  <c r="P16" i="19"/>
  <c r="M16" i="19"/>
  <c r="N16" i="19" s="1"/>
  <c r="R15" i="19"/>
  <c r="Q15" i="19"/>
  <c r="P15" i="19"/>
  <c r="M15" i="19"/>
  <c r="R14" i="19"/>
  <c r="Q14" i="19"/>
  <c r="P14" i="19"/>
  <c r="M14" i="19"/>
  <c r="N14" i="19" s="1"/>
  <c r="L13" i="19"/>
  <c r="K13" i="19"/>
  <c r="J13" i="19"/>
  <c r="I13" i="19"/>
  <c r="Q13" i="19" s="1"/>
  <c r="H13" i="19"/>
  <c r="P13" i="19" s="1"/>
  <c r="G13" i="19"/>
  <c r="F13" i="19"/>
  <c r="E13" i="19"/>
  <c r="R12" i="19"/>
  <c r="Q12" i="19"/>
  <c r="P12" i="19"/>
  <c r="M12" i="19"/>
  <c r="R11" i="19"/>
  <c r="Q11" i="19"/>
  <c r="P11" i="19"/>
  <c r="M11" i="19"/>
  <c r="N11" i="19" s="1"/>
  <c r="R10" i="19"/>
  <c r="Q10" i="19"/>
  <c r="P10" i="19"/>
  <c r="M10" i="19"/>
  <c r="R9" i="19"/>
  <c r="Q9" i="19"/>
  <c r="P9" i="19"/>
  <c r="N9" i="19"/>
  <c r="M9" i="19"/>
  <c r="R8" i="19"/>
  <c r="Q8" i="19"/>
  <c r="P8" i="19"/>
  <c r="M8" i="19"/>
  <c r="R7" i="19"/>
  <c r="Q7" i="19"/>
  <c r="P7" i="19"/>
  <c r="M7" i="19"/>
  <c r="R6" i="19"/>
  <c r="Q6" i="19"/>
  <c r="P6" i="19"/>
  <c r="M6" i="19"/>
  <c r="R5" i="19"/>
  <c r="Q5" i="19"/>
  <c r="P5" i="19"/>
  <c r="N5" i="19"/>
  <c r="M5" i="19"/>
  <c r="M22" i="19" l="1"/>
  <c r="N22" i="19"/>
  <c r="P22" i="19"/>
  <c r="R22" i="19"/>
  <c r="Q22" i="19"/>
  <c r="M13" i="19"/>
  <c r="N7" i="19"/>
  <c r="N13" i="19" s="1"/>
  <c r="R13" i="19"/>
  <c r="L22" i="18"/>
  <c r="K22" i="18"/>
  <c r="J22" i="18"/>
  <c r="I22" i="18"/>
  <c r="H22" i="18"/>
  <c r="G22" i="18"/>
  <c r="F22" i="18"/>
  <c r="E22" i="18"/>
  <c r="R21" i="18"/>
  <c r="Q21" i="18"/>
  <c r="P21" i="18"/>
  <c r="M21" i="18"/>
  <c r="R20" i="18"/>
  <c r="Q20" i="18"/>
  <c r="P20" i="18"/>
  <c r="M20" i="18"/>
  <c r="N20" i="18" s="1"/>
  <c r="R19" i="18"/>
  <c r="Q19" i="18"/>
  <c r="P19" i="18"/>
  <c r="M19" i="18"/>
  <c r="R18" i="18"/>
  <c r="Q18" i="18"/>
  <c r="P18" i="18"/>
  <c r="N18" i="18"/>
  <c r="M18" i="18"/>
  <c r="R17" i="18"/>
  <c r="Q17" i="18"/>
  <c r="P17" i="18"/>
  <c r="M17" i="18"/>
  <c r="R16" i="18"/>
  <c r="Q16" i="18"/>
  <c r="P16" i="18"/>
  <c r="M16" i="18"/>
  <c r="N16" i="18" s="1"/>
  <c r="R15" i="18"/>
  <c r="Q15" i="18"/>
  <c r="P15" i="18"/>
  <c r="M15" i="18"/>
  <c r="R14" i="18"/>
  <c r="Q14" i="18"/>
  <c r="P14" i="18"/>
  <c r="N14" i="18"/>
  <c r="N22" i="18" s="1"/>
  <c r="M14" i="18"/>
  <c r="L13" i="18"/>
  <c r="K13" i="18"/>
  <c r="J13" i="18"/>
  <c r="I13" i="18"/>
  <c r="H13" i="18"/>
  <c r="G13" i="18"/>
  <c r="F13" i="18"/>
  <c r="M13" i="18" s="1"/>
  <c r="E13" i="18"/>
  <c r="P13" i="18" s="1"/>
  <c r="R12" i="18"/>
  <c r="Q12" i="18"/>
  <c r="P12" i="18"/>
  <c r="M12" i="18"/>
  <c r="R11" i="18"/>
  <c r="Q11" i="18"/>
  <c r="P11" i="18"/>
  <c r="N11" i="18"/>
  <c r="M11" i="18"/>
  <c r="R10" i="18"/>
  <c r="Q10" i="18"/>
  <c r="P10" i="18"/>
  <c r="M10" i="18"/>
  <c r="R9" i="18"/>
  <c r="Q9" i="18"/>
  <c r="P9" i="18"/>
  <c r="M9" i="18"/>
  <c r="N9" i="18" s="1"/>
  <c r="R8" i="18"/>
  <c r="Q8" i="18"/>
  <c r="P8" i="18"/>
  <c r="M8" i="18"/>
  <c r="R7" i="18"/>
  <c r="Q7" i="18"/>
  <c r="P7" i="18"/>
  <c r="M7" i="18"/>
  <c r="N7" i="18" s="1"/>
  <c r="R6" i="18"/>
  <c r="Q6" i="18"/>
  <c r="P6" i="18"/>
  <c r="M6" i="18"/>
  <c r="R5" i="18"/>
  <c r="Q5" i="18"/>
  <c r="P5" i="18"/>
  <c r="M5" i="18"/>
  <c r="N5" i="18" s="1"/>
  <c r="N13" i="18" s="1"/>
  <c r="M22" i="18" l="1"/>
  <c r="Q22" i="18"/>
  <c r="R22" i="18"/>
  <c r="P22" i="18"/>
  <c r="R13" i="18"/>
  <c r="Q13" i="18"/>
  <c r="L22" i="17"/>
  <c r="K22" i="17"/>
  <c r="J22" i="17"/>
  <c r="I22" i="17"/>
  <c r="H22" i="17"/>
  <c r="G22" i="17"/>
  <c r="F22" i="17"/>
  <c r="E22" i="17"/>
  <c r="R21" i="17"/>
  <c r="Q21" i="17"/>
  <c r="P21" i="17"/>
  <c r="M21" i="17"/>
  <c r="R20" i="17"/>
  <c r="Q20" i="17"/>
  <c r="P20" i="17"/>
  <c r="M20" i="17"/>
  <c r="R19" i="17"/>
  <c r="Q19" i="17"/>
  <c r="P19" i="17"/>
  <c r="M19" i="17"/>
  <c r="R18" i="17"/>
  <c r="Q18" i="17"/>
  <c r="P18" i="17"/>
  <c r="N18" i="17"/>
  <c r="M18" i="17"/>
  <c r="R17" i="17"/>
  <c r="Q17" i="17"/>
  <c r="P17" i="17"/>
  <c r="M17" i="17"/>
  <c r="R16" i="17"/>
  <c r="Q16" i="17"/>
  <c r="P16" i="17"/>
  <c r="M16" i="17"/>
  <c r="N16" i="17" s="1"/>
  <c r="R15" i="17"/>
  <c r="Q15" i="17"/>
  <c r="P15" i="17"/>
  <c r="M15" i="17"/>
  <c r="R14" i="17"/>
  <c r="Q14" i="17"/>
  <c r="P14" i="17"/>
  <c r="M14" i="17"/>
  <c r="N14" i="17" s="1"/>
  <c r="L13" i="17"/>
  <c r="K13" i="17"/>
  <c r="J13" i="17"/>
  <c r="I13" i="17"/>
  <c r="H13" i="17"/>
  <c r="G13" i="17"/>
  <c r="F13" i="17"/>
  <c r="M13" i="17" s="1"/>
  <c r="E13" i="17"/>
  <c r="R12" i="17"/>
  <c r="Q12" i="17"/>
  <c r="P12" i="17"/>
  <c r="M12" i="17"/>
  <c r="R11" i="17"/>
  <c r="Q11" i="17"/>
  <c r="P11" i="17"/>
  <c r="M11" i="17"/>
  <c r="N11" i="17" s="1"/>
  <c r="R10" i="17"/>
  <c r="Q10" i="17"/>
  <c r="P10" i="17"/>
  <c r="M10" i="17"/>
  <c r="N9" i="17" s="1"/>
  <c r="R9" i="17"/>
  <c r="Q9" i="17"/>
  <c r="P9" i="17"/>
  <c r="M9" i="17"/>
  <c r="R8" i="17"/>
  <c r="Q8" i="17"/>
  <c r="P8" i="17"/>
  <c r="M8" i="17"/>
  <c r="N7" i="17" s="1"/>
  <c r="R7" i="17"/>
  <c r="Q7" i="17"/>
  <c r="P7" i="17"/>
  <c r="M7" i="17"/>
  <c r="R6" i="17"/>
  <c r="Q6" i="17"/>
  <c r="P6" i="17"/>
  <c r="M6" i="17"/>
  <c r="R5" i="17"/>
  <c r="Q5" i="17"/>
  <c r="P5" i="17"/>
  <c r="N5" i="17"/>
  <c r="M5" i="17"/>
  <c r="N20" i="17" l="1"/>
  <c r="N22" i="17" s="1"/>
  <c r="N13" i="17"/>
  <c r="Q13" i="17"/>
  <c r="P13" i="17"/>
  <c r="M22" i="17"/>
  <c r="P22" i="17"/>
  <c r="R22" i="17"/>
  <c r="Q22" i="17"/>
  <c r="R13" i="17"/>
  <c r="L22" i="16"/>
  <c r="K22" i="16"/>
  <c r="J22" i="16"/>
  <c r="I22" i="16"/>
  <c r="H22" i="16"/>
  <c r="G22" i="16"/>
  <c r="F22" i="16"/>
  <c r="R21" i="16"/>
  <c r="Q21" i="16"/>
  <c r="P21" i="16"/>
  <c r="E20" i="16"/>
  <c r="R20" i="16" s="1"/>
  <c r="R19" i="16"/>
  <c r="Q19" i="16"/>
  <c r="P19" i="16"/>
  <c r="E18" i="16"/>
  <c r="P18" i="16" s="1"/>
  <c r="R17" i="16"/>
  <c r="Q17" i="16"/>
  <c r="P17" i="16"/>
  <c r="E16" i="16"/>
  <c r="P16" i="16" s="1"/>
  <c r="R15" i="16"/>
  <c r="Q15" i="16"/>
  <c r="P15" i="16"/>
  <c r="E14" i="16"/>
  <c r="R14" i="16" s="1"/>
  <c r="L13" i="16"/>
  <c r="K13" i="16"/>
  <c r="J13" i="16"/>
  <c r="I13" i="16"/>
  <c r="H13" i="16"/>
  <c r="G13" i="16"/>
  <c r="F13" i="16"/>
  <c r="R12" i="16"/>
  <c r="Q12" i="16"/>
  <c r="P12" i="16"/>
  <c r="E11" i="16"/>
  <c r="R11" i="16" s="1"/>
  <c r="R10" i="16"/>
  <c r="Q10" i="16"/>
  <c r="P10" i="16"/>
  <c r="E9" i="16"/>
  <c r="Q9" i="16" s="1"/>
  <c r="R8" i="16"/>
  <c r="Q8" i="16"/>
  <c r="P8" i="16"/>
  <c r="E7" i="16"/>
  <c r="Q7" i="16" s="1"/>
  <c r="R6" i="16"/>
  <c r="Q6" i="16"/>
  <c r="P6" i="16"/>
  <c r="E5" i="16"/>
  <c r="M5" i="16" s="1"/>
  <c r="N5" i="16" s="1"/>
  <c r="R18" i="16" l="1"/>
  <c r="M16" i="16"/>
  <c r="N16" i="16" s="1"/>
  <c r="Q16" i="16"/>
  <c r="R16" i="16"/>
  <c r="M20" i="16"/>
  <c r="N20" i="16" s="1"/>
  <c r="P14" i="16"/>
  <c r="M18" i="16"/>
  <c r="N18" i="16" s="1"/>
  <c r="E22" i="16"/>
  <c r="P22" i="16" s="1"/>
  <c r="M14" i="16"/>
  <c r="N14" i="16" s="1"/>
  <c r="Q14" i="16"/>
  <c r="Q18" i="16"/>
  <c r="R5" i="16"/>
  <c r="R9" i="16"/>
  <c r="P5" i="16"/>
  <c r="M7" i="16"/>
  <c r="N7" i="16" s="1"/>
  <c r="P7" i="16"/>
  <c r="R7" i="16"/>
  <c r="Q5" i="16"/>
  <c r="M11" i="16"/>
  <c r="N11" i="16" s="1"/>
  <c r="P11" i="16"/>
  <c r="M9" i="16"/>
  <c r="N9" i="16" s="1"/>
  <c r="Q11" i="16"/>
  <c r="P20" i="16"/>
  <c r="Q20" i="16"/>
  <c r="P9" i="16"/>
  <c r="E13" i="16"/>
  <c r="P13" i="16" s="1"/>
  <c r="L22" i="15"/>
  <c r="K22" i="15"/>
  <c r="J22" i="15"/>
  <c r="I22" i="15"/>
  <c r="H22" i="15"/>
  <c r="G22" i="15"/>
  <c r="F22" i="15"/>
  <c r="E22" i="15"/>
  <c r="R21" i="15"/>
  <c r="Q21" i="15"/>
  <c r="P21" i="15"/>
  <c r="M21" i="15"/>
  <c r="R20" i="15"/>
  <c r="Q20" i="15"/>
  <c r="P20" i="15"/>
  <c r="M20" i="15"/>
  <c r="N20" i="15" s="1"/>
  <c r="R19" i="15"/>
  <c r="Q19" i="15"/>
  <c r="P19" i="15"/>
  <c r="M19" i="15"/>
  <c r="R18" i="15"/>
  <c r="Q18" i="15"/>
  <c r="P18" i="15"/>
  <c r="M18" i="15"/>
  <c r="N18" i="15" s="1"/>
  <c r="R17" i="15"/>
  <c r="Q17" i="15"/>
  <c r="P17" i="15"/>
  <c r="M17" i="15"/>
  <c r="R16" i="15"/>
  <c r="Q16" i="15"/>
  <c r="P16" i="15"/>
  <c r="M16" i="15"/>
  <c r="N16" i="15" s="1"/>
  <c r="R15" i="15"/>
  <c r="Q15" i="15"/>
  <c r="P15" i="15"/>
  <c r="M15" i="15"/>
  <c r="R14" i="15"/>
  <c r="Q14" i="15"/>
  <c r="P14" i="15"/>
  <c r="M14" i="15"/>
  <c r="N14" i="15" s="1"/>
  <c r="N22" i="15" s="1"/>
  <c r="L13" i="15"/>
  <c r="K13" i="15"/>
  <c r="J13" i="15"/>
  <c r="I13" i="15"/>
  <c r="H13" i="15"/>
  <c r="G13" i="15"/>
  <c r="F13" i="15"/>
  <c r="E13" i="15"/>
  <c r="R12" i="15"/>
  <c r="Q12" i="15"/>
  <c r="P12" i="15"/>
  <c r="M12" i="15"/>
  <c r="R11" i="15"/>
  <c r="Q11" i="15"/>
  <c r="P11" i="15"/>
  <c r="M11" i="15"/>
  <c r="N11" i="15" s="1"/>
  <c r="R10" i="15"/>
  <c r="Q10" i="15"/>
  <c r="P10" i="15"/>
  <c r="M10" i="15"/>
  <c r="R9" i="15"/>
  <c r="Q9" i="15"/>
  <c r="P9" i="15"/>
  <c r="N9" i="15"/>
  <c r="M9" i="15"/>
  <c r="R8" i="15"/>
  <c r="Q8" i="15"/>
  <c r="P8" i="15"/>
  <c r="M8" i="15"/>
  <c r="R7" i="15"/>
  <c r="Q7" i="15"/>
  <c r="P7" i="15"/>
  <c r="M7" i="15"/>
  <c r="N7" i="15" s="1"/>
  <c r="R6" i="15"/>
  <c r="Q6" i="15"/>
  <c r="P6" i="15"/>
  <c r="M6" i="15"/>
  <c r="R5" i="15"/>
  <c r="Q5" i="15"/>
  <c r="P5" i="15"/>
  <c r="N5" i="15"/>
  <c r="N13" i="15" s="1"/>
  <c r="M5" i="15"/>
  <c r="N22" i="16" l="1"/>
  <c r="M22" i="16"/>
  <c r="R22" i="16"/>
  <c r="Q22" i="16"/>
  <c r="N13" i="16"/>
  <c r="Q13" i="16"/>
  <c r="M13" i="16"/>
  <c r="R13" i="16"/>
  <c r="R22" i="15"/>
  <c r="M22" i="15"/>
  <c r="P22" i="15"/>
  <c r="Q22" i="15"/>
  <c r="R13" i="15"/>
  <c r="Q13" i="15"/>
  <c r="M13" i="15"/>
  <c r="P13" i="15"/>
  <c r="L22" i="14"/>
  <c r="K22" i="14"/>
  <c r="J22" i="14"/>
  <c r="I22" i="14"/>
  <c r="H22" i="14"/>
  <c r="G22" i="14"/>
  <c r="F22" i="14"/>
  <c r="R21" i="14"/>
  <c r="Q21" i="14"/>
  <c r="P21" i="14"/>
  <c r="E20" i="14"/>
  <c r="R20" i="14" s="1"/>
  <c r="R19" i="14"/>
  <c r="Q19" i="14"/>
  <c r="P19" i="14"/>
  <c r="E18" i="14"/>
  <c r="R18" i="14" s="1"/>
  <c r="R17" i="14"/>
  <c r="Q17" i="14"/>
  <c r="P17" i="14"/>
  <c r="E16" i="14"/>
  <c r="P16" i="14" s="1"/>
  <c r="R15" i="14"/>
  <c r="Q15" i="14"/>
  <c r="P15" i="14"/>
  <c r="E14" i="14"/>
  <c r="P14" i="14" s="1"/>
  <c r="L13" i="14"/>
  <c r="K13" i="14"/>
  <c r="J13" i="14"/>
  <c r="I13" i="14"/>
  <c r="H13" i="14"/>
  <c r="G13" i="14"/>
  <c r="F13" i="14"/>
  <c r="R12" i="14"/>
  <c r="Q12" i="14"/>
  <c r="P12" i="14"/>
  <c r="E11" i="14"/>
  <c r="M11" i="14" s="1"/>
  <c r="N11" i="14" s="1"/>
  <c r="R10" i="14"/>
  <c r="Q10" i="14"/>
  <c r="P10" i="14"/>
  <c r="E9" i="14"/>
  <c r="R9" i="14" s="1"/>
  <c r="R8" i="14"/>
  <c r="Q8" i="14"/>
  <c r="P8" i="14"/>
  <c r="E7" i="14"/>
  <c r="P7" i="14" s="1"/>
  <c r="R6" i="14"/>
  <c r="Q6" i="14"/>
  <c r="P6" i="14"/>
  <c r="E5" i="14"/>
  <c r="P18" i="14" l="1"/>
  <c r="R14" i="14"/>
  <c r="M7" i="14"/>
  <c r="N7" i="14" s="1"/>
  <c r="Q7" i="14"/>
  <c r="R7" i="14"/>
  <c r="E13" i="14"/>
  <c r="R13" i="14" s="1"/>
  <c r="R16" i="14"/>
  <c r="Q16" i="14"/>
  <c r="E22" i="14"/>
  <c r="M22" i="14" s="1"/>
  <c r="M14" i="14"/>
  <c r="N14" i="14" s="1"/>
  <c r="P5" i="14"/>
  <c r="R5" i="14"/>
  <c r="M5" i="14"/>
  <c r="N5" i="14" s="1"/>
  <c r="Q5" i="14"/>
  <c r="Q9" i="14"/>
  <c r="Q14" i="14"/>
  <c r="M20" i="14"/>
  <c r="N20" i="14" s="1"/>
  <c r="P11" i="14"/>
  <c r="P20" i="14"/>
  <c r="R11" i="14"/>
  <c r="M18" i="14"/>
  <c r="N18" i="14" s="1"/>
  <c r="Q20" i="14"/>
  <c r="M9" i="14"/>
  <c r="N9" i="14" s="1"/>
  <c r="Q11" i="14"/>
  <c r="P9" i="14"/>
  <c r="M16" i="14"/>
  <c r="N16" i="14" s="1"/>
  <c r="Q18" i="14"/>
  <c r="L22" i="13"/>
  <c r="K22" i="13"/>
  <c r="J22" i="13"/>
  <c r="I22" i="13"/>
  <c r="H22" i="13"/>
  <c r="G22" i="13"/>
  <c r="F22" i="13"/>
  <c r="E22" i="13"/>
  <c r="R21" i="13"/>
  <c r="Q21" i="13"/>
  <c r="P21" i="13"/>
  <c r="M21" i="13"/>
  <c r="R20" i="13"/>
  <c r="Q20" i="13"/>
  <c r="P20" i="13"/>
  <c r="M20" i="13"/>
  <c r="N20" i="13" s="1"/>
  <c r="R19" i="13"/>
  <c r="Q19" i="13"/>
  <c r="P19" i="13"/>
  <c r="M19" i="13"/>
  <c r="R18" i="13"/>
  <c r="Q18" i="13"/>
  <c r="P18" i="13"/>
  <c r="N18" i="13"/>
  <c r="M18" i="13"/>
  <c r="R17" i="13"/>
  <c r="Q17" i="13"/>
  <c r="P17" i="13"/>
  <c r="M17" i="13"/>
  <c r="R16" i="13"/>
  <c r="Q16" i="13"/>
  <c r="P16" i="13"/>
  <c r="M16" i="13"/>
  <c r="N16" i="13" s="1"/>
  <c r="R15" i="13"/>
  <c r="Q15" i="13"/>
  <c r="P15" i="13"/>
  <c r="M15" i="13"/>
  <c r="R14" i="13"/>
  <c r="Q14" i="13"/>
  <c r="P14" i="13"/>
  <c r="N14" i="13"/>
  <c r="N22" i="13" s="1"/>
  <c r="M14" i="13"/>
  <c r="L13" i="13"/>
  <c r="K13" i="13"/>
  <c r="J13" i="13"/>
  <c r="I13" i="13"/>
  <c r="H13" i="13"/>
  <c r="G13" i="13"/>
  <c r="F13" i="13"/>
  <c r="E13" i="13"/>
  <c r="R12" i="13"/>
  <c r="Q12" i="13"/>
  <c r="P12" i="13"/>
  <c r="M12" i="13"/>
  <c r="R11" i="13"/>
  <c r="Q11" i="13"/>
  <c r="P11" i="13"/>
  <c r="N11" i="13"/>
  <c r="M11" i="13"/>
  <c r="R10" i="13"/>
  <c r="Q10" i="13"/>
  <c r="P10" i="13"/>
  <c r="M10" i="13"/>
  <c r="R9" i="13"/>
  <c r="Q9" i="13"/>
  <c r="P9" i="13"/>
  <c r="M9" i="13"/>
  <c r="N9" i="13" s="1"/>
  <c r="R8" i="13"/>
  <c r="Q8" i="13"/>
  <c r="P8" i="13"/>
  <c r="M8" i="13"/>
  <c r="R7" i="13"/>
  <c r="Q7" i="13"/>
  <c r="P7" i="13"/>
  <c r="M7" i="13"/>
  <c r="N7" i="13" s="1"/>
  <c r="R6" i="13"/>
  <c r="Q6" i="13"/>
  <c r="P6" i="13"/>
  <c r="M6" i="13"/>
  <c r="R5" i="13"/>
  <c r="Q5" i="13"/>
  <c r="P5" i="13"/>
  <c r="M5" i="13"/>
  <c r="N5" i="13" s="1"/>
  <c r="N13" i="13" s="1"/>
  <c r="R22" i="14" l="1"/>
  <c r="P22" i="14"/>
  <c r="Q22" i="14"/>
  <c r="N22" i="14"/>
  <c r="Q13" i="14"/>
  <c r="M13" i="14"/>
  <c r="P13" i="14"/>
  <c r="N13" i="14"/>
  <c r="R22" i="13"/>
  <c r="M22" i="13"/>
  <c r="P22" i="13"/>
  <c r="Q22" i="13"/>
  <c r="P13" i="13"/>
  <c r="R13" i="13"/>
  <c r="M13" i="13"/>
  <c r="Q13" i="13"/>
  <c r="L22" i="12"/>
  <c r="K22" i="12"/>
  <c r="J22" i="12"/>
  <c r="I22" i="12"/>
  <c r="H22" i="12"/>
  <c r="G22" i="12"/>
  <c r="F22" i="12"/>
  <c r="R21" i="12"/>
  <c r="Q21" i="12"/>
  <c r="P21" i="12"/>
  <c r="E20" i="12"/>
  <c r="Q20" i="12" s="1"/>
  <c r="R19" i="12"/>
  <c r="Q19" i="12"/>
  <c r="P19" i="12"/>
  <c r="E18" i="12"/>
  <c r="R18" i="12" s="1"/>
  <c r="R17" i="12"/>
  <c r="Q17" i="12"/>
  <c r="P17" i="12"/>
  <c r="E16" i="12"/>
  <c r="P16" i="12" s="1"/>
  <c r="R15" i="12"/>
  <c r="Q15" i="12"/>
  <c r="P15" i="12"/>
  <c r="R14" i="12"/>
  <c r="Q14" i="12"/>
  <c r="E14" i="12"/>
  <c r="P14" i="12" s="1"/>
  <c r="L13" i="12"/>
  <c r="K13" i="12"/>
  <c r="J13" i="12"/>
  <c r="I13" i="12"/>
  <c r="H13" i="12"/>
  <c r="G13" i="12"/>
  <c r="F13" i="12"/>
  <c r="R12" i="12"/>
  <c r="Q12" i="12"/>
  <c r="P12" i="12"/>
  <c r="E11" i="12"/>
  <c r="M11" i="12" s="1"/>
  <c r="N11" i="12" s="1"/>
  <c r="R10" i="12"/>
  <c r="Q10" i="12"/>
  <c r="P10" i="12"/>
  <c r="E9" i="12"/>
  <c r="Q9" i="12" s="1"/>
  <c r="R8" i="12"/>
  <c r="Q8" i="12"/>
  <c r="P8" i="12"/>
  <c r="E7" i="12"/>
  <c r="Q7" i="12" s="1"/>
  <c r="R6" i="12"/>
  <c r="Q6" i="12"/>
  <c r="P6" i="12"/>
  <c r="E5" i="12"/>
  <c r="M5" i="12" s="1"/>
  <c r="N5" i="12" s="1"/>
  <c r="M14" i="12" l="1"/>
  <c r="N14" i="12" s="1"/>
  <c r="P7" i="12"/>
  <c r="R7" i="12"/>
  <c r="Q18" i="12"/>
  <c r="M16" i="12"/>
  <c r="N16" i="12" s="1"/>
  <c r="M18" i="12"/>
  <c r="N18" i="12" s="1"/>
  <c r="Q16" i="12"/>
  <c r="R16" i="12"/>
  <c r="E22" i="12"/>
  <c r="M22" i="12" s="1"/>
  <c r="R5" i="12"/>
  <c r="P5" i="12"/>
  <c r="Q5" i="12"/>
  <c r="R9" i="12"/>
  <c r="M20" i="12"/>
  <c r="N20" i="12" s="1"/>
  <c r="P11" i="12"/>
  <c r="M9" i="12"/>
  <c r="N9" i="12" s="1"/>
  <c r="N13" i="12" s="1"/>
  <c r="Q11" i="12"/>
  <c r="P20" i="12"/>
  <c r="P9" i="12"/>
  <c r="R20" i="12"/>
  <c r="R11" i="12"/>
  <c r="M7" i="12"/>
  <c r="N7" i="12" s="1"/>
  <c r="P18" i="12"/>
  <c r="E13" i="12"/>
  <c r="M13" i="12" s="1"/>
  <c r="N22" i="12" l="1"/>
  <c r="R22" i="12"/>
  <c r="P22" i="12"/>
  <c r="Q22" i="12"/>
  <c r="P13" i="12"/>
  <c r="R13" i="12"/>
  <c r="Q13" i="12"/>
  <c r="L22" i="11" l="1"/>
  <c r="K22" i="11"/>
  <c r="J22" i="11"/>
  <c r="I22" i="11"/>
  <c r="H22" i="11"/>
  <c r="G22" i="11"/>
  <c r="F22" i="11"/>
  <c r="E22" i="11"/>
  <c r="R21" i="11"/>
  <c r="Q21" i="11"/>
  <c r="P21" i="11"/>
  <c r="M21" i="11"/>
  <c r="N20" i="11" s="1"/>
  <c r="R20" i="11"/>
  <c r="Q20" i="11"/>
  <c r="P20" i="11"/>
  <c r="M20" i="11"/>
  <c r="R19" i="11"/>
  <c r="Q19" i="11"/>
  <c r="P19" i="11"/>
  <c r="M19" i="11"/>
  <c r="R18" i="11"/>
  <c r="Q18" i="11"/>
  <c r="P18" i="11"/>
  <c r="N18" i="11"/>
  <c r="M18" i="11"/>
  <c r="R17" i="11"/>
  <c r="Q17" i="11"/>
  <c r="P17" i="11"/>
  <c r="M17" i="11"/>
  <c r="R16" i="11"/>
  <c r="Q16" i="11"/>
  <c r="P16" i="11"/>
  <c r="N16" i="11"/>
  <c r="M16" i="11"/>
  <c r="R15" i="11"/>
  <c r="Q15" i="11"/>
  <c r="P15" i="11"/>
  <c r="M15" i="11"/>
  <c r="R14" i="11"/>
  <c r="Q14" i="11"/>
  <c r="P14" i="11"/>
  <c r="N14" i="11"/>
  <c r="M14" i="11"/>
  <c r="L13" i="11"/>
  <c r="K13" i="11"/>
  <c r="J13" i="11"/>
  <c r="I13" i="11"/>
  <c r="Q13" i="11" s="1"/>
  <c r="H13" i="11"/>
  <c r="G13" i="11"/>
  <c r="F13" i="11"/>
  <c r="E13" i="11"/>
  <c r="M13" i="11" s="1"/>
  <c r="R12" i="11"/>
  <c r="Q12" i="11"/>
  <c r="P12" i="11"/>
  <c r="M12" i="11"/>
  <c r="R11" i="11"/>
  <c r="Q11" i="11"/>
  <c r="P11" i="11"/>
  <c r="M11" i="11"/>
  <c r="N11" i="11" s="1"/>
  <c r="R10" i="11"/>
  <c r="Q10" i="11"/>
  <c r="P10" i="11"/>
  <c r="M10" i="11"/>
  <c r="R9" i="11"/>
  <c r="Q9" i="11"/>
  <c r="P9" i="11"/>
  <c r="M9" i="11"/>
  <c r="N9" i="11" s="1"/>
  <c r="R8" i="11"/>
  <c r="Q8" i="11"/>
  <c r="P8" i="11"/>
  <c r="M8" i="11"/>
  <c r="R7" i="11"/>
  <c r="Q7" i="11"/>
  <c r="P7" i="11"/>
  <c r="M7" i="11"/>
  <c r="R6" i="11"/>
  <c r="Q6" i="11"/>
  <c r="P6" i="11"/>
  <c r="M6" i="11"/>
  <c r="R5" i="11"/>
  <c r="Q5" i="11"/>
  <c r="P5" i="11"/>
  <c r="M5" i="11"/>
  <c r="N5" i="11" s="1"/>
  <c r="N22" i="11" l="1"/>
  <c r="N7" i="11"/>
  <c r="N13" i="11" s="1"/>
  <c r="M22" i="11"/>
  <c r="P22" i="11"/>
  <c r="R22" i="11"/>
  <c r="Q22" i="11"/>
  <c r="R13" i="11"/>
  <c r="P13" i="11"/>
  <c r="E20" i="10"/>
  <c r="R20" i="10" s="1"/>
  <c r="L22" i="10"/>
  <c r="K22" i="10"/>
  <c r="J22" i="10"/>
  <c r="I22" i="10"/>
  <c r="H22" i="10"/>
  <c r="G22" i="10"/>
  <c r="F22" i="10"/>
  <c r="R21" i="10"/>
  <c r="Q21" i="10"/>
  <c r="P21" i="10"/>
  <c r="M21" i="10"/>
  <c r="R19" i="10"/>
  <c r="Q19" i="10"/>
  <c r="P19" i="10"/>
  <c r="M19" i="10"/>
  <c r="R18" i="10"/>
  <c r="Q18" i="10"/>
  <c r="P18" i="10"/>
  <c r="N18" i="10"/>
  <c r="M18" i="10"/>
  <c r="R17" i="10"/>
  <c r="Q17" i="10"/>
  <c r="P17" i="10"/>
  <c r="M17" i="10"/>
  <c r="R16" i="10"/>
  <c r="Q16" i="10"/>
  <c r="P16" i="10"/>
  <c r="M16" i="10"/>
  <c r="N16" i="10" s="1"/>
  <c r="R15" i="10"/>
  <c r="Q15" i="10"/>
  <c r="P15" i="10"/>
  <c r="M15" i="10"/>
  <c r="N14" i="10" s="1"/>
  <c r="R14" i="10"/>
  <c r="Q14" i="10"/>
  <c r="P14" i="10"/>
  <c r="M14" i="10"/>
  <c r="L13" i="10"/>
  <c r="K13" i="10"/>
  <c r="J13" i="10"/>
  <c r="I13" i="10"/>
  <c r="H13" i="10"/>
  <c r="G13" i="10"/>
  <c r="F13" i="10"/>
  <c r="E13" i="10"/>
  <c r="R12" i="10"/>
  <c r="Q12" i="10"/>
  <c r="P12" i="10"/>
  <c r="M12" i="10"/>
  <c r="R11" i="10"/>
  <c r="Q11" i="10"/>
  <c r="P11" i="10"/>
  <c r="M11" i="10"/>
  <c r="N11" i="10" s="1"/>
  <c r="R10" i="10"/>
  <c r="Q10" i="10"/>
  <c r="P10" i="10"/>
  <c r="M10" i="10"/>
  <c r="R9" i="10"/>
  <c r="Q9" i="10"/>
  <c r="P9" i="10"/>
  <c r="M9" i="10"/>
  <c r="R8" i="10"/>
  <c r="Q8" i="10"/>
  <c r="P8" i="10"/>
  <c r="M8" i="10"/>
  <c r="R7" i="10"/>
  <c r="Q7" i="10"/>
  <c r="P7" i="10"/>
  <c r="M7" i="10"/>
  <c r="N7" i="10" s="1"/>
  <c r="R6" i="10"/>
  <c r="Q6" i="10"/>
  <c r="P6" i="10"/>
  <c r="M6" i="10"/>
  <c r="R5" i="10"/>
  <c r="Q5" i="10"/>
  <c r="P5" i="10"/>
  <c r="M5" i="10"/>
  <c r="N5" i="10" s="1"/>
  <c r="N9" i="10" l="1"/>
  <c r="R13" i="10"/>
  <c r="N13" i="10"/>
  <c r="P13" i="10"/>
  <c r="Q13" i="10"/>
  <c r="E22" i="10"/>
  <c r="R22" i="10" s="1"/>
  <c r="M20" i="10"/>
  <c r="N20" i="10" s="1"/>
  <c r="N22" i="10" s="1"/>
  <c r="Q20" i="10"/>
  <c r="P20" i="10"/>
  <c r="M22" i="10"/>
  <c r="M13" i="10"/>
  <c r="L22" i="9"/>
  <c r="K22" i="9"/>
  <c r="J22" i="9"/>
  <c r="I22" i="9"/>
  <c r="H22" i="9"/>
  <c r="G22" i="9"/>
  <c r="F22" i="9"/>
  <c r="E22" i="9"/>
  <c r="R21" i="9"/>
  <c r="Q21" i="9"/>
  <c r="P21" i="9"/>
  <c r="M21" i="9"/>
  <c r="R20" i="9"/>
  <c r="Q20" i="9"/>
  <c r="P20" i="9"/>
  <c r="M20" i="9"/>
  <c r="R19" i="9"/>
  <c r="Q19" i="9"/>
  <c r="P19" i="9"/>
  <c r="M19" i="9"/>
  <c r="R18" i="9"/>
  <c r="Q18" i="9"/>
  <c r="P18" i="9"/>
  <c r="M18" i="9"/>
  <c r="N18" i="9" s="1"/>
  <c r="R17" i="9"/>
  <c r="Q17" i="9"/>
  <c r="P17" i="9"/>
  <c r="M17" i="9"/>
  <c r="R16" i="9"/>
  <c r="Q16" i="9"/>
  <c r="P16" i="9"/>
  <c r="M16" i="9"/>
  <c r="N16" i="9" s="1"/>
  <c r="R15" i="9"/>
  <c r="Q15" i="9"/>
  <c r="P15" i="9"/>
  <c r="M15" i="9"/>
  <c r="R14" i="9"/>
  <c r="Q14" i="9"/>
  <c r="P14" i="9"/>
  <c r="M14" i="9"/>
  <c r="L13" i="9"/>
  <c r="K13" i="9"/>
  <c r="J13" i="9"/>
  <c r="I13" i="9"/>
  <c r="H13" i="9"/>
  <c r="G13" i="9"/>
  <c r="F13" i="9"/>
  <c r="E13" i="9"/>
  <c r="R12" i="9"/>
  <c r="Q12" i="9"/>
  <c r="P12" i="9"/>
  <c r="M12" i="9"/>
  <c r="R11" i="9"/>
  <c r="Q11" i="9"/>
  <c r="P11" i="9"/>
  <c r="N11" i="9"/>
  <c r="M11" i="9"/>
  <c r="R10" i="9"/>
  <c r="Q10" i="9"/>
  <c r="P10" i="9"/>
  <c r="M10" i="9"/>
  <c r="R9" i="9"/>
  <c r="Q9" i="9"/>
  <c r="P9" i="9"/>
  <c r="N9" i="9"/>
  <c r="M9" i="9"/>
  <c r="R8" i="9"/>
  <c r="Q8" i="9"/>
  <c r="P8" i="9"/>
  <c r="M8" i="9"/>
  <c r="R7" i="9"/>
  <c r="Q7" i="9"/>
  <c r="P7" i="9"/>
  <c r="M7" i="9"/>
  <c r="R6" i="9"/>
  <c r="Q6" i="9"/>
  <c r="P6" i="9"/>
  <c r="M6" i="9"/>
  <c r="R5" i="9"/>
  <c r="Q5" i="9"/>
  <c r="P5" i="9"/>
  <c r="M5" i="9"/>
  <c r="N5" i="9" s="1"/>
  <c r="Q22" i="10" l="1"/>
  <c r="P22" i="10"/>
  <c r="N20" i="9"/>
  <c r="N14" i="9"/>
  <c r="N22" i="9" s="1"/>
  <c r="N13" i="9"/>
  <c r="N7" i="9"/>
  <c r="P13" i="9"/>
  <c r="M13" i="9"/>
  <c r="Q13" i="9"/>
  <c r="M22" i="9"/>
  <c r="Q22" i="9"/>
  <c r="P22" i="9"/>
  <c r="R22" i="9"/>
  <c r="R13" i="9"/>
  <c r="L22" i="8"/>
  <c r="K22" i="8"/>
  <c r="J22" i="8"/>
  <c r="I22" i="8"/>
  <c r="H22" i="8"/>
  <c r="G22" i="8"/>
  <c r="F22" i="8"/>
  <c r="E22" i="8"/>
  <c r="R21" i="8"/>
  <c r="Q21" i="8"/>
  <c r="P21" i="8"/>
  <c r="M21" i="8"/>
  <c r="N20" i="8" s="1"/>
  <c r="R20" i="8"/>
  <c r="Q20" i="8"/>
  <c r="P20" i="8"/>
  <c r="M20" i="8"/>
  <c r="R19" i="8"/>
  <c r="Q19" i="8"/>
  <c r="P19" i="8"/>
  <c r="M19" i="8"/>
  <c r="N18" i="8" s="1"/>
  <c r="R18" i="8"/>
  <c r="Q18" i="8"/>
  <c r="P18" i="8"/>
  <c r="M18" i="8"/>
  <c r="R17" i="8"/>
  <c r="Q17" i="8"/>
  <c r="P17" i="8"/>
  <c r="M17" i="8"/>
  <c r="R16" i="8"/>
  <c r="Q16" i="8"/>
  <c r="P16" i="8"/>
  <c r="M16" i="8"/>
  <c r="N16" i="8" s="1"/>
  <c r="R15" i="8"/>
  <c r="Q15" i="8"/>
  <c r="P15" i="8"/>
  <c r="M15" i="8"/>
  <c r="R14" i="8"/>
  <c r="Q14" i="8"/>
  <c r="P14" i="8"/>
  <c r="M14" i="8"/>
  <c r="N14" i="8" s="1"/>
  <c r="L13" i="8"/>
  <c r="K13" i="8"/>
  <c r="J13" i="8"/>
  <c r="I13" i="8"/>
  <c r="Q13" i="8" s="1"/>
  <c r="H13" i="8"/>
  <c r="P13" i="8" s="1"/>
  <c r="G13" i="8"/>
  <c r="F13" i="8"/>
  <c r="E13" i="8"/>
  <c r="R12" i="8"/>
  <c r="Q12" i="8"/>
  <c r="P12" i="8"/>
  <c r="M12" i="8"/>
  <c r="R11" i="8"/>
  <c r="Q11" i="8"/>
  <c r="P11" i="8"/>
  <c r="N11" i="8"/>
  <c r="M11" i="8"/>
  <c r="R10" i="8"/>
  <c r="Q10" i="8"/>
  <c r="P10" i="8"/>
  <c r="M10" i="8"/>
  <c r="R9" i="8"/>
  <c r="Q9" i="8"/>
  <c r="P9" i="8"/>
  <c r="M9" i="8"/>
  <c r="N9" i="8" s="1"/>
  <c r="R8" i="8"/>
  <c r="Q8" i="8"/>
  <c r="P8" i="8"/>
  <c r="M8" i="8"/>
  <c r="R7" i="8"/>
  <c r="Q7" i="8"/>
  <c r="P7" i="8"/>
  <c r="M7" i="8"/>
  <c r="R6" i="8"/>
  <c r="Q6" i="8"/>
  <c r="P6" i="8"/>
  <c r="M6" i="8"/>
  <c r="R5" i="8"/>
  <c r="Q5" i="8"/>
  <c r="P5" i="8"/>
  <c r="M5" i="8"/>
  <c r="N22" i="8" l="1"/>
  <c r="N7" i="8"/>
  <c r="N5" i="8"/>
  <c r="M22" i="8"/>
  <c r="P22" i="8"/>
  <c r="R22" i="8"/>
  <c r="Q22" i="8"/>
  <c r="M13" i="8"/>
  <c r="R13" i="8"/>
  <c r="R22" i="7"/>
  <c r="Q22" i="7"/>
  <c r="M22" i="7"/>
  <c r="L22" i="7"/>
  <c r="K22" i="7"/>
  <c r="J22" i="7"/>
  <c r="I22" i="7"/>
  <c r="H22" i="7"/>
  <c r="P22" i="7" s="1"/>
  <c r="G22" i="7"/>
  <c r="F22" i="7"/>
  <c r="E22" i="7"/>
  <c r="R21" i="7"/>
  <c r="Q21" i="7"/>
  <c r="P21" i="7"/>
  <c r="M21" i="7"/>
  <c r="R20" i="7"/>
  <c r="Q20" i="7"/>
  <c r="P20" i="7"/>
  <c r="M20" i="7"/>
  <c r="N20" i="7" s="1"/>
  <c r="R19" i="7"/>
  <c r="Q19" i="7"/>
  <c r="P19" i="7"/>
  <c r="M19" i="7"/>
  <c r="R18" i="7"/>
  <c r="Q18" i="7"/>
  <c r="P18" i="7"/>
  <c r="M18" i="7"/>
  <c r="N18" i="7" s="1"/>
  <c r="R17" i="7"/>
  <c r="Q17" i="7"/>
  <c r="P17" i="7"/>
  <c r="M17" i="7"/>
  <c r="R16" i="7"/>
  <c r="Q16" i="7"/>
  <c r="P16" i="7"/>
  <c r="M16" i="7"/>
  <c r="N16" i="7" s="1"/>
  <c r="R15" i="7"/>
  <c r="Q15" i="7"/>
  <c r="P15" i="7"/>
  <c r="M15" i="7"/>
  <c r="R14" i="7"/>
  <c r="Q14" i="7"/>
  <c r="P14" i="7"/>
  <c r="M14" i="7"/>
  <c r="N14" i="7" s="1"/>
  <c r="N22" i="7" s="1"/>
  <c r="L13" i="7"/>
  <c r="K13" i="7"/>
  <c r="J13" i="7"/>
  <c r="I13" i="7"/>
  <c r="Q13" i="7" s="1"/>
  <c r="H13" i="7"/>
  <c r="G13" i="7"/>
  <c r="F13" i="7"/>
  <c r="M13" i="7" s="1"/>
  <c r="E13" i="7"/>
  <c r="P13" i="7" s="1"/>
  <c r="R12" i="7"/>
  <c r="Q12" i="7"/>
  <c r="P12" i="7"/>
  <c r="M12" i="7"/>
  <c r="R11" i="7"/>
  <c r="Q11" i="7"/>
  <c r="P11" i="7"/>
  <c r="N11" i="7"/>
  <c r="M11" i="7"/>
  <c r="R10" i="7"/>
  <c r="Q10" i="7"/>
  <c r="P10" i="7"/>
  <c r="M10" i="7"/>
  <c r="R9" i="7"/>
  <c r="Q9" i="7"/>
  <c r="P9" i="7"/>
  <c r="M9" i="7"/>
  <c r="N9" i="7" s="1"/>
  <c r="R8" i="7"/>
  <c r="Q8" i="7"/>
  <c r="P8" i="7"/>
  <c r="M8" i="7"/>
  <c r="R7" i="7"/>
  <c r="Q7" i="7"/>
  <c r="P7" i="7"/>
  <c r="M7" i="7"/>
  <c r="N7" i="7" s="1"/>
  <c r="R6" i="7"/>
  <c r="Q6" i="7"/>
  <c r="P6" i="7"/>
  <c r="M6" i="7"/>
  <c r="R5" i="7"/>
  <c r="Q5" i="7"/>
  <c r="P5" i="7"/>
  <c r="M5" i="7"/>
  <c r="N5" i="7" s="1"/>
  <c r="N13" i="7" s="1"/>
  <c r="N13" i="8" l="1"/>
  <c r="R13" i="7"/>
</calcChain>
</file>

<file path=xl/sharedStrings.xml><?xml version="1.0" encoding="utf-8"?>
<sst xmlns="http://schemas.openxmlformats.org/spreadsheetml/2006/main" count="1446" uniqueCount="111">
  <si>
    <t>车间 Plant</t>
  </si>
  <si>
    <t>固化前/后 Curing</t>
  </si>
  <si>
    <t>线别 Line</t>
  </si>
  <si>
    <t>早/晚 Morning/Night</t>
  </si>
  <si>
    <t>组件量 Module Amount</t>
  </si>
  <si>
    <t>机台NG数据</t>
  </si>
  <si>
    <t>边框 Frame</t>
  </si>
  <si>
    <t>孔数 Holes</t>
  </si>
  <si>
    <t>灌胶盒一 Junction Box 1</t>
  </si>
  <si>
    <t>灌胶盒二 Junction Box 2</t>
  </si>
  <si>
    <t>灌胶盒三 Junction Box 3</t>
  </si>
  <si>
    <t>M1</t>
  </si>
  <si>
    <t>固化前 Before curing</t>
  </si>
  <si>
    <t>早 (M)</t>
  </si>
  <si>
    <t>晚 (N)</t>
  </si>
  <si>
    <t xml:space="preserve">总 Total </t>
  </si>
  <si>
    <t>固化后 After curing</t>
  </si>
  <si>
    <t>总数 
NG</t>
  </si>
  <si>
    <t>Total</t>
  </si>
  <si>
    <t>OK</t>
  </si>
  <si>
    <t>车间改善措施</t>
  </si>
  <si>
    <t>横向复核</t>
  </si>
  <si>
    <t>整改时间</t>
  </si>
  <si>
    <t>责任人</t>
  </si>
  <si>
    <t>梁智焜</t>
  </si>
  <si>
    <t>良率 Yield
早/晚 Morning/Night</t>
  </si>
  <si>
    <t>良率 Yield
1天/
1 Day</t>
  </si>
  <si>
    <t>马来组件各车间四合一边框检测数据（30/04/2023）</t>
  </si>
  <si>
    <t>Percentange %</t>
  </si>
  <si>
    <t>灌胶盒 Junction Box</t>
  </si>
  <si>
    <t>马来组件各车间四合一边框检测数据（01/05/2023）</t>
  </si>
  <si>
    <t>孔数问题...固化前#1,#3,#4 和 固化后#2,#4 =&gt; 
厂家优化孔数问题-正在进行中孔数设定调整。</t>
  </si>
  <si>
    <t xml:space="preserve">固化前#1 灌胶盒 10 NG
固化前#2 灌胶盒 18 NG 
固化前#3 孔数 192 NG 
固化前#4 孔数 23 NG 
固化后#1 孔数 279 NG 
固化后#2 灌胶盒 17 NG 
固化后#3 灌胶盒 18 NG  
固化后#4 灌胶盒 47 NG </t>
  </si>
  <si>
    <t>马来组件各车间四合一边框检测数据（02/05/2023）</t>
  </si>
  <si>
    <t xml:space="preserve">固化前#1 灌胶盒 27 NG
固化前#2 边框孔数 20 NG 
固化前#3 孔数 104 NG 
固化前#4 孔数 22 NG 
固化后#1 孔数 88 NG 
固化后#2 灌胶盒 15 NG 
固化后#3 灌胶盒 16 NG  
固化后#4 孔数 10 NG </t>
  </si>
  <si>
    <t>马来组件各车间四合一边框检测数据（03/05/2023）</t>
  </si>
  <si>
    <t>孔数问题...固化前#1,#3,#4 和 固化后#2,#4 =&gt; 
厂家优化孔数问题-正在进行中孔数设定调整。
固化后#3&amp;#4 灌胶盒问题已调整。
固化后#3&amp;#4 灌胶盒误检问题，已反馈厂家。</t>
  </si>
  <si>
    <t xml:space="preserve">固化前#1 灌胶盒 14 NG
固化前#2 边框孔数 23 NG 
固化前#3 孔数 104 NG 
固化前#4 孔数 52 NG 
固化后#1 孔数 224 NG 
固化后#2 孔数 14 NG 
固化后#3 灌胶盒 112 NG  
固化后#4 灌胶盒 210 NG </t>
  </si>
  <si>
    <t>马来组件各车间四合一边框检测数据（04/05/2023）</t>
  </si>
  <si>
    <t>孔数问题...固化前#3 和 固化后#1 =&gt; 
厂家优化孔数问题-正在进行中孔数设定调整。
固化后#3&amp;#4 灌胶盒误检问题，已反馈厂家。</t>
  </si>
  <si>
    <t xml:space="preserve">固化前#1 灌胶盒 29 NG
固化前#2 边框孔数 18 NG 
固化前#3 孔数 222 NG 
固化前#4 孔数 18 NG 
固化后#1 孔数 81 NG 
固化后#2 灌胶盒 3 NG 
固化后#3 灌胶盒 52 NG  
固化后#4 灌胶盒 81 NG </t>
  </si>
  <si>
    <t>马来组件各车间四合一边框检测数据（05/05/2023）</t>
  </si>
  <si>
    <t>孔数问题...固化前#3,#4 和 固化后#1,#4 =&gt; 
厂家优化孔数问题-正在进行中孔数设定调整。
固化后#3&amp;#4 灌胶盒误检问题，已反馈厂家。</t>
  </si>
  <si>
    <t xml:space="preserve">固化前#1 孔数 2 NG
固化前#2 孔数 6 NG 
固化前#3 边框孔数 106 NG 
固化前#4 孔数 34 NG 
固化后#1 孔数 111 NG 
固化后#2 孔数 3 NG 
固化后#3 灌胶盒 30 NG  
固化后#4 孔数 17 NG </t>
  </si>
  <si>
    <t>马来组件各车间四合一边框检测数据（06/05/2023）</t>
  </si>
  <si>
    <t xml:space="preserve">固化前#1 孔数 4 NG
固化前#2 边框孔数 10 NG 
固化前#3 孔数 150 NG 
固化前#4 孔数 28 NG 
固化后#1 孔数 340 NG 
固化后#2 孔数 13 NG 
固化后#3 灌胶盒 14 NG  
固化后#4 孔数 19 NG </t>
  </si>
  <si>
    <t>孔数问题...固化前#3,#4 和 固化后#1,#4 =&gt; 
厂家优化孔数问题-正在进行中孔数设定调整。
固化后#3 灌胶盒误检问题，已反馈厂家。</t>
  </si>
  <si>
    <t>马来组件各车间四合一边框检测数据（07/05/2023）</t>
  </si>
  <si>
    <t xml:space="preserve">固化前#1 孔数 5 NG
固化前#2 边框孔数30 NG 
固化前#3 孔数 656 NG 
固化前#4 孔数 61 NG 
固化后#1 孔数 19 NG 
固化后#2 灌胶盒 1 NG 
固化后#3 灌胶盒 1 NG  
固化后#4 孔数 0 NG </t>
  </si>
  <si>
    <t>孔数问题...固化前#3,#4 和 固化后#1 =&gt; 
厂家优化孔数问题-正在进行中孔数设定调整。
固化后#1,#2,#3,#4 =&gt; 到八点还是自动清零。请改去九点清零。</t>
  </si>
  <si>
    <t>马来组件各车间四合一边框检测数据（08/05/2023）</t>
  </si>
  <si>
    <t xml:space="preserve">固化前#1 灌胶盒 8 NG
固化前#2 边框孔数 12 NG 
固化前#3 孔数 197 NG 
固化前#4 孔数 14 NG 
固化后#1 孔数 188 NG 
固化后#2 灌胶盒 6 NG 
固化后#3 灌胶盒 27 NG  
固化后#4 孔数 34 NG </t>
  </si>
  <si>
    <t>孔数问题...固化前#3,#4 和 固化后#1 =&gt; 
厂家优化孔数问题-正在进行中孔数设定调整。
固化后#3,#4 灌胶盒误检问题，已反馈厂家。</t>
  </si>
  <si>
    <t>马来组件各车间四合一边框检测数据（11/05/2023）</t>
  </si>
  <si>
    <t xml:space="preserve">固化前#1 孔数 14 NG
固化前#2 边框孔数 27 NG 
固化前#3 孔数 1825 NG 
固化前#4 孔数 148 NG 
固化后#1 孔数 0 NG 
固化后#2 灌胶盒 0 NG 
固化后#3 灌胶盒 49 NG  
固化后#4 孔数 14 NG </t>
  </si>
  <si>
    <t>孔数问题...固化前#3,#4 和 固化后#4 =&gt; 
厂家优化孔数问题-正在进行中孔数设定调整。
固化后#1,#2,#3,#4 =&gt; 到八点还是自动清零。请改去九点清零。</t>
  </si>
  <si>
    <t>马来组件各车间四合一边框检测数据（12/05/2023）</t>
  </si>
  <si>
    <t xml:space="preserve">固化前#1 孔数 9 NG
固化前#2 边框孔数 9 NG 
固化前#3 孔数 6 NG 
固化前#4 孔数 48 NG 
固化后#1 孔数 0 NG 
固化后#2 边框孔数 9 NG 
固化后#3 灌胶盒 95 NG  
固化后#4 灌胶盒 95 NG </t>
  </si>
  <si>
    <t>孔数问题...固化前#4 =&gt; 
厂家优化孔数问题-正在进行中孔数设定调整。
固化后#3,#4 灌胶盒误检问题，已反馈厂家。
固化后#3,#4 灌胶盒=&gt;将排查焊机与灌胶。</t>
  </si>
  <si>
    <t>马来组件各车间四合一边框检测数据（13/05/2023）</t>
  </si>
  <si>
    <t xml:space="preserve">固化前#1 孔数 1 NG
固化前#2 边框孔数 7 NG 
固化前#3 边框孔数 5 NG 
固化前#4 孔数 14 NG 
固化后#1 孔数 0 NG 
固化后#2 孔数 1 NG 
固化后#3 孔数 12 NG  
固化后#4 灌胶盒 7 NG </t>
  </si>
  <si>
    <t>孔数问题...固化前#2,#4 和 固化后#3,#4 =&gt; 
厂家优化孔数问题-正在进行中孔数设定调整。
固化后#3,#4 灌胶盒=&gt;已调整焊机与灌胶。</t>
  </si>
  <si>
    <t>马来组件各车间四合一边框检测数据（14/05/2023）</t>
  </si>
  <si>
    <t xml:space="preserve">固化前#1 孔数 5 NG
固化前#2 孔数 10 NG 
固化前#3 边框孔数 25 NG 
固化前#4 孔数 19 NG 
固化后#1 孔数 0 NG 
固化后#2 孔数 5 NG 
固化后#3 边框孔数 21 NG  
固化后#4 边框孔数 12 NG </t>
  </si>
  <si>
    <t>孔数问题...固化前#2,#3,#4 和 固化后#3,#4 =&gt; 
厂家优化孔数问题-正在进行中孔数设定调整。
固化后#3,#4 灌胶盒误检问题，已反馈厂家。
固化后#3,#4 灌胶盒=&gt;将排查焊机与灌胶。</t>
  </si>
  <si>
    <t>马来组件各车间四合一边框检测数据（15/05/2023）</t>
  </si>
  <si>
    <t xml:space="preserve">孔数问题...固化前#2,#3,#4 和 固化后#3,#4 =&gt; 
厂家优化孔数问题-正在进行中孔数设定调整。
</t>
  </si>
  <si>
    <t xml:space="preserve">固化前#1 孔数 2 NG
固化前#2 边框孔数 38 NG 
固化前#3 边框孔数 32 NG 
固化前#4 孔数 31 NG 
固化后#1 孔数 0 NG 
固化后#2 孔数 3 NG 
固化后#3 边框孔数 7 NG  
固化后#4 孔数 25 NG </t>
  </si>
  <si>
    <t>马来组件各车间四合一边框检测数据（16/05/2023）</t>
  </si>
  <si>
    <t xml:space="preserve">固化前#1 孔数 5 NG
固化前#2 边框孔数 10 NG 
固化前#3 边框孔数 14 NG 
固化前#4 孔数 20 NG 
固化后#1 孔数 0 NG 
固化后#2 孔数 5 NG 
固化后#3 边框孔数 33 NG  
固化后#4 孔数 6 NG </t>
  </si>
  <si>
    <t xml:space="preserve">孔数问题...固化后#3 =&gt; 
厂家优化孔数问题-正在进行中孔数设定调整。
</t>
  </si>
  <si>
    <t>马来组件各车间四合一边框检测数据（17/05/2023）</t>
  </si>
  <si>
    <t>孔数问题...固化前#2,#3,#4 和 固化后#3 =&gt; 
厂家优化孔数问题-正在进行中孔数设定调整。
发现灌胶盒不良，全部出于灌胶机#3线位置偏移导致漏胶出来。下午2:05时已排查问题及时调整灌胶位置。</t>
  </si>
  <si>
    <t xml:space="preserve">固化前#1 灌胶盒 10 NG
固化前#2 灌胶盒 30 NG 
固化前#3 灌胶盒 18 NG 
固化前#4 孔数 31 NG 
固化后#1 孔数 0 NG 
固化后#2 灌胶盒 27 NG 
固化后#3 边框孔数 54 NG  
固化后#4 灌胶盒 44 NG </t>
  </si>
  <si>
    <t>马来组件各车间四合一边框检测数据（18/05/2023）</t>
  </si>
  <si>
    <t>孔数问题...固化前#2,#3,#4 和 固化后#3 =&gt; 
厂家优化孔数问题-正在进行中孔数设定调整。</t>
  </si>
  <si>
    <t xml:space="preserve">固化前#1 孔数 11 NG
固化前#2 边框孔数 25 NG 
固化前#3 边框孔数 9 NG 
固化前#4 孔数 23 NG 
固化后#1 孔数 0 NG 
固化后#2 孔数 3 NG 
固化后#3 边框孔数 29 NG  
固化后#4 灌胶盒 24 NG </t>
  </si>
  <si>
    <t>马来组件各车间四合一边框检测数据（19/05/2023）</t>
  </si>
  <si>
    <t>孔数问题...固化前#1,#3,#4 =&gt; 
厂家优化孔数问题-正在进行中孔数设定调整。
灌胶盒问题...固化前#1,#2=&gt;晚班灌胶机#2胶头(Nozzle)掉落，早班生产及时发现解决了从新装上。</t>
  </si>
  <si>
    <t xml:space="preserve">固化前#1 灌胶盒 27 NG
固化前#2 灌胶盒 10 NG 
固化前#3 孔数 11 NG 
固化前#4 孔数 28 NG 
固化后#1 孔数 0 NG 
固化后#2 灌胶盒 11 NG 
固化后#3 灌胶盒 27 NG  
固化后#4 灌胶盒 37 NG </t>
  </si>
  <si>
    <t>马来组件各车间四合一边框检测数据（20/05/2023）</t>
  </si>
  <si>
    <t xml:space="preserve">固化前#1 灌胶盒 7 NG
固化前#2 孔数 7 NG 
固化前#3 灌胶盒 6 NG 
固化前#4 孔数 7 NG 
固化后#1 孔数 0 NG 
固化后#2 灌胶盒 4 NG 
固化后#3 灌胶盒 6 NG  
固化后#4 孔数 3 NG </t>
  </si>
  <si>
    <t>达标</t>
  </si>
  <si>
    <t>马来组件各车间四合一边框检测数据（22/05/2023）</t>
  </si>
  <si>
    <t>马来组件各车间四合一边框检测数据（21/05/2023）</t>
  </si>
  <si>
    <t xml:space="preserve">固化前#1 灌胶盒 6 NG
固化前#2 边框孔数 29 NG 
固化前#3 孔数 21 NG 
固化前#4 孔数 25 NG 
固化后#1 孔数 0 NG 
固化后#2 孔数 6 NG 
固化后#3 孔数 14 NG  
固化后#4 边框孔数 116 NG </t>
  </si>
  <si>
    <t>孔数问题...固化前#2,#3,#4 和 固化后#4=&gt; 
厂家优化孔数问题-正在进行中孔数设定调整。</t>
  </si>
  <si>
    <t>马来组件各车间四合一边框检测数据（23/05/2023）</t>
  </si>
  <si>
    <t>孔数问题...固化前#3,#4 和 固化后#4=&gt; 
厂家优化孔数问题-正在进行中孔数设定调整。
孔数问题...固化前#2=&gt;早班质量人员测量接线盒，导致边框孔数不良。晚班发现边框孔数做出调整归正流水线</t>
  </si>
  <si>
    <t xml:space="preserve">固化前#1 孔数 7 NG
固化前#2 边框孔数 140 NG 
固化前#3 孔数 19 NG 
固化前#4 孔数 26 NG 
固化后#1 孔数 0 NG 
固化后#2 孔数 9 NG 
固化后#3 灌胶盒 26 NG  
固化后#4 边框孔数 27 NG </t>
  </si>
  <si>
    <t>马来组件各车间四合一边框检测数据（24/05/2023）</t>
  </si>
  <si>
    <t xml:space="preserve">固化前#1 孔数 11 NG
固化前#2 边框孔数 90 NG 
固化前#3 孔数 21 NG 
固化前#4 孔数 26 NG 
固化后#1 孔数 0 NG 
固化后#2 边框孔数 285 NG 
固化后#3 边框孔数 50 NG  
固化后#4 孔数 15 NG </t>
  </si>
  <si>
    <t>孔数问题...固化前#2,#3,#4 和 固化后#2,#3,#4=&gt; 
厂家优化孔数问题-正在进行中孔数设定调整。
孔数问题...固化前#2=&gt;早班质量人员测量接线盒，导致边框孔数不良。晚班边框孔数做出调整流水线光电位置往前移。
孔数问题...固化后#2=&gt;杂物在边框照相位，导致边框孔数不良。</t>
  </si>
  <si>
    <t>马来组件各车间四合一边框检测数据（25/05/2023）</t>
  </si>
  <si>
    <t xml:space="preserve">固化前#1 孔数 8 NG
固化前#2 边框孔数 95 NG 
固化前#3 孔数 38 NG 
固化前#4 孔数 11 NG 
固化后#1 孔数 0 NG 
固化后#2 灌胶盒 10 NG 
固化后#3 边框孔数 178 NG  
固化后#4 孔数 5 NG </t>
  </si>
  <si>
    <t>孔数问题...固化前#2 和 固化后#3=&gt; 
厂家优化孔数问题-正在进行中孔数设定调整。
拍照信号问题...固化前#2 =&gt;
厂家优化拍照信号问题-正在进行中拍照信号设定调整。</t>
  </si>
  <si>
    <t>马来组件各车间四合一边框检测数据（26/05/2023）</t>
  </si>
  <si>
    <t xml:space="preserve">固化前#1 边框孔数 183 NG
固化前#2 边框孔数 257 NG 
固化前#3 孔数 20 NG 
固化前#4 边框孔数 35 NG 
固化后#1 边框 0 NG 
固化后#2 边框 931 NG 
固化后#3 边框 1029 NG  
固化后#4 边框 1016 NG </t>
  </si>
  <si>
    <t>边框问题...固化前#1,#2,#3,#4 和 固化后#1,#2,#3,#4=&gt; 
厂家还没切换组件。
27号早上厂家才来做标定=》固化前#1,#2,#3,#4 和 固化后#1,#2,#3,#4</t>
  </si>
  <si>
    <t>马来组件各车间四合一边框检测数据（28/05/2023）</t>
  </si>
  <si>
    <t xml:space="preserve">固化前#1 孔数 2 NG
固化前#2 边框孔数 0 NG 
固化前#3 孔数 47 NG 
固化前#4 边框孔数 1160 NG 
固化后#1 边框 0 NG 
固化后#2 边框孔数 330 NG 
固化后#3 灌胶盒 48 NG  
固化后#4 灌胶盒 45 NG </t>
  </si>
  <si>
    <t>边框孔数问题...固化前#3,#4 和 固化后#2=&gt; 
厂家切换组件后导致边框孔数NG上涨。
灌胶盒问题...固化后#3,#4=&gt; 
切换组件后导致灌胶盒NG上涨。</t>
  </si>
  <si>
    <t>马来组件各车间四合一边框检测数据（29/05/2023）</t>
  </si>
  <si>
    <t>边框孔数问题...固化前#1,#3,#4 和 固化后#2=&gt; 
厂家切换组件后导致边框孔数NG上涨。
灌胶盒问题...固化后#3,#4=&gt; 
切换组件后导致灌胶盒NG上涨。</t>
  </si>
  <si>
    <t xml:space="preserve">固化前#1 孔数 20 NG
固化前#2 边框孔数 0 NG 
固化前#3 边框孔数 35 NG 
固化前#4 孔数 53 NG 
固化后#1 边框 0 NG 
固化后#2 边框孔数 325 NG 
固化后#3 灌胶盒 78 NG  
固化后#4 灌胶盒 76 NG </t>
  </si>
  <si>
    <t>马来组件各车间四合一边框检测数据（30/05/2023）</t>
  </si>
  <si>
    <t xml:space="preserve">固化前#1 孔数 25 NG
固化前#2 边框孔数 0 NG 
固化前#3 边框孔数 100 NG 
固化前#4 孔数 90 NG 
固化后#1 边框 0 NG 
固化后#2 边框孔数 96 NG 
固化后#3 灌胶盒 123 NG  
固化后#4 灌胶盒 122 NG </t>
  </si>
  <si>
    <t>边框孔数问题...固化前#1,#3#4 和 固化后#2=&gt; 
厂家优化孔数问题-正在进行中孔数设定调整。
灌胶盒问题...固化后#3,#4=&gt; 已调整灌胶盒。排查中是否误检。
边框孔数问题...固化后#2=&gt; 已调相机位置与流水线位置</t>
  </si>
  <si>
    <t>马来组件各车间四合一边框检测数据（31/05/2023）</t>
  </si>
  <si>
    <t>边框孔数问题...固化前#4 和 固化后#2=&gt; 
厂家优化孔数问题-中午正在调式中导致孔数误判良率下降。调式后效果良好。等待晚上数据。</t>
  </si>
  <si>
    <t xml:space="preserve">固化前#1 孔数 16 NG
固化前#2 边框孔数 0 NG 
固化前#3 孔数 13 NG 
固化前#4 孔数 21 NG 
固化后#1 边框 0 NG 
固化后#2 边框孔数 25 NG 
固化后#3 灌胶盒 25 NG  
固化后#4 灌胶盒 26 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</si>
</sst>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4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8"/>
      <name val="Microsoft YaHei"/>
      <family val="2"/>
    </font>
    <font>
      <sz val="12"/>
      <color indexed="8"/>
      <name val="Microsoft YaHei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FF0000"/>
      <name val="Microsoft YaHei"/>
      <family val="2"/>
    </font>
    <font>
      <sz val="12"/>
      <color rgb="FFFF0000"/>
      <name val="Microsoft YaHei"/>
      <family val="2"/>
    </font>
    <font>
      <sz val="12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7" fillId="0" borderId="0"/>
  </cellStyleXfs>
  <cellXfs count="254">
    <xf numFmtId="0" fontId="0" fillId="0" borderId="0" xfId="0"/>
    <xf numFmtId="0" fontId="37" fillId="3" borderId="0" xfId="1" applyFill="1"/>
    <xf numFmtId="0" fontId="37" fillId="0" borderId="0" xfId="1"/>
    <xf numFmtId="0" fontId="39" fillId="0" borderId="1" xfId="1" applyFont="1" applyBorder="1" applyAlignment="1">
      <alignment horizontal="center" vertical="center" wrapText="1"/>
    </xf>
    <xf numFmtId="164" fontId="39" fillId="0" borderId="1" xfId="1" applyNumberFormat="1" applyFont="1" applyBorder="1" applyAlignment="1">
      <alignment horizontal="center" vertical="center" wrapText="1"/>
    </xf>
    <xf numFmtId="0" fontId="39" fillId="0" borderId="26" xfId="1" applyFont="1" applyBorder="1" applyAlignment="1">
      <alignment horizontal="center" vertical="center" wrapText="1"/>
    </xf>
    <xf numFmtId="0" fontId="39" fillId="0" borderId="27" xfId="1" applyFont="1" applyBorder="1" applyAlignment="1">
      <alignment horizontal="center" vertical="center" wrapText="1"/>
    </xf>
    <xf numFmtId="0" fontId="39" fillId="0" borderId="28" xfId="1" applyFont="1" applyBorder="1" applyAlignment="1">
      <alignment horizontal="center" vertical="center" wrapText="1"/>
    </xf>
    <xf numFmtId="0" fontId="39" fillId="0" borderId="1" xfId="1" applyFont="1" applyBorder="1" applyAlignment="1">
      <alignment horizontal="center" vertical="center"/>
    </xf>
    <xf numFmtId="10" fontId="39" fillId="0" borderId="1" xfId="1" applyNumberFormat="1" applyFont="1" applyFill="1" applyBorder="1" applyAlignment="1">
      <alignment horizontal="center" vertical="center"/>
    </xf>
    <xf numFmtId="10" fontId="37" fillId="0" borderId="9" xfId="1" applyNumberFormat="1" applyBorder="1" applyAlignment="1">
      <alignment horizontal="center"/>
    </xf>
    <xf numFmtId="10" fontId="37" fillId="0" borderId="10" xfId="1" applyNumberFormat="1" applyBorder="1" applyAlignment="1">
      <alignment horizontal="center"/>
    </xf>
    <xf numFmtId="10" fontId="37" fillId="0" borderId="11" xfId="1" applyNumberFormat="1" applyBorder="1" applyAlignment="1">
      <alignment horizontal="center"/>
    </xf>
    <xf numFmtId="10" fontId="37" fillId="0" borderId="14" xfId="1" applyNumberFormat="1" applyBorder="1" applyAlignment="1">
      <alignment horizontal="center"/>
    </xf>
    <xf numFmtId="10" fontId="37" fillId="0" borderId="15" xfId="1" applyNumberFormat="1" applyBorder="1" applyAlignment="1">
      <alignment horizontal="center"/>
    </xf>
    <xf numFmtId="10" fontId="37" fillId="0" borderId="16" xfId="1" applyNumberFormat="1" applyBorder="1" applyAlignment="1">
      <alignment horizontal="center"/>
    </xf>
    <xf numFmtId="0" fontId="39" fillId="2" borderId="1" xfId="1" applyFont="1" applyFill="1" applyBorder="1" applyAlignment="1">
      <alignment horizontal="center" vertical="center"/>
    </xf>
    <xf numFmtId="10" fontId="39" fillId="2" borderId="1" xfId="1" applyNumberFormat="1" applyFont="1" applyFill="1" applyBorder="1" applyAlignment="1">
      <alignment horizontal="center" vertical="center"/>
    </xf>
    <xf numFmtId="10" fontId="37" fillId="0" borderId="20" xfId="1" applyNumberFormat="1" applyBorder="1" applyAlignment="1">
      <alignment horizontal="center"/>
    </xf>
    <xf numFmtId="10" fontId="37" fillId="0" borderId="21" xfId="1" applyNumberFormat="1" applyBorder="1" applyAlignment="1">
      <alignment horizontal="center"/>
    </xf>
    <xf numFmtId="10" fontId="37" fillId="0" borderId="22" xfId="1" applyNumberFormat="1" applyBorder="1" applyAlignment="1">
      <alignment horizontal="center"/>
    </xf>
    <xf numFmtId="0" fontId="37" fillId="0" borderId="8" xfId="1" applyFont="1" applyBorder="1"/>
    <xf numFmtId="0" fontId="37" fillId="0" borderId="20" xfId="1" applyFont="1" applyBorder="1"/>
    <xf numFmtId="0" fontId="37" fillId="0" borderId="21" xfId="1" applyBorder="1"/>
    <xf numFmtId="0" fontId="37" fillId="0" borderId="22" xfId="1" applyBorder="1"/>
    <xf numFmtId="0" fontId="40" fillId="0" borderId="8" xfId="1" applyFont="1" applyBorder="1"/>
    <xf numFmtId="10" fontId="37" fillId="0" borderId="0" xfId="1" applyNumberFormat="1" applyAlignment="1">
      <alignment horizontal="center"/>
    </xf>
    <xf numFmtId="0" fontId="39" fillId="0" borderId="1" xfId="1" applyFont="1" applyBorder="1" applyAlignment="1">
      <alignment horizontal="center" vertical="center" wrapText="1"/>
    </xf>
    <xf numFmtId="0" fontId="39" fillId="0" borderId="1" xfId="1" applyFont="1" applyBorder="1" applyAlignment="1">
      <alignment horizontal="center" vertical="center"/>
    </xf>
    <xf numFmtId="0" fontId="42" fillId="0" borderId="1" xfId="1" applyFont="1" applyBorder="1" applyAlignment="1">
      <alignment horizontal="center" vertical="center"/>
    </xf>
    <xf numFmtId="0" fontId="39" fillId="0" borderId="1" xfId="1" applyFont="1" applyBorder="1" applyAlignment="1">
      <alignment horizontal="center" vertical="center" wrapText="1"/>
    </xf>
    <xf numFmtId="0" fontId="39" fillId="0" borderId="1" xfId="1" applyFont="1" applyBorder="1" applyAlignment="1">
      <alignment horizontal="center" vertical="center"/>
    </xf>
    <xf numFmtId="0" fontId="43" fillId="0" borderId="1" xfId="1" applyFont="1" applyBorder="1" applyAlignment="1">
      <alignment horizontal="center" vertical="center"/>
    </xf>
    <xf numFmtId="0" fontId="39" fillId="0" borderId="1" xfId="1" applyFont="1" applyBorder="1" applyAlignment="1">
      <alignment horizontal="center" vertical="center" wrapText="1"/>
    </xf>
    <xf numFmtId="0" fontId="39" fillId="0" borderId="1" xfId="1" applyFont="1" applyBorder="1" applyAlignment="1">
      <alignment horizontal="center" vertical="center"/>
    </xf>
    <xf numFmtId="0" fontId="0" fillId="3" borderId="0" xfId="0" applyFill="1"/>
    <xf numFmtId="0" fontId="39" fillId="0" borderId="1" xfId="0" applyFont="1" applyBorder="1" applyAlignment="1">
      <alignment horizontal="center" vertical="center" wrapText="1"/>
    </xf>
    <xf numFmtId="164" fontId="39" fillId="0" borderId="1" xfId="0" applyNumberFormat="1" applyFont="1" applyBorder="1" applyAlignment="1">
      <alignment horizontal="center" vertical="center" wrapText="1"/>
    </xf>
    <xf numFmtId="0" fontId="39" fillId="0" borderId="26" xfId="0" applyFont="1" applyBorder="1" applyAlignment="1">
      <alignment horizontal="center" vertical="center" wrapText="1"/>
    </xf>
    <xf numFmtId="0" fontId="39" fillId="0" borderId="27" xfId="0" applyFont="1" applyBorder="1" applyAlignment="1">
      <alignment horizontal="center" vertical="center" wrapText="1"/>
    </xf>
    <xf numFmtId="0" fontId="39" fillId="0" borderId="28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10" fontId="0" fillId="0" borderId="9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0" fontId="39" fillId="2" borderId="1" xfId="0" applyFont="1" applyFill="1" applyBorder="1" applyAlignment="1">
      <alignment horizontal="center" vertical="center"/>
    </xf>
    <xf numFmtId="10" fontId="39" fillId="2" borderId="1" xfId="0" applyNumberFormat="1" applyFont="1" applyFill="1" applyBorder="1" applyAlignment="1">
      <alignment horizontal="center" vertical="center"/>
    </xf>
    <xf numFmtId="10" fontId="0" fillId="0" borderId="20" xfId="0" applyNumberForma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10" fontId="0" fillId="0" borderId="22" xfId="0" applyNumberFormat="1" applyBorder="1" applyAlignment="1">
      <alignment horizontal="center"/>
    </xf>
    <xf numFmtId="0" fontId="31" fillId="0" borderId="8" xfId="0" applyFont="1" applyBorder="1"/>
    <xf numFmtId="0" fontId="31" fillId="0" borderId="20" xfId="0" applyFont="1" applyBorder="1"/>
    <xf numFmtId="0" fontId="0" fillId="0" borderId="21" xfId="0" applyBorder="1"/>
    <xf numFmtId="0" fontId="0" fillId="0" borderId="22" xfId="0" applyBorder="1"/>
    <xf numFmtId="0" fontId="40" fillId="0" borderId="8" xfId="0" applyFont="1" applyBorder="1"/>
    <xf numFmtId="10" fontId="0" fillId="0" borderId="0" xfId="0" applyNumberFormat="1" applyAlignment="1">
      <alignment horizontal="center"/>
    </xf>
    <xf numFmtId="0" fontId="39" fillId="0" borderId="1" xfId="1" applyFont="1" applyBorder="1" applyAlignment="1">
      <alignment horizontal="center" vertical="center" wrapText="1"/>
    </xf>
    <xf numFmtId="0" fontId="39" fillId="0" borderId="1" xfId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39" fillId="0" borderId="1" xfId="1" applyFont="1" applyBorder="1" applyAlignment="1">
      <alignment horizontal="center" vertical="center" wrapText="1"/>
    </xf>
    <xf numFmtId="0" fontId="39" fillId="0" borderId="1" xfId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39" fillId="0" borderId="1" xfId="1" applyFont="1" applyBorder="1" applyAlignment="1">
      <alignment horizontal="center" vertical="center" wrapText="1"/>
    </xf>
    <xf numFmtId="0" fontId="39" fillId="0" borderId="1" xfId="1" applyFont="1" applyBorder="1" applyAlignment="1">
      <alignment horizontal="center" vertical="center"/>
    </xf>
    <xf numFmtId="0" fontId="39" fillId="0" borderId="1" xfId="1" applyFont="1" applyBorder="1" applyAlignment="1">
      <alignment horizontal="center" vertical="center" wrapText="1"/>
    </xf>
    <xf numFmtId="0" fontId="39" fillId="0" borderId="1" xfId="1" applyFont="1" applyBorder="1" applyAlignment="1">
      <alignment horizontal="center" vertical="center"/>
    </xf>
    <xf numFmtId="0" fontId="39" fillId="0" borderId="1" xfId="1" applyFont="1" applyBorder="1" applyAlignment="1">
      <alignment horizontal="center" vertical="center" wrapText="1"/>
    </xf>
    <xf numFmtId="0" fontId="39" fillId="0" borderId="1" xfId="1" applyFont="1" applyBorder="1" applyAlignment="1">
      <alignment horizontal="center" vertical="center"/>
    </xf>
    <xf numFmtId="0" fontId="39" fillId="0" borderId="1" xfId="1" applyFont="1" applyBorder="1" applyAlignment="1">
      <alignment horizontal="center" vertical="center" wrapText="1"/>
    </xf>
    <xf numFmtId="0" fontId="39" fillId="0" borderId="1" xfId="1" applyFont="1" applyBorder="1" applyAlignment="1">
      <alignment horizontal="center" vertical="center"/>
    </xf>
    <xf numFmtId="0" fontId="39" fillId="0" borderId="1" xfId="1" applyFont="1" applyBorder="1" applyAlignment="1">
      <alignment horizontal="center" vertical="center" wrapText="1"/>
    </xf>
    <xf numFmtId="0" fontId="39" fillId="0" borderId="1" xfId="1" applyFont="1" applyBorder="1" applyAlignment="1">
      <alignment horizontal="center" vertical="center"/>
    </xf>
    <xf numFmtId="0" fontId="39" fillId="0" borderId="1" xfId="1" applyFont="1" applyBorder="1" applyAlignment="1">
      <alignment horizontal="center" vertical="center" wrapText="1"/>
    </xf>
    <xf numFmtId="0" fontId="39" fillId="0" borderId="1" xfId="1" applyFont="1" applyBorder="1" applyAlignment="1">
      <alignment horizontal="center" vertical="center"/>
    </xf>
    <xf numFmtId="0" fontId="39" fillId="0" borderId="1" xfId="1" applyFont="1" applyBorder="1" applyAlignment="1">
      <alignment horizontal="center" vertical="center" wrapText="1"/>
    </xf>
    <xf numFmtId="0" fontId="39" fillId="0" borderId="1" xfId="1" applyFont="1" applyBorder="1" applyAlignment="1">
      <alignment horizontal="center" vertical="center"/>
    </xf>
    <xf numFmtId="0" fontId="39" fillId="0" borderId="1" xfId="1" applyFont="1" applyBorder="1" applyAlignment="1">
      <alignment horizontal="center" vertical="center" wrapText="1"/>
    </xf>
    <xf numFmtId="0" fontId="39" fillId="0" borderId="1" xfId="1" applyFont="1" applyBorder="1" applyAlignment="1">
      <alignment horizontal="center" vertical="center"/>
    </xf>
    <xf numFmtId="0" fontId="44" fillId="0" borderId="1" xfId="1" applyFont="1" applyBorder="1" applyAlignment="1">
      <alignment horizontal="center" vertical="center"/>
    </xf>
    <xf numFmtId="0" fontId="39" fillId="0" borderId="1" xfId="1" applyFont="1" applyBorder="1" applyAlignment="1">
      <alignment horizontal="center" vertical="center" wrapText="1"/>
    </xf>
    <xf numFmtId="0" fontId="39" fillId="0" borderId="1" xfId="1" applyFont="1" applyBorder="1" applyAlignment="1">
      <alignment horizontal="center" vertical="center"/>
    </xf>
    <xf numFmtId="0" fontId="39" fillId="0" borderId="1" xfId="1" applyFont="1" applyBorder="1" applyAlignment="1">
      <alignment horizontal="center" vertical="center" wrapText="1"/>
    </xf>
    <xf numFmtId="0" fontId="39" fillId="0" borderId="1" xfId="1" applyFont="1" applyBorder="1" applyAlignment="1">
      <alignment horizontal="center" vertical="center"/>
    </xf>
    <xf numFmtId="0" fontId="39" fillId="0" borderId="1" xfId="1" applyFont="1" applyBorder="1" applyAlignment="1">
      <alignment horizontal="center" vertical="center" wrapText="1"/>
    </xf>
    <xf numFmtId="0" fontId="39" fillId="0" borderId="1" xfId="1" applyFont="1" applyBorder="1" applyAlignment="1">
      <alignment horizontal="center" vertical="center"/>
    </xf>
    <xf numFmtId="0" fontId="39" fillId="0" borderId="1" xfId="1" applyFont="1" applyBorder="1" applyAlignment="1">
      <alignment horizontal="center" vertical="center"/>
    </xf>
    <xf numFmtId="0" fontId="39" fillId="0" borderId="1" xfId="1" applyFont="1" applyBorder="1" applyAlignment="1">
      <alignment horizontal="center" vertical="center" wrapText="1"/>
    </xf>
    <xf numFmtId="0" fontId="39" fillId="0" borderId="1" xfId="1" applyFont="1" applyBorder="1" applyAlignment="1">
      <alignment horizontal="center" vertical="center"/>
    </xf>
    <xf numFmtId="0" fontId="39" fillId="0" borderId="1" xfId="1" applyFont="1" applyBorder="1" applyAlignment="1">
      <alignment horizontal="center" vertical="center" wrapText="1"/>
    </xf>
    <xf numFmtId="0" fontId="39" fillId="0" borderId="1" xfId="1" applyFont="1" applyBorder="1" applyAlignment="1">
      <alignment horizontal="center" vertical="center"/>
    </xf>
    <xf numFmtId="0" fontId="39" fillId="0" borderId="1" xfId="1" applyFont="1" applyBorder="1" applyAlignment="1">
      <alignment horizontal="center" vertical="center" wrapText="1"/>
    </xf>
    <xf numFmtId="0" fontId="39" fillId="0" borderId="1" xfId="1" applyFont="1" applyBorder="1" applyAlignment="1">
      <alignment horizontal="center" vertical="center"/>
    </xf>
    <xf numFmtId="0" fontId="39" fillId="0" borderId="1" xfId="1" applyFont="1" applyBorder="1" applyAlignment="1">
      <alignment horizontal="center" vertical="center" wrapText="1"/>
    </xf>
    <xf numFmtId="0" fontId="39" fillId="0" borderId="1" xfId="1" applyFont="1" applyBorder="1" applyAlignment="1">
      <alignment horizontal="center" vertical="center"/>
    </xf>
    <xf numFmtId="10" fontId="42" fillId="0" borderId="1" xfId="1" applyNumberFormat="1" applyFont="1" applyFill="1" applyBorder="1" applyAlignment="1">
      <alignment horizontal="center" vertical="center"/>
    </xf>
    <xf numFmtId="0" fontId="39" fillId="0" borderId="1" xfId="1" applyFont="1" applyBorder="1" applyAlignment="1">
      <alignment horizontal="center" vertical="center" wrapText="1"/>
    </xf>
    <xf numFmtId="0" fontId="39" fillId="0" borderId="1" xfId="1" applyFont="1" applyBorder="1" applyAlignment="1">
      <alignment horizontal="center" vertical="center"/>
    </xf>
    <xf numFmtId="0" fontId="39" fillId="0" borderId="1" xfId="1" applyFont="1" applyBorder="1" applyAlignment="1">
      <alignment horizontal="center" vertical="center" wrapText="1"/>
    </xf>
    <xf numFmtId="0" fontId="39" fillId="0" borderId="1" xfId="1" applyFont="1" applyBorder="1" applyAlignment="1">
      <alignment horizontal="center" vertical="center"/>
    </xf>
    <xf numFmtId="0" fontId="39" fillId="0" borderId="1" xfId="1" applyFont="1" applyBorder="1" applyAlignment="1">
      <alignment horizontal="center" vertical="center" wrapText="1"/>
    </xf>
    <xf numFmtId="0" fontId="39" fillId="0" borderId="1" xfId="1" applyFont="1" applyBorder="1" applyAlignment="1">
      <alignment horizontal="center" vertical="center"/>
    </xf>
    <xf numFmtId="0" fontId="39" fillId="0" borderId="1" xfId="1" applyFont="1" applyBorder="1" applyAlignment="1">
      <alignment horizontal="center" vertical="center" wrapText="1"/>
    </xf>
    <xf numFmtId="0" fontId="39" fillId="0" borderId="1" xfId="1" applyFont="1" applyBorder="1" applyAlignment="1">
      <alignment horizontal="center" vertical="center"/>
    </xf>
    <xf numFmtId="0" fontId="38" fillId="0" borderId="5" xfId="1" applyFont="1" applyBorder="1" applyAlignment="1">
      <alignment horizontal="center" vertical="center"/>
    </xf>
    <xf numFmtId="0" fontId="38" fillId="0" borderId="7" xfId="1" applyFont="1" applyBorder="1" applyAlignment="1">
      <alignment horizontal="center" vertical="center"/>
    </xf>
    <xf numFmtId="0" fontId="38" fillId="0" borderId="6" xfId="1" applyFont="1" applyBorder="1" applyAlignment="1">
      <alignment horizontal="center" vertical="center"/>
    </xf>
    <xf numFmtId="0" fontId="39" fillId="0" borderId="1" xfId="1" applyFont="1" applyBorder="1" applyAlignment="1">
      <alignment horizontal="center" vertical="center" wrapText="1"/>
    </xf>
    <xf numFmtId="0" fontId="39" fillId="0" borderId="1" xfId="1" applyFont="1" applyFill="1" applyBorder="1" applyAlignment="1">
      <alignment horizontal="center" vertical="center" wrapText="1"/>
    </xf>
    <xf numFmtId="0" fontId="39" fillId="0" borderId="1" xfId="1" applyFont="1" applyBorder="1" applyAlignment="1">
      <alignment horizontal="center" vertical="center"/>
    </xf>
    <xf numFmtId="0" fontId="41" fillId="0" borderId="9" xfId="1" applyFont="1" applyBorder="1" applyAlignment="1">
      <alignment horizontal="center" vertical="center"/>
    </xf>
    <xf numFmtId="0" fontId="41" fillId="0" borderId="10" xfId="1" applyFont="1" applyBorder="1" applyAlignment="1">
      <alignment horizontal="center" vertical="center"/>
    </xf>
    <xf numFmtId="0" fontId="41" fillId="0" borderId="11" xfId="1" applyFont="1" applyBorder="1" applyAlignment="1">
      <alignment horizontal="center" vertical="center"/>
    </xf>
    <xf numFmtId="0" fontId="41" fillId="0" borderId="14" xfId="1" applyFont="1" applyBorder="1" applyAlignment="1">
      <alignment horizontal="center" vertical="center"/>
    </xf>
    <xf numFmtId="0" fontId="41" fillId="0" borderId="15" xfId="1" applyFont="1" applyBorder="1" applyAlignment="1">
      <alignment horizontal="center" vertical="center"/>
    </xf>
    <xf numFmtId="0" fontId="41" fillId="0" borderId="16" xfId="1" applyFont="1" applyBorder="1" applyAlignment="1">
      <alignment horizontal="center" vertical="center"/>
    </xf>
    <xf numFmtId="0" fontId="37" fillId="0" borderId="23" xfId="1" applyFont="1" applyBorder="1" applyAlignment="1">
      <alignment horizontal="center" vertical="center" wrapText="1"/>
    </xf>
    <xf numFmtId="0" fontId="37" fillId="0" borderId="24" xfId="1" applyBorder="1" applyAlignment="1">
      <alignment horizontal="center" vertical="center" wrapText="1"/>
    </xf>
    <xf numFmtId="0" fontId="37" fillId="0" borderId="25" xfId="1" applyBorder="1" applyAlignment="1">
      <alignment horizontal="center" vertical="center" wrapText="1"/>
    </xf>
    <xf numFmtId="0" fontId="37" fillId="0" borderId="9" xfId="1" applyFont="1" applyBorder="1" applyAlignment="1">
      <alignment horizontal="left" vertical="center" wrapText="1"/>
    </xf>
    <xf numFmtId="0" fontId="37" fillId="0" borderId="10" xfId="1" applyFont="1" applyBorder="1" applyAlignment="1">
      <alignment horizontal="left" vertical="center" wrapText="1"/>
    </xf>
    <xf numFmtId="0" fontId="37" fillId="0" borderId="11" xfId="1" applyFont="1" applyBorder="1" applyAlignment="1">
      <alignment horizontal="left" vertical="center" wrapText="1"/>
    </xf>
    <xf numFmtId="0" fontId="37" fillId="0" borderId="12" xfId="1" applyFont="1" applyBorder="1" applyAlignment="1">
      <alignment horizontal="left" vertical="center" wrapText="1"/>
    </xf>
    <xf numFmtId="0" fontId="37" fillId="0" borderId="0" xfId="1" applyFont="1" applyBorder="1" applyAlignment="1">
      <alignment horizontal="left" vertical="center" wrapText="1"/>
    </xf>
    <xf numFmtId="0" fontId="37" fillId="0" borderId="13" xfId="1" applyFont="1" applyBorder="1" applyAlignment="1">
      <alignment horizontal="left" vertical="center" wrapText="1"/>
    </xf>
    <xf numFmtId="0" fontId="37" fillId="0" borderId="14" xfId="1" applyFont="1" applyBorder="1" applyAlignment="1">
      <alignment horizontal="left" vertical="center" wrapText="1"/>
    </xf>
    <xf numFmtId="0" fontId="37" fillId="0" borderId="15" xfId="1" applyFont="1" applyBorder="1" applyAlignment="1">
      <alignment horizontal="left" vertical="center" wrapText="1"/>
    </xf>
    <xf numFmtId="0" fontId="37" fillId="0" borderId="16" xfId="1" applyFont="1" applyBorder="1" applyAlignment="1">
      <alignment horizontal="left" vertical="center" wrapText="1"/>
    </xf>
    <xf numFmtId="0" fontId="39" fillId="0" borderId="4" xfId="1" applyFont="1" applyBorder="1" applyAlignment="1">
      <alignment horizontal="center" vertical="center"/>
    </xf>
    <xf numFmtId="0" fontId="39" fillId="0" borderId="2" xfId="1" applyFont="1" applyBorder="1" applyAlignment="1">
      <alignment horizontal="center" vertical="center"/>
    </xf>
    <xf numFmtId="0" fontId="39" fillId="0" borderId="3" xfId="1" applyFont="1" applyBorder="1" applyAlignment="1">
      <alignment horizontal="center" vertical="center"/>
    </xf>
    <xf numFmtId="0" fontId="39" fillId="0" borderId="4" xfId="1" applyFont="1" applyBorder="1" applyAlignment="1">
      <alignment horizontal="center" vertical="center" wrapText="1"/>
    </xf>
    <xf numFmtId="0" fontId="39" fillId="0" borderId="2" xfId="1" applyFont="1" applyBorder="1" applyAlignment="1">
      <alignment horizontal="center" vertical="center" wrapText="1"/>
    </xf>
    <xf numFmtId="0" fontId="39" fillId="0" borderId="3" xfId="1" applyFont="1" applyBorder="1" applyAlignment="1">
      <alignment horizontal="center" vertical="center" wrapText="1"/>
    </xf>
    <xf numFmtId="10" fontId="39" fillId="0" borderId="4" xfId="1" applyNumberFormat="1" applyFont="1" applyFill="1" applyBorder="1" applyAlignment="1">
      <alignment horizontal="center" vertical="center"/>
    </xf>
    <xf numFmtId="10" fontId="39" fillId="0" borderId="2" xfId="1" applyNumberFormat="1" applyFont="1" applyFill="1" applyBorder="1" applyAlignment="1">
      <alignment horizontal="center" vertical="center"/>
    </xf>
    <xf numFmtId="0" fontId="37" fillId="0" borderId="17" xfId="1" applyFont="1" applyBorder="1" applyAlignment="1">
      <alignment horizontal="center" vertical="center" wrapText="1"/>
    </xf>
    <xf numFmtId="0" fontId="37" fillId="0" borderId="18" xfId="1" applyBorder="1" applyAlignment="1">
      <alignment horizontal="center" vertical="center"/>
    </xf>
    <xf numFmtId="0" fontId="37" fillId="0" borderId="19" xfId="1" applyBorder="1" applyAlignment="1">
      <alignment horizontal="center" vertical="center"/>
    </xf>
    <xf numFmtId="0" fontId="37" fillId="0" borderId="9" xfId="1" applyFont="1" applyBorder="1" applyAlignment="1">
      <alignment horizontal="left" vertical="center"/>
    </xf>
    <xf numFmtId="0" fontId="37" fillId="0" borderId="10" xfId="1" applyBorder="1" applyAlignment="1">
      <alignment horizontal="left" vertical="center"/>
    </xf>
    <xf numFmtId="0" fontId="37" fillId="0" borderId="11" xfId="1" applyBorder="1" applyAlignment="1">
      <alignment horizontal="left" vertical="center"/>
    </xf>
    <xf numFmtId="0" fontId="37" fillId="0" borderId="12" xfId="1" applyBorder="1" applyAlignment="1">
      <alignment horizontal="left" vertical="center"/>
    </xf>
    <xf numFmtId="0" fontId="37" fillId="0" borderId="0" xfId="1" applyBorder="1" applyAlignment="1">
      <alignment horizontal="left" vertical="center"/>
    </xf>
    <xf numFmtId="0" fontId="37" fillId="0" borderId="13" xfId="1" applyBorder="1" applyAlignment="1">
      <alignment horizontal="left" vertical="center"/>
    </xf>
    <xf numFmtId="0" fontId="37" fillId="0" borderId="14" xfId="1" applyBorder="1" applyAlignment="1">
      <alignment horizontal="left" vertical="center"/>
    </xf>
    <xf numFmtId="0" fontId="37" fillId="0" borderId="15" xfId="1" applyBorder="1" applyAlignment="1">
      <alignment horizontal="left" vertical="center"/>
    </xf>
    <xf numFmtId="0" fontId="37" fillId="0" borderId="16" xfId="1" applyBorder="1" applyAlignment="1">
      <alignment horizontal="left" vertical="center"/>
    </xf>
    <xf numFmtId="10" fontId="39" fillId="0" borderId="3" xfId="1" applyNumberFormat="1" applyFont="1" applyFill="1" applyBorder="1" applyAlignment="1">
      <alignment horizontal="center" vertical="center"/>
    </xf>
    <xf numFmtId="0" fontId="39" fillId="2" borderId="5" xfId="1" applyFont="1" applyFill="1" applyBorder="1" applyAlignment="1">
      <alignment horizontal="center" vertical="center"/>
    </xf>
    <xf numFmtId="0" fontId="39" fillId="2" borderId="6" xfId="1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31" fillId="0" borderId="10" xfId="0" applyFont="1" applyBorder="1" applyAlignment="1">
      <alignment horizontal="left" vertical="center" wrapText="1"/>
    </xf>
    <xf numFmtId="0" fontId="31" fillId="0" borderId="11" xfId="0" applyFont="1" applyBorder="1" applyAlignment="1">
      <alignment horizontal="left" vertical="center" wrapText="1"/>
    </xf>
    <xf numFmtId="0" fontId="31" fillId="0" borderId="12" xfId="0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 vertical="center" wrapText="1"/>
    </xf>
    <xf numFmtId="0" fontId="31" fillId="0" borderId="13" xfId="0" applyFont="1" applyBorder="1" applyAlignment="1">
      <alignment horizontal="left" vertical="center" wrapText="1"/>
    </xf>
    <xf numFmtId="0" fontId="31" fillId="0" borderId="14" xfId="0" applyFont="1" applyBorder="1" applyAlignment="1">
      <alignment horizontal="left" vertical="center" wrapText="1"/>
    </xf>
    <xf numFmtId="0" fontId="31" fillId="0" borderId="15" xfId="0" applyFont="1" applyBorder="1" applyAlignment="1">
      <alignment horizontal="left" vertical="center" wrapText="1"/>
    </xf>
    <xf numFmtId="0" fontId="31" fillId="0" borderId="16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20" fillId="0" borderId="9" xfId="0" applyFont="1" applyBorder="1" applyAlignment="1">
      <alignment horizontal="left" vertical="center" wrapText="1"/>
    </xf>
    <xf numFmtId="0" fontId="21" fillId="0" borderId="9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22" fillId="0" borderId="9" xfId="0" applyFont="1" applyBorder="1" applyAlignment="1">
      <alignment horizontal="left" vertical="center" wrapText="1"/>
    </xf>
    <xf numFmtId="0" fontId="23" fillId="0" borderId="9" xfId="0" applyFont="1" applyBorder="1" applyAlignment="1">
      <alignment horizontal="left" vertical="center" wrapText="1"/>
    </xf>
    <xf numFmtId="0" fontId="24" fillId="0" borderId="9" xfId="0" applyFont="1" applyBorder="1" applyAlignment="1">
      <alignment horizontal="left" vertical="center" wrapText="1"/>
    </xf>
    <xf numFmtId="10" fontId="39" fillId="0" borderId="4" xfId="0" applyNumberFormat="1" applyFont="1" applyFill="1" applyBorder="1" applyAlignment="1">
      <alignment horizontal="center" vertical="center"/>
    </xf>
    <xf numFmtId="10" fontId="39" fillId="0" borderId="3" xfId="0" applyNumberFormat="1" applyFont="1" applyFill="1" applyBorder="1" applyAlignment="1">
      <alignment horizontal="center" vertical="center"/>
    </xf>
    <xf numFmtId="0" fontId="39" fillId="2" borderId="5" xfId="0" applyFont="1" applyFill="1" applyBorder="1" applyAlignment="1">
      <alignment horizontal="center" vertical="center"/>
    </xf>
    <xf numFmtId="0" fontId="39" fillId="2" borderId="6" xfId="0" applyFont="1" applyFill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10" fontId="39" fillId="0" borderId="2" xfId="0" applyNumberFormat="1" applyFont="1" applyFill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39" fillId="0" borderId="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5" fillId="0" borderId="9" xfId="0" applyFont="1" applyBorder="1" applyAlignment="1">
      <alignment horizontal="left" vertical="center" wrapText="1"/>
    </xf>
    <xf numFmtId="0" fontId="41" fillId="0" borderId="9" xfId="0" applyFont="1" applyBorder="1" applyAlignment="1">
      <alignment horizontal="center" vertical="center"/>
    </xf>
    <xf numFmtId="0" fontId="41" fillId="0" borderId="10" xfId="0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31" fillId="0" borderId="2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26" fillId="0" borderId="9" xfId="0" applyFont="1" applyBorder="1" applyAlignment="1">
      <alignment horizontal="left" vertical="center" wrapText="1"/>
    </xf>
    <xf numFmtId="0" fontId="28" fillId="0" borderId="9" xfId="0" applyFont="1" applyBorder="1" applyAlignment="1">
      <alignment horizontal="left" vertical="center" wrapText="1"/>
    </xf>
    <xf numFmtId="0" fontId="27" fillId="0" borderId="9" xfId="0" applyFont="1" applyBorder="1" applyAlignment="1">
      <alignment horizontal="left" vertical="center" wrapText="1"/>
    </xf>
    <xf numFmtId="0" fontId="29" fillId="0" borderId="9" xfId="0" applyFont="1" applyBorder="1" applyAlignment="1">
      <alignment horizontal="left" vertical="center" wrapText="1"/>
    </xf>
    <xf numFmtId="0" fontId="31" fillId="0" borderId="9" xfId="0" applyFont="1" applyBorder="1" applyAlignment="1">
      <alignment horizontal="left" vertical="center" wrapText="1"/>
    </xf>
    <xf numFmtId="0" fontId="30" fillId="0" borderId="9" xfId="0" applyFont="1" applyBorder="1" applyAlignment="1">
      <alignment horizontal="left" vertical="center" wrapText="1"/>
    </xf>
    <xf numFmtId="0" fontId="39" fillId="0" borderId="29" xfId="0" applyFont="1" applyBorder="1" applyAlignment="1">
      <alignment horizontal="center" vertical="center"/>
    </xf>
    <xf numFmtId="0" fontId="39" fillId="0" borderId="30" xfId="0" applyFont="1" applyBorder="1" applyAlignment="1">
      <alignment horizontal="center" vertical="center"/>
    </xf>
    <xf numFmtId="0" fontId="39" fillId="0" borderId="31" xfId="0" applyFont="1" applyBorder="1" applyAlignment="1">
      <alignment horizontal="center" vertical="center"/>
    </xf>
    <xf numFmtId="0" fontId="39" fillId="0" borderId="32" xfId="0" applyFont="1" applyBorder="1" applyAlignment="1">
      <alignment horizontal="center" vertical="center"/>
    </xf>
    <xf numFmtId="0" fontId="39" fillId="0" borderId="33" xfId="0" applyFont="1" applyBorder="1" applyAlignment="1">
      <alignment horizontal="center" vertical="center"/>
    </xf>
    <xf numFmtId="0" fontId="39" fillId="0" borderId="34" xfId="0" applyFont="1" applyBorder="1" applyAlignment="1">
      <alignment horizontal="center" vertical="center"/>
    </xf>
    <xf numFmtId="0" fontId="32" fillId="0" borderId="9" xfId="0" applyFont="1" applyBorder="1" applyAlignment="1">
      <alignment horizontal="left" vertical="center" wrapText="1"/>
    </xf>
    <xf numFmtId="0" fontId="36" fillId="0" borderId="10" xfId="0" applyFont="1" applyBorder="1" applyAlignment="1">
      <alignment horizontal="left" vertical="center" wrapText="1"/>
    </xf>
    <xf numFmtId="0" fontId="36" fillId="0" borderId="11" xfId="0" applyFont="1" applyBorder="1" applyAlignment="1">
      <alignment horizontal="left" vertical="center" wrapText="1"/>
    </xf>
    <xf numFmtId="0" fontId="36" fillId="0" borderId="12" xfId="0" applyFont="1" applyBorder="1" applyAlignment="1">
      <alignment horizontal="left" vertical="center" wrapText="1"/>
    </xf>
    <xf numFmtId="0" fontId="36" fillId="0" borderId="0" xfId="0" applyFont="1" applyBorder="1" applyAlignment="1">
      <alignment horizontal="left" vertical="center" wrapText="1"/>
    </xf>
    <xf numFmtId="0" fontId="36" fillId="0" borderId="13" xfId="0" applyFont="1" applyBorder="1" applyAlignment="1">
      <alignment horizontal="left" vertical="center" wrapText="1"/>
    </xf>
    <xf numFmtId="0" fontId="36" fillId="0" borderId="14" xfId="0" applyFont="1" applyBorder="1" applyAlignment="1">
      <alignment horizontal="left" vertical="center" wrapText="1"/>
    </xf>
    <xf numFmtId="0" fontId="36" fillId="0" borderId="15" xfId="0" applyFont="1" applyBorder="1" applyAlignment="1">
      <alignment horizontal="left" vertical="center" wrapText="1"/>
    </xf>
    <xf numFmtId="0" fontId="36" fillId="0" borderId="16" xfId="0" applyFont="1" applyBorder="1" applyAlignment="1">
      <alignment horizontal="left" vertical="center" wrapText="1"/>
    </xf>
    <xf numFmtId="0" fontId="34" fillId="0" borderId="9" xfId="0" applyFont="1" applyBorder="1" applyAlignment="1">
      <alignment horizontal="left" vertical="center" wrapText="1"/>
    </xf>
    <xf numFmtId="0" fontId="33" fillId="0" borderId="9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6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="80" zoomScaleNormal="80" workbookViewId="0">
      <selection activeCell="J29" sqref="J29"/>
    </sheetView>
  </sheetViews>
  <sheetFormatPr defaultColWidth="9" defaultRowHeight="15"/>
  <cols>
    <col min="1" max="1" width="9" style="2"/>
    <col min="2" max="2" width="11.85546875" style="2" customWidth="1"/>
    <col min="3" max="3" width="9" style="2"/>
    <col min="4" max="4" width="11" style="2" customWidth="1"/>
    <col min="5" max="6" width="12.7109375" style="2" customWidth="1"/>
    <col min="7" max="9" width="9" style="2"/>
    <col min="10" max="12" width="10.42578125" style="2" customWidth="1"/>
    <col min="13" max="13" width="11.85546875" style="2" bestFit="1" customWidth="1"/>
    <col min="14" max="14" width="11.85546875" style="2" customWidth="1"/>
    <col min="15" max="15" width="1.7109375" style="2" customWidth="1"/>
    <col min="16" max="17" width="9" style="2"/>
    <col min="18" max="18" width="11" style="2" customWidth="1"/>
    <col min="19" max="19" width="1.7109375" style="2" customWidth="1"/>
    <col min="20" max="16384" width="9" style="2"/>
  </cols>
  <sheetData>
    <row r="1" spans="1:26" ht="21" thickBot="1">
      <c r="A1" s="108" t="s">
        <v>27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  <c r="O1" s="1"/>
      <c r="S1" s="1"/>
    </row>
    <row r="2" spans="1:26" ht="17.25" customHeight="1">
      <c r="A2" s="111" t="s">
        <v>0</v>
      </c>
      <c r="B2" s="111" t="s">
        <v>1</v>
      </c>
      <c r="C2" s="111" t="s">
        <v>2</v>
      </c>
      <c r="D2" s="111" t="s">
        <v>3</v>
      </c>
      <c r="E2" s="112" t="s">
        <v>18</v>
      </c>
      <c r="F2" s="112" t="s">
        <v>19</v>
      </c>
      <c r="G2" s="113" t="s">
        <v>5</v>
      </c>
      <c r="H2" s="113"/>
      <c r="I2" s="113"/>
      <c r="J2" s="113"/>
      <c r="K2" s="113"/>
      <c r="L2" s="113"/>
      <c r="M2" s="111" t="s">
        <v>25</v>
      </c>
      <c r="N2" s="111" t="s">
        <v>26</v>
      </c>
      <c r="O2" s="1"/>
      <c r="P2" s="114" t="s">
        <v>28</v>
      </c>
      <c r="Q2" s="115"/>
      <c r="R2" s="116"/>
      <c r="S2" s="1"/>
      <c r="T2" s="120" t="s">
        <v>20</v>
      </c>
      <c r="U2" s="123"/>
      <c r="V2" s="124"/>
      <c r="W2" s="124"/>
      <c r="X2" s="124"/>
      <c r="Y2" s="124"/>
      <c r="Z2" s="125"/>
    </row>
    <row r="3" spans="1:26" ht="15.75" thickBot="1">
      <c r="A3" s="111"/>
      <c r="B3" s="111"/>
      <c r="C3" s="111"/>
      <c r="D3" s="111"/>
      <c r="E3" s="112"/>
      <c r="F3" s="112"/>
      <c r="G3" s="113"/>
      <c r="H3" s="113"/>
      <c r="I3" s="113"/>
      <c r="J3" s="113"/>
      <c r="K3" s="113"/>
      <c r="L3" s="113"/>
      <c r="M3" s="111"/>
      <c r="N3" s="111"/>
      <c r="O3" s="1"/>
      <c r="P3" s="117"/>
      <c r="Q3" s="118"/>
      <c r="R3" s="119"/>
      <c r="S3" s="1"/>
      <c r="T3" s="121"/>
      <c r="U3" s="126"/>
      <c r="V3" s="127"/>
      <c r="W3" s="127"/>
      <c r="X3" s="127"/>
      <c r="Y3" s="127"/>
      <c r="Z3" s="128"/>
    </row>
    <row r="4" spans="1:26" ht="52.5" thickBot="1">
      <c r="A4" s="111"/>
      <c r="B4" s="111"/>
      <c r="C4" s="111"/>
      <c r="D4" s="111"/>
      <c r="E4" s="112" t="s">
        <v>4</v>
      </c>
      <c r="F4" s="112"/>
      <c r="G4" s="3" t="s">
        <v>17</v>
      </c>
      <c r="H4" s="3" t="s">
        <v>6</v>
      </c>
      <c r="I4" s="3" t="s">
        <v>7</v>
      </c>
      <c r="J4" s="3" t="s">
        <v>8</v>
      </c>
      <c r="K4" s="3" t="s">
        <v>9</v>
      </c>
      <c r="L4" s="4" t="s">
        <v>10</v>
      </c>
      <c r="M4" s="111"/>
      <c r="N4" s="111"/>
      <c r="O4" s="1"/>
      <c r="P4" s="5" t="s">
        <v>6</v>
      </c>
      <c r="Q4" s="6" t="s">
        <v>7</v>
      </c>
      <c r="R4" s="7" t="s">
        <v>29</v>
      </c>
      <c r="S4" s="1"/>
      <c r="T4" s="121"/>
      <c r="U4" s="126"/>
      <c r="V4" s="127"/>
      <c r="W4" s="127"/>
      <c r="X4" s="127"/>
      <c r="Y4" s="127"/>
      <c r="Z4" s="128"/>
    </row>
    <row r="5" spans="1:26" ht="17.25" customHeight="1">
      <c r="A5" s="132" t="s">
        <v>11</v>
      </c>
      <c r="B5" s="135" t="s">
        <v>12</v>
      </c>
      <c r="C5" s="132">
        <v>1</v>
      </c>
      <c r="D5" s="8" t="s">
        <v>13</v>
      </c>
      <c r="E5" s="8"/>
      <c r="F5" s="8"/>
      <c r="G5" s="8"/>
      <c r="H5" s="8"/>
      <c r="I5" s="8"/>
      <c r="J5" s="8"/>
      <c r="K5" s="8"/>
      <c r="L5" s="8"/>
      <c r="M5" s="9" t="e">
        <f t="shared" ref="M5:M21" si="0">F5/E5</f>
        <v>#DIV/0!</v>
      </c>
      <c r="N5" s="138" t="e">
        <f>AVERAGE(M5:M6)</f>
        <v>#DIV/0!</v>
      </c>
      <c r="O5" s="1"/>
      <c r="P5" s="10" t="e">
        <f>H5/$E5</f>
        <v>#DIV/0!</v>
      </c>
      <c r="Q5" s="11" t="e">
        <f t="shared" ref="Q5:Q22" si="1">I5/$E5</f>
        <v>#DIV/0!</v>
      </c>
      <c r="R5" s="12" t="e">
        <f>(G5-H5-I5)/$E5</f>
        <v>#DIV/0!</v>
      </c>
      <c r="S5" s="1"/>
      <c r="T5" s="121"/>
      <c r="U5" s="126"/>
      <c r="V5" s="127"/>
      <c r="W5" s="127"/>
      <c r="X5" s="127"/>
      <c r="Y5" s="127"/>
      <c r="Z5" s="128"/>
    </row>
    <row r="6" spans="1:26" ht="18" thickBot="1">
      <c r="A6" s="133"/>
      <c r="B6" s="136"/>
      <c r="C6" s="134"/>
      <c r="D6" s="8" t="s">
        <v>14</v>
      </c>
      <c r="E6" s="8"/>
      <c r="F6" s="8"/>
      <c r="G6" s="8"/>
      <c r="H6" s="8"/>
      <c r="I6" s="8"/>
      <c r="J6" s="8"/>
      <c r="K6" s="8"/>
      <c r="L6" s="8"/>
      <c r="M6" s="9" t="e">
        <f t="shared" si="0"/>
        <v>#DIV/0!</v>
      </c>
      <c r="N6" s="139"/>
      <c r="O6" s="1"/>
      <c r="P6" s="13" t="e">
        <f t="shared" ref="P6:P22" si="2">H6/$E6</f>
        <v>#DIV/0!</v>
      </c>
      <c r="Q6" s="14" t="e">
        <f t="shared" si="1"/>
        <v>#DIV/0!</v>
      </c>
      <c r="R6" s="15" t="e">
        <f t="shared" ref="R6:R22" si="3">(G6-H6-I6)/$E6</f>
        <v>#DIV/0!</v>
      </c>
      <c r="S6" s="1"/>
      <c r="T6" s="121"/>
      <c r="U6" s="126"/>
      <c r="V6" s="127"/>
      <c r="W6" s="127"/>
      <c r="X6" s="127"/>
      <c r="Y6" s="127"/>
      <c r="Z6" s="128"/>
    </row>
    <row r="7" spans="1:26" ht="18" thickBot="1">
      <c r="A7" s="133"/>
      <c r="B7" s="136"/>
      <c r="C7" s="132">
        <v>2</v>
      </c>
      <c r="D7" s="8" t="s">
        <v>13</v>
      </c>
      <c r="E7" s="8"/>
      <c r="F7" s="8"/>
      <c r="G7" s="8"/>
      <c r="H7" s="8"/>
      <c r="I7" s="8"/>
      <c r="J7" s="8"/>
      <c r="K7" s="8"/>
      <c r="L7" s="8"/>
      <c r="M7" s="9" t="e">
        <f t="shared" si="0"/>
        <v>#DIV/0!</v>
      </c>
      <c r="N7" s="138" t="e">
        <f t="shared" ref="N7" si="4">AVERAGE(M7:M8)</f>
        <v>#DIV/0!</v>
      </c>
      <c r="O7" s="1"/>
      <c r="P7" s="10" t="e">
        <f t="shared" si="2"/>
        <v>#DIV/0!</v>
      </c>
      <c r="Q7" s="11" t="e">
        <f t="shared" si="1"/>
        <v>#DIV/0!</v>
      </c>
      <c r="R7" s="12" t="e">
        <f t="shared" si="3"/>
        <v>#DIV/0!</v>
      </c>
      <c r="S7" s="1"/>
      <c r="T7" s="122"/>
      <c r="U7" s="129"/>
      <c r="V7" s="130"/>
      <c r="W7" s="130"/>
      <c r="X7" s="130"/>
      <c r="Y7" s="130"/>
      <c r="Z7" s="131"/>
    </row>
    <row r="8" spans="1:26" ht="18" thickBot="1">
      <c r="A8" s="133"/>
      <c r="B8" s="136"/>
      <c r="C8" s="134"/>
      <c r="D8" s="8" t="s">
        <v>14</v>
      </c>
      <c r="E8" s="8"/>
      <c r="F8" s="8"/>
      <c r="G8" s="8"/>
      <c r="H8" s="8"/>
      <c r="I8" s="8"/>
      <c r="J8" s="8"/>
      <c r="K8" s="8"/>
      <c r="L8" s="8"/>
      <c r="M8" s="9" t="e">
        <f t="shared" si="0"/>
        <v>#DIV/0!</v>
      </c>
      <c r="N8" s="139"/>
      <c r="O8" s="1"/>
      <c r="P8" s="13" t="e">
        <f t="shared" si="2"/>
        <v>#DIV/0!</v>
      </c>
      <c r="Q8" s="14" t="e">
        <f t="shared" si="1"/>
        <v>#DIV/0!</v>
      </c>
      <c r="R8" s="15" t="e">
        <f t="shared" si="3"/>
        <v>#DIV/0!</v>
      </c>
      <c r="S8" s="1"/>
    </row>
    <row r="9" spans="1:26" ht="17.25">
      <c r="A9" s="133"/>
      <c r="B9" s="136"/>
      <c r="C9" s="132">
        <v>3</v>
      </c>
      <c r="D9" s="8" t="s">
        <v>13</v>
      </c>
      <c r="E9" s="8"/>
      <c r="F9" s="8"/>
      <c r="G9" s="8"/>
      <c r="H9" s="8"/>
      <c r="I9" s="8"/>
      <c r="J9" s="8"/>
      <c r="K9" s="8"/>
      <c r="L9" s="8"/>
      <c r="M9" s="9" t="e">
        <f t="shared" si="0"/>
        <v>#DIV/0!</v>
      </c>
      <c r="N9" s="138" t="e">
        <f t="shared" ref="N9" si="5">AVERAGE(M9:M10)</f>
        <v>#DIV/0!</v>
      </c>
      <c r="O9" s="1"/>
      <c r="P9" s="10" t="e">
        <f t="shared" si="2"/>
        <v>#DIV/0!</v>
      </c>
      <c r="Q9" s="11" t="e">
        <f t="shared" si="1"/>
        <v>#DIV/0!</v>
      </c>
      <c r="R9" s="12" t="e">
        <f t="shared" si="3"/>
        <v>#DIV/0!</v>
      </c>
      <c r="S9" s="1"/>
      <c r="T9" s="140" t="s">
        <v>21</v>
      </c>
      <c r="U9" s="143"/>
      <c r="V9" s="144"/>
      <c r="W9" s="144"/>
      <c r="X9" s="144"/>
      <c r="Y9" s="144"/>
      <c r="Z9" s="145"/>
    </row>
    <row r="10" spans="1:26" ht="18" thickBot="1">
      <c r="A10" s="133"/>
      <c r="B10" s="136"/>
      <c r="C10" s="134"/>
      <c r="D10" s="8" t="s">
        <v>14</v>
      </c>
      <c r="E10" s="8"/>
      <c r="F10" s="8"/>
      <c r="G10" s="8"/>
      <c r="H10" s="8"/>
      <c r="I10" s="8"/>
      <c r="J10" s="8"/>
      <c r="K10" s="8"/>
      <c r="L10" s="8"/>
      <c r="M10" s="9" t="e">
        <f t="shared" si="0"/>
        <v>#DIV/0!</v>
      </c>
      <c r="N10" s="139"/>
      <c r="O10" s="1"/>
      <c r="P10" s="13" t="e">
        <f t="shared" si="2"/>
        <v>#DIV/0!</v>
      </c>
      <c r="Q10" s="14" t="e">
        <f t="shared" si="1"/>
        <v>#DIV/0!</v>
      </c>
      <c r="R10" s="15" t="e">
        <f t="shared" si="3"/>
        <v>#DIV/0!</v>
      </c>
      <c r="S10" s="1"/>
      <c r="T10" s="141"/>
      <c r="U10" s="146"/>
      <c r="V10" s="147"/>
      <c r="W10" s="147"/>
      <c r="X10" s="147"/>
      <c r="Y10" s="147"/>
      <c r="Z10" s="148"/>
    </row>
    <row r="11" spans="1:26" ht="17.25">
      <c r="A11" s="133"/>
      <c r="B11" s="136"/>
      <c r="C11" s="132">
        <v>4</v>
      </c>
      <c r="D11" s="8" t="s">
        <v>13</v>
      </c>
      <c r="E11" s="8"/>
      <c r="F11" s="8"/>
      <c r="G11" s="8"/>
      <c r="H11" s="8"/>
      <c r="I11" s="8"/>
      <c r="J11" s="8"/>
      <c r="K11" s="8"/>
      <c r="L11" s="8"/>
      <c r="M11" s="9" t="e">
        <f t="shared" si="0"/>
        <v>#DIV/0!</v>
      </c>
      <c r="N11" s="138" t="e">
        <f t="shared" ref="N11" si="6">AVERAGE(M11:M12)</f>
        <v>#DIV/0!</v>
      </c>
      <c r="O11" s="1"/>
      <c r="P11" s="10" t="e">
        <f t="shared" si="2"/>
        <v>#DIV/0!</v>
      </c>
      <c r="Q11" s="11" t="e">
        <f t="shared" si="1"/>
        <v>#DIV/0!</v>
      </c>
      <c r="R11" s="12" t="e">
        <f t="shared" si="3"/>
        <v>#DIV/0!</v>
      </c>
      <c r="S11" s="1"/>
      <c r="T11" s="141"/>
      <c r="U11" s="146"/>
      <c r="V11" s="147"/>
      <c r="W11" s="147"/>
      <c r="X11" s="147"/>
      <c r="Y11" s="147"/>
      <c r="Z11" s="148"/>
    </row>
    <row r="12" spans="1:26" ht="18" thickBot="1">
      <c r="A12" s="133"/>
      <c r="B12" s="136"/>
      <c r="C12" s="134"/>
      <c r="D12" s="8" t="s">
        <v>14</v>
      </c>
      <c r="E12" s="8"/>
      <c r="F12" s="8"/>
      <c r="G12" s="8"/>
      <c r="H12" s="8"/>
      <c r="I12" s="8"/>
      <c r="J12" s="8"/>
      <c r="K12" s="8"/>
      <c r="L12" s="8"/>
      <c r="M12" s="9" t="e">
        <f t="shared" si="0"/>
        <v>#DIV/0!</v>
      </c>
      <c r="N12" s="152"/>
      <c r="O12" s="1"/>
      <c r="P12" s="13" t="e">
        <f t="shared" si="2"/>
        <v>#DIV/0!</v>
      </c>
      <c r="Q12" s="14" t="e">
        <f t="shared" si="1"/>
        <v>#DIV/0!</v>
      </c>
      <c r="R12" s="15" t="e">
        <f t="shared" si="3"/>
        <v>#DIV/0!</v>
      </c>
      <c r="S12" s="1"/>
      <c r="T12" s="141"/>
      <c r="U12" s="146"/>
      <c r="V12" s="147"/>
      <c r="W12" s="147"/>
      <c r="X12" s="147"/>
      <c r="Y12" s="147"/>
      <c r="Z12" s="148"/>
    </row>
    <row r="13" spans="1:26" ht="18" thickBot="1">
      <c r="A13" s="134"/>
      <c r="B13" s="137"/>
      <c r="C13" s="153" t="s">
        <v>15</v>
      </c>
      <c r="D13" s="154"/>
      <c r="E13" s="16">
        <f t="shared" ref="E13:L13" si="7">SUM(E5:E12)</f>
        <v>0</v>
      </c>
      <c r="F13" s="16">
        <f t="shared" si="7"/>
        <v>0</v>
      </c>
      <c r="G13" s="16">
        <f t="shared" si="7"/>
        <v>0</v>
      </c>
      <c r="H13" s="16">
        <f t="shared" si="7"/>
        <v>0</v>
      </c>
      <c r="I13" s="16">
        <f t="shared" si="7"/>
        <v>0</v>
      </c>
      <c r="J13" s="16">
        <f t="shared" si="7"/>
        <v>0</v>
      </c>
      <c r="K13" s="16">
        <f t="shared" si="7"/>
        <v>0</v>
      </c>
      <c r="L13" s="16">
        <f t="shared" si="7"/>
        <v>0</v>
      </c>
      <c r="M13" s="17" t="e">
        <f>F13/E13</f>
        <v>#DIV/0!</v>
      </c>
      <c r="N13" s="17" t="e">
        <f>AVERAGE(N5:N12)</f>
        <v>#DIV/0!</v>
      </c>
      <c r="O13" s="1"/>
      <c r="P13" s="18" t="e">
        <f t="shared" si="2"/>
        <v>#DIV/0!</v>
      </c>
      <c r="Q13" s="19" t="e">
        <f t="shared" si="1"/>
        <v>#DIV/0!</v>
      </c>
      <c r="R13" s="20" t="e">
        <f t="shared" si="3"/>
        <v>#DIV/0!</v>
      </c>
      <c r="S13" s="1"/>
      <c r="T13" s="142"/>
      <c r="U13" s="149"/>
      <c r="V13" s="150"/>
      <c r="W13" s="150"/>
      <c r="X13" s="150"/>
      <c r="Y13" s="150"/>
      <c r="Z13" s="151"/>
    </row>
    <row r="14" spans="1:26" ht="18" thickBot="1">
      <c r="A14" s="132" t="s">
        <v>11</v>
      </c>
      <c r="B14" s="135" t="s">
        <v>16</v>
      </c>
      <c r="C14" s="132">
        <v>1</v>
      </c>
      <c r="D14" s="8" t="s">
        <v>13</v>
      </c>
      <c r="E14" s="8"/>
      <c r="F14" s="8"/>
      <c r="G14" s="8"/>
      <c r="H14" s="8"/>
      <c r="I14" s="8"/>
      <c r="J14" s="8"/>
      <c r="K14" s="8"/>
      <c r="L14" s="8"/>
      <c r="M14" s="9" t="e">
        <f t="shared" si="0"/>
        <v>#DIV/0!</v>
      </c>
      <c r="N14" s="138" t="e">
        <f t="shared" ref="N14:N20" si="8">AVERAGE(M14:M15)</f>
        <v>#DIV/0!</v>
      </c>
      <c r="O14" s="1"/>
      <c r="P14" s="10" t="e">
        <f t="shared" si="2"/>
        <v>#DIV/0!</v>
      </c>
      <c r="Q14" s="11" t="e">
        <f t="shared" si="1"/>
        <v>#DIV/0!</v>
      </c>
      <c r="R14" s="12" t="e">
        <f t="shared" si="3"/>
        <v>#DIV/0!</v>
      </c>
      <c r="S14" s="1"/>
    </row>
    <row r="15" spans="1:26" ht="18" thickBot="1">
      <c r="A15" s="133"/>
      <c r="B15" s="136"/>
      <c r="C15" s="134"/>
      <c r="D15" s="8" t="s">
        <v>14</v>
      </c>
      <c r="E15" s="8"/>
      <c r="F15" s="8"/>
      <c r="G15" s="8"/>
      <c r="H15" s="8"/>
      <c r="I15" s="8"/>
      <c r="J15" s="8"/>
      <c r="K15" s="8"/>
      <c r="L15" s="8"/>
      <c r="M15" s="9" t="e">
        <f t="shared" si="0"/>
        <v>#DIV/0!</v>
      </c>
      <c r="N15" s="139"/>
      <c r="O15" s="1"/>
      <c r="P15" s="13" t="e">
        <f t="shared" si="2"/>
        <v>#DIV/0!</v>
      </c>
      <c r="Q15" s="14" t="e">
        <f t="shared" si="1"/>
        <v>#DIV/0!</v>
      </c>
      <c r="R15" s="15" t="e">
        <f t="shared" si="3"/>
        <v>#DIV/0!</v>
      </c>
      <c r="S15" s="1"/>
      <c r="T15" s="21" t="s">
        <v>22</v>
      </c>
      <c r="U15" s="22"/>
      <c r="V15" s="23"/>
      <c r="W15" s="23"/>
      <c r="X15" s="23"/>
      <c r="Y15" s="23"/>
      <c r="Z15" s="24"/>
    </row>
    <row r="16" spans="1:26" ht="18" thickBot="1">
      <c r="A16" s="133"/>
      <c r="B16" s="136"/>
      <c r="C16" s="132">
        <v>2</v>
      </c>
      <c r="D16" s="8" t="s">
        <v>13</v>
      </c>
      <c r="E16" s="8"/>
      <c r="F16" s="8"/>
      <c r="G16" s="8"/>
      <c r="H16" s="8"/>
      <c r="I16" s="8"/>
      <c r="J16" s="8"/>
      <c r="K16" s="8"/>
      <c r="L16" s="8"/>
      <c r="M16" s="9" t="e">
        <f t="shared" si="0"/>
        <v>#DIV/0!</v>
      </c>
      <c r="N16" s="138" t="e">
        <f t="shared" si="8"/>
        <v>#DIV/0!</v>
      </c>
      <c r="O16" s="1"/>
      <c r="P16" s="10" t="e">
        <f t="shared" si="2"/>
        <v>#DIV/0!</v>
      </c>
      <c r="Q16" s="11" t="e">
        <f t="shared" si="1"/>
        <v>#DIV/0!</v>
      </c>
      <c r="R16" s="12" t="e">
        <f t="shared" si="3"/>
        <v>#DIV/0!</v>
      </c>
      <c r="S16" s="1"/>
    </row>
    <row r="17" spans="1:26" ht="18" thickBot="1">
      <c r="A17" s="133"/>
      <c r="B17" s="136"/>
      <c r="C17" s="134"/>
      <c r="D17" s="8" t="s">
        <v>14</v>
      </c>
      <c r="E17" s="8"/>
      <c r="F17" s="8"/>
      <c r="G17" s="8"/>
      <c r="H17" s="8"/>
      <c r="I17" s="8"/>
      <c r="J17" s="8"/>
      <c r="K17" s="8"/>
      <c r="L17" s="8"/>
      <c r="M17" s="9" t="e">
        <f t="shared" si="0"/>
        <v>#DIV/0!</v>
      </c>
      <c r="N17" s="139"/>
      <c r="O17" s="1"/>
      <c r="P17" s="13" t="e">
        <f t="shared" si="2"/>
        <v>#DIV/0!</v>
      </c>
      <c r="Q17" s="14" t="e">
        <f t="shared" si="1"/>
        <v>#DIV/0!</v>
      </c>
      <c r="R17" s="15" t="e">
        <f t="shared" si="3"/>
        <v>#DIV/0!</v>
      </c>
      <c r="S17" s="1"/>
      <c r="T17" s="25" t="s">
        <v>23</v>
      </c>
      <c r="U17" s="22" t="s">
        <v>24</v>
      </c>
      <c r="V17" s="23"/>
      <c r="W17" s="23"/>
      <c r="X17" s="23"/>
      <c r="Y17" s="23"/>
      <c r="Z17" s="24"/>
    </row>
    <row r="18" spans="1:26" ht="17.25">
      <c r="A18" s="133"/>
      <c r="B18" s="136"/>
      <c r="C18" s="132">
        <v>3</v>
      </c>
      <c r="D18" s="8" t="s">
        <v>13</v>
      </c>
      <c r="E18" s="8"/>
      <c r="F18" s="8"/>
      <c r="G18" s="8"/>
      <c r="H18" s="8"/>
      <c r="I18" s="8"/>
      <c r="J18" s="8"/>
      <c r="K18" s="8"/>
      <c r="L18" s="8"/>
      <c r="M18" s="9" t="e">
        <f t="shared" si="0"/>
        <v>#DIV/0!</v>
      </c>
      <c r="N18" s="138" t="e">
        <f t="shared" si="8"/>
        <v>#DIV/0!</v>
      </c>
      <c r="O18" s="1"/>
      <c r="P18" s="10" t="e">
        <f t="shared" si="2"/>
        <v>#DIV/0!</v>
      </c>
      <c r="Q18" s="11" t="e">
        <f t="shared" si="1"/>
        <v>#DIV/0!</v>
      </c>
      <c r="R18" s="12" t="e">
        <f t="shared" si="3"/>
        <v>#DIV/0!</v>
      </c>
      <c r="S18" s="1"/>
    </row>
    <row r="19" spans="1:26" ht="18" thickBot="1">
      <c r="A19" s="133"/>
      <c r="B19" s="136"/>
      <c r="C19" s="134"/>
      <c r="D19" s="8" t="s">
        <v>14</v>
      </c>
      <c r="E19" s="8"/>
      <c r="F19" s="8"/>
      <c r="G19" s="8"/>
      <c r="H19" s="8"/>
      <c r="I19" s="8"/>
      <c r="J19" s="8"/>
      <c r="K19" s="8"/>
      <c r="L19" s="8"/>
      <c r="M19" s="9" t="e">
        <f t="shared" si="0"/>
        <v>#DIV/0!</v>
      </c>
      <c r="N19" s="139"/>
      <c r="O19" s="1"/>
      <c r="P19" s="13" t="e">
        <f t="shared" si="2"/>
        <v>#DIV/0!</v>
      </c>
      <c r="Q19" s="14" t="e">
        <f t="shared" si="1"/>
        <v>#DIV/0!</v>
      </c>
      <c r="R19" s="15" t="e">
        <f t="shared" si="3"/>
        <v>#DIV/0!</v>
      </c>
      <c r="S19" s="1"/>
    </row>
    <row r="20" spans="1:26" ht="17.25">
      <c r="A20" s="133"/>
      <c r="B20" s="136"/>
      <c r="C20" s="132">
        <v>4</v>
      </c>
      <c r="D20" s="8" t="s">
        <v>13</v>
      </c>
      <c r="E20" s="8"/>
      <c r="F20" s="8"/>
      <c r="G20" s="8"/>
      <c r="H20" s="8"/>
      <c r="I20" s="8"/>
      <c r="J20" s="8"/>
      <c r="K20" s="8"/>
      <c r="L20" s="8"/>
      <c r="M20" s="9" t="e">
        <f t="shared" si="0"/>
        <v>#DIV/0!</v>
      </c>
      <c r="N20" s="138" t="e">
        <f t="shared" si="8"/>
        <v>#DIV/0!</v>
      </c>
      <c r="O20" s="1"/>
      <c r="P20" s="10" t="e">
        <f t="shared" si="2"/>
        <v>#DIV/0!</v>
      </c>
      <c r="Q20" s="11" t="e">
        <f t="shared" si="1"/>
        <v>#DIV/0!</v>
      </c>
      <c r="R20" s="12" t="e">
        <f t="shared" si="3"/>
        <v>#DIV/0!</v>
      </c>
      <c r="S20" s="1"/>
    </row>
    <row r="21" spans="1:26" ht="18" thickBot="1">
      <c r="A21" s="133"/>
      <c r="B21" s="136"/>
      <c r="C21" s="134"/>
      <c r="D21" s="8" t="s">
        <v>14</v>
      </c>
      <c r="E21" s="8"/>
      <c r="F21" s="8"/>
      <c r="G21" s="8"/>
      <c r="H21" s="8"/>
      <c r="I21" s="8"/>
      <c r="J21" s="8"/>
      <c r="K21" s="8"/>
      <c r="L21" s="8"/>
      <c r="M21" s="9" t="e">
        <f t="shared" si="0"/>
        <v>#DIV/0!</v>
      </c>
      <c r="N21" s="152"/>
      <c r="O21" s="1"/>
      <c r="P21" s="13" t="e">
        <f t="shared" si="2"/>
        <v>#DIV/0!</v>
      </c>
      <c r="Q21" s="14" t="e">
        <f t="shared" si="1"/>
        <v>#DIV/0!</v>
      </c>
      <c r="R21" s="15" t="e">
        <f t="shared" si="3"/>
        <v>#DIV/0!</v>
      </c>
      <c r="S21" s="1"/>
    </row>
    <row r="22" spans="1:26" ht="18" thickBot="1">
      <c r="A22" s="134"/>
      <c r="B22" s="137"/>
      <c r="C22" s="153" t="s">
        <v>15</v>
      </c>
      <c r="D22" s="154"/>
      <c r="E22" s="16">
        <f>SUM(E14:E21)</f>
        <v>0</v>
      </c>
      <c r="F22" s="16">
        <f>SUM(F14:F21)</f>
        <v>0</v>
      </c>
      <c r="G22" s="16">
        <f t="shared" ref="G22:L22" si="9">SUM(G14:G21)</f>
        <v>0</v>
      </c>
      <c r="H22" s="16">
        <f t="shared" si="9"/>
        <v>0</v>
      </c>
      <c r="I22" s="16">
        <f t="shared" si="9"/>
        <v>0</v>
      </c>
      <c r="J22" s="16">
        <f t="shared" si="9"/>
        <v>0</v>
      </c>
      <c r="K22" s="16">
        <f t="shared" si="9"/>
        <v>0</v>
      </c>
      <c r="L22" s="16">
        <f t="shared" si="9"/>
        <v>0</v>
      </c>
      <c r="M22" s="17" t="e">
        <f>F22/E22</f>
        <v>#DIV/0!</v>
      </c>
      <c r="N22" s="17" t="e">
        <f>AVERAGE(N14:N21)</f>
        <v>#DIV/0!</v>
      </c>
      <c r="O22" s="1"/>
      <c r="P22" s="18" t="e">
        <f t="shared" si="2"/>
        <v>#DIV/0!</v>
      </c>
      <c r="Q22" s="19" t="e">
        <f t="shared" si="1"/>
        <v>#DIV/0!</v>
      </c>
      <c r="R22" s="20" t="e">
        <f t="shared" si="3"/>
        <v>#DIV/0!</v>
      </c>
      <c r="S22" s="1"/>
    </row>
    <row r="23" spans="1:26">
      <c r="P23" s="26"/>
      <c r="Q23" s="26"/>
      <c r="R23" s="26"/>
    </row>
  </sheetData>
  <mergeCells count="38">
    <mergeCell ref="N20:N21"/>
    <mergeCell ref="N14:N15"/>
    <mergeCell ref="C16:C17"/>
    <mergeCell ref="N16:N17"/>
    <mergeCell ref="C18:C19"/>
    <mergeCell ref="N18:N19"/>
    <mergeCell ref="C13:D13"/>
    <mergeCell ref="C22:D22"/>
    <mergeCell ref="A14:A22"/>
    <mergeCell ref="B14:B22"/>
    <mergeCell ref="C14:C15"/>
    <mergeCell ref="C20:C21"/>
    <mergeCell ref="P2:R3"/>
    <mergeCell ref="T2:T7"/>
    <mergeCell ref="U2:Z7"/>
    <mergeCell ref="E4:F4"/>
    <mergeCell ref="A5:A13"/>
    <mergeCell ref="B5:B13"/>
    <mergeCell ref="C5:C6"/>
    <mergeCell ref="N5:N6"/>
    <mergeCell ref="C7:C8"/>
    <mergeCell ref="N7:N8"/>
    <mergeCell ref="C9:C10"/>
    <mergeCell ref="N9:N10"/>
    <mergeCell ref="T9:T13"/>
    <mergeCell ref="U9:Z13"/>
    <mergeCell ref="C11:C12"/>
    <mergeCell ref="N11:N12"/>
    <mergeCell ref="A1:N1"/>
    <mergeCell ref="A2:A4"/>
    <mergeCell ref="B2:B4"/>
    <mergeCell ref="C2:C4"/>
    <mergeCell ref="D2:D4"/>
    <mergeCell ref="E2:E3"/>
    <mergeCell ref="F2:F3"/>
    <mergeCell ref="G2:L3"/>
    <mergeCell ref="M2:M4"/>
    <mergeCell ref="N2:N4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="80" zoomScaleNormal="80" workbookViewId="0">
      <selection activeCell="U2" sqref="U2:Z13"/>
    </sheetView>
  </sheetViews>
  <sheetFormatPr defaultColWidth="9" defaultRowHeight="15"/>
  <cols>
    <col min="1" max="1" width="9" style="2"/>
    <col min="2" max="2" width="11.85546875" style="2" customWidth="1"/>
    <col min="3" max="3" width="9" style="2"/>
    <col min="4" max="4" width="11" style="2" customWidth="1"/>
    <col min="5" max="6" width="12.7109375" style="2" customWidth="1"/>
    <col min="7" max="9" width="9" style="2"/>
    <col min="10" max="12" width="10.42578125" style="2" customWidth="1"/>
    <col min="13" max="13" width="11.85546875" style="2" bestFit="1" customWidth="1"/>
    <col min="14" max="14" width="11.85546875" style="2" customWidth="1"/>
    <col min="15" max="15" width="1.7109375" style="2" customWidth="1"/>
    <col min="16" max="17" width="0" style="2" hidden="1" customWidth="1"/>
    <col min="18" max="18" width="11" style="2" hidden="1" customWidth="1"/>
    <col min="19" max="19" width="1.7109375" style="2" customWidth="1"/>
    <col min="20" max="16384" width="9" style="2"/>
  </cols>
  <sheetData>
    <row r="1" spans="1:26" ht="21" thickBot="1">
      <c r="A1" s="108" t="s">
        <v>83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  <c r="O1" s="1"/>
      <c r="S1" s="1"/>
    </row>
    <row r="2" spans="1:26" ht="17.25" customHeight="1">
      <c r="A2" s="111" t="s">
        <v>0</v>
      </c>
      <c r="B2" s="111" t="s">
        <v>1</v>
      </c>
      <c r="C2" s="111" t="s">
        <v>2</v>
      </c>
      <c r="D2" s="111" t="s">
        <v>3</v>
      </c>
      <c r="E2" s="112" t="s">
        <v>18</v>
      </c>
      <c r="F2" s="112" t="s">
        <v>19</v>
      </c>
      <c r="G2" s="113" t="s">
        <v>5</v>
      </c>
      <c r="H2" s="113"/>
      <c r="I2" s="113"/>
      <c r="J2" s="113"/>
      <c r="K2" s="113"/>
      <c r="L2" s="113"/>
      <c r="M2" s="111" t="s">
        <v>25</v>
      </c>
      <c r="N2" s="111" t="s">
        <v>26</v>
      </c>
      <c r="O2" s="1"/>
      <c r="P2" s="114" t="s">
        <v>28</v>
      </c>
      <c r="Q2" s="115"/>
      <c r="R2" s="116"/>
      <c r="S2" s="1"/>
      <c r="T2" s="120" t="s">
        <v>20</v>
      </c>
      <c r="U2" s="180" t="s">
        <v>85</v>
      </c>
      <c r="V2" s="163"/>
      <c r="W2" s="163"/>
      <c r="X2" s="163"/>
      <c r="Y2" s="163"/>
      <c r="Z2" s="164"/>
    </row>
    <row r="3" spans="1:26" ht="15.75" thickBot="1">
      <c r="A3" s="111"/>
      <c r="B3" s="111"/>
      <c r="C3" s="111"/>
      <c r="D3" s="111"/>
      <c r="E3" s="112"/>
      <c r="F3" s="112"/>
      <c r="G3" s="113"/>
      <c r="H3" s="113"/>
      <c r="I3" s="113"/>
      <c r="J3" s="113"/>
      <c r="K3" s="113"/>
      <c r="L3" s="113"/>
      <c r="M3" s="111"/>
      <c r="N3" s="111"/>
      <c r="O3" s="1"/>
      <c r="P3" s="117"/>
      <c r="Q3" s="118"/>
      <c r="R3" s="119"/>
      <c r="S3" s="1"/>
      <c r="T3" s="121"/>
      <c r="U3" s="165"/>
      <c r="V3" s="166"/>
      <c r="W3" s="166"/>
      <c r="X3" s="166"/>
      <c r="Y3" s="166"/>
      <c r="Z3" s="167"/>
    </row>
    <row r="4" spans="1:26" ht="52.5" thickBot="1">
      <c r="A4" s="111"/>
      <c r="B4" s="111"/>
      <c r="C4" s="111"/>
      <c r="D4" s="111"/>
      <c r="E4" s="112" t="s">
        <v>4</v>
      </c>
      <c r="F4" s="112"/>
      <c r="G4" s="86" t="s">
        <v>17</v>
      </c>
      <c r="H4" s="86" t="s">
        <v>6</v>
      </c>
      <c r="I4" s="86" t="s">
        <v>7</v>
      </c>
      <c r="J4" s="86" t="s">
        <v>8</v>
      </c>
      <c r="K4" s="86" t="s">
        <v>9</v>
      </c>
      <c r="L4" s="4" t="s">
        <v>10</v>
      </c>
      <c r="M4" s="111"/>
      <c r="N4" s="111"/>
      <c r="O4" s="1"/>
      <c r="P4" s="5" t="s">
        <v>6</v>
      </c>
      <c r="Q4" s="6" t="s">
        <v>7</v>
      </c>
      <c r="R4" s="7" t="s">
        <v>29</v>
      </c>
      <c r="S4" s="1"/>
      <c r="T4" s="121"/>
      <c r="U4" s="165"/>
      <c r="V4" s="166"/>
      <c r="W4" s="166"/>
      <c r="X4" s="166"/>
      <c r="Y4" s="166"/>
      <c r="Z4" s="167"/>
    </row>
    <row r="5" spans="1:26" ht="17.25" customHeight="1">
      <c r="A5" s="132" t="s">
        <v>11</v>
      </c>
      <c r="B5" s="135" t="s">
        <v>12</v>
      </c>
      <c r="C5" s="132">
        <v>1</v>
      </c>
      <c r="D5" s="87" t="s">
        <v>13</v>
      </c>
      <c r="E5" s="87">
        <v>726</v>
      </c>
      <c r="F5" s="87">
        <v>719</v>
      </c>
      <c r="G5" s="87">
        <v>7</v>
      </c>
      <c r="H5" s="87">
        <v>1</v>
      </c>
      <c r="I5" s="87">
        <v>2</v>
      </c>
      <c r="J5" s="87">
        <v>2</v>
      </c>
      <c r="K5" s="87">
        <v>2</v>
      </c>
      <c r="L5" s="87">
        <v>5</v>
      </c>
      <c r="M5" s="9">
        <f t="shared" ref="M5:M21" si="0">F5/E5</f>
        <v>0.99035812672176304</v>
      </c>
      <c r="N5" s="138">
        <f>AVERAGE(M5:M6)</f>
        <v>0.99392067409913654</v>
      </c>
      <c r="O5" s="1"/>
      <c r="P5" s="10">
        <f>H5/$E5</f>
        <v>1.3774104683195593E-3</v>
      </c>
      <c r="Q5" s="11">
        <f t="shared" ref="Q5:Q22" si="1">I5/$E5</f>
        <v>2.7548209366391185E-3</v>
      </c>
      <c r="R5" s="12">
        <f>(G5-H5-I5)/$E5</f>
        <v>5.5096418732782371E-3</v>
      </c>
      <c r="S5" s="1"/>
      <c r="T5" s="121"/>
      <c r="U5" s="165"/>
      <c r="V5" s="166"/>
      <c r="W5" s="166"/>
      <c r="X5" s="166"/>
      <c r="Y5" s="166"/>
      <c r="Z5" s="167"/>
    </row>
    <row r="6" spans="1:26" ht="18" thickBot="1">
      <c r="A6" s="133"/>
      <c r="B6" s="136"/>
      <c r="C6" s="134"/>
      <c r="D6" s="87" t="s">
        <v>14</v>
      </c>
      <c r="E6" s="87">
        <v>1192</v>
      </c>
      <c r="F6" s="87">
        <v>1189</v>
      </c>
      <c r="G6" s="87">
        <v>3</v>
      </c>
      <c r="H6" s="87">
        <v>1</v>
      </c>
      <c r="I6" s="87">
        <v>1</v>
      </c>
      <c r="J6" s="87">
        <v>1</v>
      </c>
      <c r="K6" s="87">
        <v>0</v>
      </c>
      <c r="L6" s="87">
        <v>0</v>
      </c>
      <c r="M6" s="9">
        <f t="shared" si="0"/>
        <v>0.99748322147651003</v>
      </c>
      <c r="N6" s="139"/>
      <c r="O6" s="1"/>
      <c r="P6" s="13">
        <f t="shared" ref="P6:P22" si="2">H6/$E6</f>
        <v>8.3892617449664428E-4</v>
      </c>
      <c r="Q6" s="14">
        <f t="shared" si="1"/>
        <v>8.3892617449664428E-4</v>
      </c>
      <c r="R6" s="15">
        <f t="shared" ref="R6:R22" si="3">(G6-H6-I6)/$E6</f>
        <v>8.3892617449664428E-4</v>
      </c>
      <c r="S6" s="1"/>
      <c r="T6" s="121"/>
      <c r="U6" s="165"/>
      <c r="V6" s="166"/>
      <c r="W6" s="166"/>
      <c r="X6" s="166"/>
      <c r="Y6" s="166"/>
      <c r="Z6" s="167"/>
    </row>
    <row r="7" spans="1:26" ht="18" thickBot="1">
      <c r="A7" s="133"/>
      <c r="B7" s="136"/>
      <c r="C7" s="132">
        <v>2</v>
      </c>
      <c r="D7" s="87" t="s">
        <v>13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9"/>
      <c r="N7" s="138">
        <f t="shared" ref="N7" si="4">AVERAGE(M7:M8)</f>
        <v>0.98458049886621313</v>
      </c>
      <c r="O7" s="1"/>
      <c r="P7" s="10" t="e">
        <f t="shared" si="2"/>
        <v>#DIV/0!</v>
      </c>
      <c r="Q7" s="11" t="e">
        <f t="shared" si="1"/>
        <v>#DIV/0!</v>
      </c>
      <c r="R7" s="12" t="e">
        <f t="shared" si="3"/>
        <v>#DIV/0!</v>
      </c>
      <c r="S7" s="1"/>
      <c r="T7" s="122"/>
      <c r="U7" s="168"/>
      <c r="V7" s="169"/>
      <c r="W7" s="169"/>
      <c r="X7" s="169"/>
      <c r="Y7" s="169"/>
      <c r="Z7" s="170"/>
    </row>
    <row r="8" spans="1:26" ht="18.75" thickBot="1">
      <c r="A8" s="133"/>
      <c r="B8" s="136"/>
      <c r="C8" s="134"/>
      <c r="D8" s="87" t="s">
        <v>14</v>
      </c>
      <c r="E8" s="87">
        <v>2205</v>
      </c>
      <c r="F8" s="87">
        <v>2171</v>
      </c>
      <c r="G8" s="87">
        <v>34</v>
      </c>
      <c r="H8" s="29">
        <v>16</v>
      </c>
      <c r="I8" s="29">
        <v>26</v>
      </c>
      <c r="J8" s="87">
        <v>5</v>
      </c>
      <c r="K8" s="87">
        <v>5</v>
      </c>
      <c r="L8" s="87">
        <v>6</v>
      </c>
      <c r="M8" s="9">
        <f t="shared" si="0"/>
        <v>0.98458049886621313</v>
      </c>
      <c r="N8" s="139"/>
      <c r="O8" s="1"/>
      <c r="P8" s="13">
        <f t="shared" si="2"/>
        <v>7.2562358276643995E-3</v>
      </c>
      <c r="Q8" s="14">
        <f t="shared" si="1"/>
        <v>1.1791383219954649E-2</v>
      </c>
      <c r="R8" s="15">
        <f t="shared" si="3"/>
        <v>-3.6281179138321997E-3</v>
      </c>
      <c r="S8" s="1"/>
      <c r="U8"/>
      <c r="V8"/>
      <c r="W8"/>
      <c r="X8"/>
      <c r="Y8"/>
      <c r="Z8"/>
    </row>
    <row r="9" spans="1:26" ht="17.25">
      <c r="A9" s="133"/>
      <c r="B9" s="136"/>
      <c r="C9" s="132">
        <v>3</v>
      </c>
      <c r="D9" s="87" t="s">
        <v>13</v>
      </c>
      <c r="E9" s="87">
        <v>1345</v>
      </c>
      <c r="F9" s="87">
        <v>1331</v>
      </c>
      <c r="G9" s="87">
        <v>14</v>
      </c>
      <c r="H9" s="32">
        <v>11</v>
      </c>
      <c r="I9" s="32">
        <v>11</v>
      </c>
      <c r="J9" s="87">
        <v>6</v>
      </c>
      <c r="K9" s="87">
        <v>6</v>
      </c>
      <c r="L9" s="32">
        <v>8</v>
      </c>
      <c r="M9" s="9">
        <f t="shared" si="0"/>
        <v>0.98959107806691449</v>
      </c>
      <c r="N9" s="138">
        <f t="shared" ref="N9" si="5">AVERAGE(M9:M10)</f>
        <v>0.99025643288820586</v>
      </c>
      <c r="O9" s="1"/>
      <c r="P9" s="10">
        <f t="shared" si="2"/>
        <v>8.1784386617100371E-3</v>
      </c>
      <c r="Q9" s="11">
        <f t="shared" si="1"/>
        <v>8.1784386617100371E-3</v>
      </c>
      <c r="R9" s="12">
        <f t="shared" si="3"/>
        <v>-5.9479553903345724E-3</v>
      </c>
      <c r="S9" s="1"/>
      <c r="T9" s="140" t="s">
        <v>21</v>
      </c>
      <c r="U9" s="180" t="s">
        <v>86</v>
      </c>
      <c r="V9" s="155"/>
      <c r="W9" s="155"/>
      <c r="X9" s="155"/>
      <c r="Y9" s="155"/>
      <c r="Z9" s="156"/>
    </row>
    <row r="10" spans="1:26" ht="18" thickBot="1">
      <c r="A10" s="133"/>
      <c r="B10" s="136"/>
      <c r="C10" s="134"/>
      <c r="D10" s="87" t="s">
        <v>14</v>
      </c>
      <c r="E10" s="87">
        <v>1432</v>
      </c>
      <c r="F10" s="87">
        <v>1419</v>
      </c>
      <c r="G10" s="87">
        <v>13</v>
      </c>
      <c r="H10" s="32">
        <v>9</v>
      </c>
      <c r="I10" s="32">
        <v>10</v>
      </c>
      <c r="J10" s="87">
        <v>4</v>
      </c>
      <c r="K10" s="87">
        <v>1</v>
      </c>
      <c r="L10" s="87">
        <v>1</v>
      </c>
      <c r="M10" s="9">
        <f t="shared" si="0"/>
        <v>0.99092178770949724</v>
      </c>
      <c r="N10" s="139"/>
      <c r="O10" s="1"/>
      <c r="P10" s="13">
        <f t="shared" si="2"/>
        <v>6.2849162011173187E-3</v>
      </c>
      <c r="Q10" s="14">
        <f t="shared" si="1"/>
        <v>6.9832402234636867E-3</v>
      </c>
      <c r="R10" s="15">
        <f t="shared" si="3"/>
        <v>-4.1899441340782122E-3</v>
      </c>
      <c r="S10" s="1"/>
      <c r="T10" s="141"/>
      <c r="U10" s="157"/>
      <c r="V10" s="158"/>
      <c r="W10" s="158"/>
      <c r="X10" s="158"/>
      <c r="Y10" s="158"/>
      <c r="Z10" s="159"/>
    </row>
    <row r="11" spans="1:26" ht="17.25">
      <c r="A11" s="133"/>
      <c r="B11" s="136"/>
      <c r="C11" s="132">
        <v>4</v>
      </c>
      <c r="D11" s="87" t="s">
        <v>13</v>
      </c>
      <c r="E11" s="87">
        <v>1454</v>
      </c>
      <c r="F11" s="87">
        <v>1439</v>
      </c>
      <c r="G11" s="87">
        <v>15</v>
      </c>
      <c r="H11" s="90">
        <v>2</v>
      </c>
      <c r="I11" s="32">
        <v>10</v>
      </c>
      <c r="J11" s="87">
        <v>5</v>
      </c>
      <c r="K11" s="87">
        <v>2</v>
      </c>
      <c r="L11" s="87">
        <v>3</v>
      </c>
      <c r="M11" s="9">
        <f t="shared" si="0"/>
        <v>0.98968363136176063</v>
      </c>
      <c r="N11" s="138">
        <f t="shared" ref="N11" si="6">AVERAGE(M11:M12)</f>
        <v>0.98935401080283158</v>
      </c>
      <c r="O11" s="1"/>
      <c r="P11" s="10">
        <f t="shared" si="2"/>
        <v>1.375515818431912E-3</v>
      </c>
      <c r="Q11" s="11">
        <f t="shared" si="1"/>
        <v>6.8775790921595595E-3</v>
      </c>
      <c r="R11" s="12">
        <f t="shared" si="3"/>
        <v>2.0632737276478678E-3</v>
      </c>
      <c r="S11" s="1"/>
      <c r="T11" s="141"/>
      <c r="U11" s="157"/>
      <c r="V11" s="158"/>
      <c r="W11" s="158"/>
      <c r="X11" s="158"/>
      <c r="Y11" s="158"/>
      <c r="Z11" s="159"/>
    </row>
    <row r="12" spans="1:26" ht="18" thickBot="1">
      <c r="A12" s="133"/>
      <c r="B12" s="136"/>
      <c r="C12" s="134"/>
      <c r="D12" s="87" t="s">
        <v>14</v>
      </c>
      <c r="E12" s="87">
        <v>1640</v>
      </c>
      <c r="F12" s="87">
        <v>1622</v>
      </c>
      <c r="G12" s="87">
        <v>18</v>
      </c>
      <c r="H12" s="90">
        <v>1</v>
      </c>
      <c r="I12" s="32">
        <v>15</v>
      </c>
      <c r="J12" s="87">
        <v>2</v>
      </c>
      <c r="K12" s="87">
        <v>1</v>
      </c>
      <c r="L12" s="87">
        <v>2</v>
      </c>
      <c r="M12" s="9">
        <f t="shared" si="0"/>
        <v>0.98902439024390243</v>
      </c>
      <c r="N12" s="152"/>
      <c r="O12" s="1"/>
      <c r="P12" s="13">
        <f t="shared" si="2"/>
        <v>6.0975609756097561E-4</v>
      </c>
      <c r="Q12" s="14">
        <f t="shared" si="1"/>
        <v>9.1463414634146336E-3</v>
      </c>
      <c r="R12" s="15">
        <f t="shared" si="3"/>
        <v>1.2195121951219512E-3</v>
      </c>
      <c r="S12" s="1"/>
      <c r="T12" s="141"/>
      <c r="U12" s="157"/>
      <c r="V12" s="158"/>
      <c r="W12" s="158"/>
      <c r="X12" s="158"/>
      <c r="Y12" s="158"/>
      <c r="Z12" s="159"/>
    </row>
    <row r="13" spans="1:26" ht="18" thickBot="1">
      <c r="A13" s="134"/>
      <c r="B13" s="137"/>
      <c r="C13" s="153" t="s">
        <v>15</v>
      </c>
      <c r="D13" s="154"/>
      <c r="E13" s="16">
        <f t="shared" ref="E13:L13" si="7">SUM(E5:E12)</f>
        <v>9994</v>
      </c>
      <c r="F13" s="16">
        <f t="shared" si="7"/>
        <v>9890</v>
      </c>
      <c r="G13" s="16">
        <f t="shared" si="7"/>
        <v>104</v>
      </c>
      <c r="H13" s="16">
        <f t="shared" si="7"/>
        <v>41</v>
      </c>
      <c r="I13" s="16">
        <f t="shared" si="7"/>
        <v>75</v>
      </c>
      <c r="J13" s="16">
        <f t="shared" si="7"/>
        <v>25</v>
      </c>
      <c r="K13" s="16">
        <f t="shared" si="7"/>
        <v>17</v>
      </c>
      <c r="L13" s="16">
        <f t="shared" si="7"/>
        <v>25</v>
      </c>
      <c r="M13" s="17">
        <f>F13/E13</f>
        <v>0.98959375625375223</v>
      </c>
      <c r="N13" s="17">
        <f>AVERAGE(N5:N12)</f>
        <v>0.98952790416409675</v>
      </c>
      <c r="O13" s="1"/>
      <c r="P13" s="18">
        <f t="shared" si="2"/>
        <v>4.1024614768861321E-3</v>
      </c>
      <c r="Q13" s="19">
        <f t="shared" si="1"/>
        <v>7.5045027016209728E-3</v>
      </c>
      <c r="R13" s="20">
        <f t="shared" si="3"/>
        <v>-1.2007204322593557E-3</v>
      </c>
      <c r="S13" s="1"/>
      <c r="T13" s="142"/>
      <c r="U13" s="160"/>
      <c r="V13" s="161"/>
      <c r="W13" s="161"/>
      <c r="X13" s="161"/>
      <c r="Y13" s="161"/>
      <c r="Z13" s="162"/>
    </row>
    <row r="14" spans="1:26" ht="18" thickBot="1">
      <c r="A14" s="132" t="s">
        <v>11</v>
      </c>
      <c r="B14" s="135" t="s">
        <v>16</v>
      </c>
      <c r="C14" s="132">
        <v>1</v>
      </c>
      <c r="D14" s="87" t="s">
        <v>13</v>
      </c>
      <c r="E14" s="87">
        <v>812</v>
      </c>
      <c r="F14" s="87">
        <v>812</v>
      </c>
      <c r="G14" s="87">
        <v>0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9">
        <f t="shared" si="0"/>
        <v>1</v>
      </c>
      <c r="N14" s="138">
        <f t="shared" ref="N14:N20" si="8">AVERAGE(M14:M15)</f>
        <v>1</v>
      </c>
      <c r="O14" s="1"/>
      <c r="P14" s="10">
        <f t="shared" si="2"/>
        <v>0</v>
      </c>
      <c r="Q14" s="11">
        <f t="shared" si="1"/>
        <v>0</v>
      </c>
      <c r="R14" s="12">
        <f t="shared" si="3"/>
        <v>0</v>
      </c>
      <c r="S14" s="1"/>
    </row>
    <row r="15" spans="1:26" ht="18" thickBot="1">
      <c r="A15" s="133"/>
      <c r="B15" s="136"/>
      <c r="C15" s="134"/>
      <c r="D15" s="87" t="s">
        <v>14</v>
      </c>
      <c r="E15" s="87">
        <v>949</v>
      </c>
      <c r="F15" s="87">
        <v>949</v>
      </c>
      <c r="G15" s="87">
        <v>0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9">
        <f t="shared" si="0"/>
        <v>1</v>
      </c>
      <c r="N15" s="139"/>
      <c r="O15" s="1"/>
      <c r="P15" s="13">
        <f t="shared" si="2"/>
        <v>0</v>
      </c>
      <c r="Q15" s="14">
        <f t="shared" si="1"/>
        <v>0</v>
      </c>
      <c r="R15" s="15">
        <f t="shared" si="3"/>
        <v>0</v>
      </c>
      <c r="S15" s="1"/>
      <c r="T15" s="21" t="s">
        <v>22</v>
      </c>
      <c r="U15" s="22"/>
      <c r="V15" s="23"/>
      <c r="W15" s="23"/>
      <c r="X15" s="23"/>
      <c r="Y15" s="23"/>
      <c r="Z15" s="24"/>
    </row>
    <row r="16" spans="1:26" ht="18" thickBot="1">
      <c r="A16" s="133"/>
      <c r="B16" s="136"/>
      <c r="C16" s="132">
        <v>2</v>
      </c>
      <c r="D16" s="87" t="s">
        <v>13</v>
      </c>
      <c r="E16" s="87">
        <v>1264</v>
      </c>
      <c r="F16" s="87">
        <v>1259</v>
      </c>
      <c r="G16" s="87">
        <v>5</v>
      </c>
      <c r="H16" s="87">
        <v>1</v>
      </c>
      <c r="I16" s="87">
        <v>4</v>
      </c>
      <c r="J16" s="87">
        <v>0</v>
      </c>
      <c r="K16" s="87">
        <v>0</v>
      </c>
      <c r="L16" s="87">
        <v>0</v>
      </c>
      <c r="M16" s="9">
        <f t="shared" si="0"/>
        <v>0.99604430379746833</v>
      </c>
      <c r="N16" s="138">
        <f t="shared" si="8"/>
        <v>0.9961119322234715</v>
      </c>
      <c r="O16" s="1"/>
      <c r="P16" s="10">
        <f t="shared" si="2"/>
        <v>7.911392405063291E-4</v>
      </c>
      <c r="Q16" s="11">
        <f t="shared" si="1"/>
        <v>3.1645569620253164E-3</v>
      </c>
      <c r="R16" s="12">
        <f t="shared" si="3"/>
        <v>0</v>
      </c>
      <c r="S16" s="1"/>
    </row>
    <row r="17" spans="1:26" ht="18" thickBot="1">
      <c r="A17" s="133"/>
      <c r="B17" s="136"/>
      <c r="C17" s="134"/>
      <c r="D17" s="87" t="s">
        <v>14</v>
      </c>
      <c r="E17" s="87">
        <v>1047</v>
      </c>
      <c r="F17" s="87">
        <v>1043</v>
      </c>
      <c r="G17" s="87">
        <v>4</v>
      </c>
      <c r="H17" s="87">
        <v>0</v>
      </c>
      <c r="I17" s="87">
        <v>2</v>
      </c>
      <c r="J17" s="87">
        <v>2</v>
      </c>
      <c r="K17" s="87">
        <v>1</v>
      </c>
      <c r="L17" s="87">
        <v>0</v>
      </c>
      <c r="M17" s="9">
        <f t="shared" si="0"/>
        <v>0.99617956064947466</v>
      </c>
      <c r="N17" s="139"/>
      <c r="O17" s="1"/>
      <c r="P17" s="13">
        <f t="shared" si="2"/>
        <v>0</v>
      </c>
      <c r="Q17" s="14">
        <f t="shared" si="1"/>
        <v>1.9102196752626551E-3</v>
      </c>
      <c r="R17" s="15">
        <f t="shared" si="3"/>
        <v>1.9102196752626551E-3</v>
      </c>
      <c r="S17" s="1"/>
      <c r="T17" s="25" t="s">
        <v>23</v>
      </c>
      <c r="U17" s="22" t="s">
        <v>24</v>
      </c>
      <c r="V17" s="23"/>
      <c r="W17" s="23"/>
      <c r="X17" s="23"/>
      <c r="Y17" s="23"/>
      <c r="Z17" s="24"/>
    </row>
    <row r="18" spans="1:26" ht="17.25">
      <c r="A18" s="133"/>
      <c r="B18" s="136"/>
      <c r="C18" s="132">
        <v>3</v>
      </c>
      <c r="D18" s="87" t="s">
        <v>13</v>
      </c>
      <c r="E18" s="87">
        <v>1163</v>
      </c>
      <c r="F18" s="87">
        <v>1146</v>
      </c>
      <c r="G18" s="87">
        <v>17</v>
      </c>
      <c r="H18" s="87">
        <v>0</v>
      </c>
      <c r="I18" s="32">
        <v>6</v>
      </c>
      <c r="J18" s="87">
        <v>3</v>
      </c>
      <c r="K18" s="32">
        <v>7</v>
      </c>
      <c r="L18" s="87">
        <v>3</v>
      </c>
      <c r="M18" s="9">
        <f t="shared" si="0"/>
        <v>0.98538263112639723</v>
      </c>
      <c r="N18" s="138">
        <f t="shared" si="8"/>
        <v>0.9873033845287158</v>
      </c>
      <c r="O18" s="1"/>
      <c r="P18" s="10">
        <f t="shared" si="2"/>
        <v>0</v>
      </c>
      <c r="Q18" s="11">
        <f t="shared" si="1"/>
        <v>5.1590713671539126E-3</v>
      </c>
      <c r="R18" s="12">
        <f t="shared" si="3"/>
        <v>9.4582975064488387E-3</v>
      </c>
      <c r="S18" s="1"/>
    </row>
    <row r="19" spans="1:26" ht="18" thickBot="1">
      <c r="A19" s="133"/>
      <c r="B19" s="136"/>
      <c r="C19" s="134"/>
      <c r="D19" s="87" t="s">
        <v>14</v>
      </c>
      <c r="E19" s="87">
        <v>1392</v>
      </c>
      <c r="F19" s="87">
        <v>1377</v>
      </c>
      <c r="G19" s="87">
        <v>15</v>
      </c>
      <c r="H19" s="87">
        <v>2</v>
      </c>
      <c r="I19" s="32">
        <v>8</v>
      </c>
      <c r="J19" s="87">
        <v>4</v>
      </c>
      <c r="K19" s="87">
        <v>2</v>
      </c>
      <c r="L19" s="87">
        <v>4</v>
      </c>
      <c r="M19" s="9">
        <f t="shared" si="0"/>
        <v>0.98922413793103448</v>
      </c>
      <c r="N19" s="139"/>
      <c r="O19" s="1"/>
      <c r="P19" s="13">
        <f t="shared" si="2"/>
        <v>1.4367816091954023E-3</v>
      </c>
      <c r="Q19" s="14">
        <f t="shared" si="1"/>
        <v>5.7471264367816091E-3</v>
      </c>
      <c r="R19" s="15">
        <f t="shared" si="3"/>
        <v>3.5919540229885057E-3</v>
      </c>
      <c r="S19" s="1"/>
    </row>
    <row r="20" spans="1:26" ht="18">
      <c r="A20" s="133"/>
      <c r="B20" s="136"/>
      <c r="C20" s="132">
        <v>4</v>
      </c>
      <c r="D20" s="87" t="s">
        <v>13</v>
      </c>
      <c r="E20" s="87">
        <v>1355</v>
      </c>
      <c r="F20" s="87">
        <v>1296</v>
      </c>
      <c r="G20" s="87">
        <v>59</v>
      </c>
      <c r="H20" s="29">
        <v>34</v>
      </c>
      <c r="I20" s="29">
        <v>52</v>
      </c>
      <c r="J20" s="87">
        <v>3</v>
      </c>
      <c r="K20" s="87">
        <v>2</v>
      </c>
      <c r="L20" s="87">
        <v>2</v>
      </c>
      <c r="M20" s="9">
        <f t="shared" si="0"/>
        <v>0.95645756457564579</v>
      </c>
      <c r="N20" s="138">
        <f t="shared" si="8"/>
        <v>0.95647510089558729</v>
      </c>
      <c r="O20" s="1"/>
      <c r="P20" s="10">
        <f t="shared" si="2"/>
        <v>2.5092250922509225E-2</v>
      </c>
      <c r="Q20" s="11">
        <f t="shared" si="1"/>
        <v>3.8376383763837639E-2</v>
      </c>
      <c r="R20" s="12">
        <f t="shared" si="3"/>
        <v>-1.9926199261992621E-2</v>
      </c>
      <c r="S20" s="1"/>
    </row>
    <row r="21" spans="1:26" ht="18.75" thickBot="1">
      <c r="A21" s="133"/>
      <c r="B21" s="136"/>
      <c r="C21" s="134"/>
      <c r="D21" s="87" t="s">
        <v>14</v>
      </c>
      <c r="E21" s="87">
        <v>1494</v>
      </c>
      <c r="F21" s="87">
        <v>1429</v>
      </c>
      <c r="G21" s="87">
        <v>65</v>
      </c>
      <c r="H21" s="29">
        <v>36</v>
      </c>
      <c r="I21" s="29">
        <v>58</v>
      </c>
      <c r="J21" s="87">
        <v>2</v>
      </c>
      <c r="K21" s="87">
        <v>1</v>
      </c>
      <c r="L21" s="87">
        <v>3</v>
      </c>
      <c r="M21" s="9">
        <f t="shared" si="0"/>
        <v>0.9564926372155288</v>
      </c>
      <c r="N21" s="152"/>
      <c r="O21" s="1"/>
      <c r="P21" s="13">
        <f t="shared" si="2"/>
        <v>2.4096385542168676E-2</v>
      </c>
      <c r="Q21" s="14">
        <f t="shared" si="1"/>
        <v>3.8821954484605084E-2</v>
      </c>
      <c r="R21" s="15">
        <f t="shared" si="3"/>
        <v>-1.9410977242302542E-2</v>
      </c>
      <c r="S21" s="1"/>
    </row>
    <row r="22" spans="1:26" ht="18" thickBot="1">
      <c r="A22" s="134"/>
      <c r="B22" s="137"/>
      <c r="C22" s="153" t="s">
        <v>15</v>
      </c>
      <c r="D22" s="154"/>
      <c r="E22" s="16">
        <f>SUM(E14:E21)</f>
        <v>9476</v>
      </c>
      <c r="F22" s="16">
        <f>SUM(F14:F21)</f>
        <v>9311</v>
      </c>
      <c r="G22" s="16">
        <f t="shared" ref="G22:L22" si="9">SUM(G14:G21)</f>
        <v>165</v>
      </c>
      <c r="H22" s="16">
        <f t="shared" si="9"/>
        <v>73</v>
      </c>
      <c r="I22" s="16">
        <f t="shared" si="9"/>
        <v>130</v>
      </c>
      <c r="J22" s="16">
        <f t="shared" si="9"/>
        <v>14</v>
      </c>
      <c r="K22" s="16">
        <f t="shared" si="9"/>
        <v>13</v>
      </c>
      <c r="L22" s="16">
        <f t="shared" si="9"/>
        <v>12</v>
      </c>
      <c r="M22" s="17">
        <f>F22/E22</f>
        <v>0.98258758970029547</v>
      </c>
      <c r="N22" s="17">
        <f>AVERAGE(N14:N21)</f>
        <v>0.98497260441194356</v>
      </c>
      <c r="O22" s="1"/>
      <c r="P22" s="18">
        <f t="shared" si="2"/>
        <v>7.703672435626847E-3</v>
      </c>
      <c r="Q22" s="19">
        <f t="shared" si="1"/>
        <v>1.3718868720979317E-2</v>
      </c>
      <c r="R22" s="20">
        <f t="shared" si="3"/>
        <v>-4.0101308569016466E-3</v>
      </c>
      <c r="S22" s="1"/>
    </row>
    <row r="23" spans="1:26">
      <c r="P23" s="26"/>
      <c r="Q23" s="26"/>
      <c r="R23" s="26"/>
    </row>
  </sheetData>
  <mergeCells count="38">
    <mergeCell ref="N20:N21"/>
    <mergeCell ref="N14:N15"/>
    <mergeCell ref="C16:C17"/>
    <mergeCell ref="N16:N17"/>
    <mergeCell ref="C18:C19"/>
    <mergeCell ref="N18:N19"/>
    <mergeCell ref="C13:D13"/>
    <mergeCell ref="C22:D22"/>
    <mergeCell ref="A14:A22"/>
    <mergeCell ref="B14:B22"/>
    <mergeCell ref="C14:C15"/>
    <mergeCell ref="C20:C21"/>
    <mergeCell ref="P2:R3"/>
    <mergeCell ref="T2:T7"/>
    <mergeCell ref="U2:Z7"/>
    <mergeCell ref="E4:F4"/>
    <mergeCell ref="A5:A13"/>
    <mergeCell ref="B5:B13"/>
    <mergeCell ref="C5:C6"/>
    <mergeCell ref="N5:N6"/>
    <mergeCell ref="C7:C8"/>
    <mergeCell ref="N7:N8"/>
    <mergeCell ref="C9:C10"/>
    <mergeCell ref="N9:N10"/>
    <mergeCell ref="T9:T13"/>
    <mergeCell ref="U9:Z13"/>
    <mergeCell ref="C11:C12"/>
    <mergeCell ref="N11:N12"/>
    <mergeCell ref="A1:N1"/>
    <mergeCell ref="A2:A4"/>
    <mergeCell ref="B2:B4"/>
    <mergeCell ref="C2:C4"/>
    <mergeCell ref="D2:D4"/>
    <mergeCell ref="E2:E3"/>
    <mergeCell ref="F2:F3"/>
    <mergeCell ref="G2:L3"/>
    <mergeCell ref="M2:M4"/>
    <mergeCell ref="N2:N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="80" zoomScaleNormal="80" workbookViewId="0">
      <selection activeCell="X24" sqref="X24"/>
    </sheetView>
  </sheetViews>
  <sheetFormatPr defaultColWidth="9" defaultRowHeight="15"/>
  <cols>
    <col min="1" max="1" width="9" style="2"/>
    <col min="2" max="2" width="11.85546875" style="2" customWidth="1"/>
    <col min="3" max="3" width="9" style="2"/>
    <col min="4" max="4" width="11" style="2" customWidth="1"/>
    <col min="5" max="6" width="12.7109375" style="2" customWidth="1"/>
    <col min="7" max="9" width="9" style="2"/>
    <col min="10" max="12" width="10.42578125" style="2" customWidth="1"/>
    <col min="13" max="13" width="11.85546875" style="2" bestFit="1" customWidth="1"/>
    <col min="14" max="14" width="11.85546875" style="2" customWidth="1"/>
    <col min="15" max="15" width="1.7109375" style="2" customWidth="1"/>
    <col min="16" max="17" width="9" style="2"/>
    <col min="18" max="18" width="11" style="2" customWidth="1"/>
    <col min="19" max="19" width="1.7109375" style="2" customWidth="1"/>
    <col min="20" max="16384" width="9" style="2"/>
  </cols>
  <sheetData>
    <row r="1" spans="1:26" ht="21" thickBot="1">
      <c r="A1" s="108" t="s">
        <v>84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  <c r="O1" s="1"/>
      <c r="S1" s="1"/>
    </row>
    <row r="2" spans="1:26" ht="17.25" customHeight="1">
      <c r="A2" s="111" t="s">
        <v>0</v>
      </c>
      <c r="B2" s="111" t="s">
        <v>1</v>
      </c>
      <c r="C2" s="111" t="s">
        <v>2</v>
      </c>
      <c r="D2" s="111" t="s">
        <v>3</v>
      </c>
      <c r="E2" s="112" t="s">
        <v>18</v>
      </c>
      <c r="F2" s="112" t="s">
        <v>19</v>
      </c>
      <c r="G2" s="113" t="s">
        <v>5</v>
      </c>
      <c r="H2" s="113"/>
      <c r="I2" s="113"/>
      <c r="J2" s="113"/>
      <c r="K2" s="113"/>
      <c r="L2" s="113"/>
      <c r="M2" s="111" t="s">
        <v>25</v>
      </c>
      <c r="N2" s="111" t="s">
        <v>26</v>
      </c>
      <c r="O2" s="1"/>
      <c r="P2" s="114" t="s">
        <v>28</v>
      </c>
      <c r="Q2" s="115"/>
      <c r="R2" s="116"/>
      <c r="S2" s="1"/>
      <c r="T2" s="120" t="s">
        <v>20</v>
      </c>
      <c r="U2" s="123"/>
      <c r="V2" s="124"/>
      <c r="W2" s="124"/>
      <c r="X2" s="124"/>
      <c r="Y2" s="124"/>
      <c r="Z2" s="125"/>
    </row>
    <row r="3" spans="1:26" ht="15.75" thickBot="1">
      <c r="A3" s="111"/>
      <c r="B3" s="111"/>
      <c r="C3" s="111"/>
      <c r="D3" s="111"/>
      <c r="E3" s="112"/>
      <c r="F3" s="112"/>
      <c r="G3" s="113"/>
      <c r="H3" s="113"/>
      <c r="I3" s="113"/>
      <c r="J3" s="113"/>
      <c r="K3" s="113"/>
      <c r="L3" s="113"/>
      <c r="M3" s="111"/>
      <c r="N3" s="111"/>
      <c r="O3" s="1"/>
      <c r="P3" s="117"/>
      <c r="Q3" s="118"/>
      <c r="R3" s="119"/>
      <c r="S3" s="1"/>
      <c r="T3" s="121"/>
      <c r="U3" s="126"/>
      <c r="V3" s="127"/>
      <c r="W3" s="127"/>
      <c r="X3" s="127"/>
      <c r="Y3" s="127"/>
      <c r="Z3" s="128"/>
    </row>
    <row r="4" spans="1:26" ht="52.5" thickBot="1">
      <c r="A4" s="111"/>
      <c r="B4" s="111"/>
      <c r="C4" s="111"/>
      <c r="D4" s="111"/>
      <c r="E4" s="112" t="s">
        <v>4</v>
      </c>
      <c r="F4" s="112"/>
      <c r="G4" s="88" t="s">
        <v>17</v>
      </c>
      <c r="H4" s="88" t="s">
        <v>6</v>
      </c>
      <c r="I4" s="88" t="s">
        <v>7</v>
      </c>
      <c r="J4" s="88" t="s">
        <v>8</v>
      </c>
      <c r="K4" s="88" t="s">
        <v>9</v>
      </c>
      <c r="L4" s="4" t="s">
        <v>10</v>
      </c>
      <c r="M4" s="111"/>
      <c r="N4" s="111"/>
      <c r="O4" s="1"/>
      <c r="P4" s="5" t="s">
        <v>6</v>
      </c>
      <c r="Q4" s="6" t="s">
        <v>7</v>
      </c>
      <c r="R4" s="7" t="s">
        <v>29</v>
      </c>
      <c r="S4" s="1"/>
      <c r="T4" s="121"/>
      <c r="U4" s="126"/>
      <c r="V4" s="127"/>
      <c r="W4" s="127"/>
      <c r="X4" s="127"/>
      <c r="Y4" s="127"/>
      <c r="Z4" s="128"/>
    </row>
    <row r="5" spans="1:26" ht="17.25" customHeight="1">
      <c r="A5" s="132" t="s">
        <v>11</v>
      </c>
      <c r="B5" s="135" t="s">
        <v>12</v>
      </c>
      <c r="C5" s="132">
        <v>1</v>
      </c>
      <c r="D5" s="89" t="s">
        <v>13</v>
      </c>
      <c r="E5" s="89"/>
      <c r="F5" s="89"/>
      <c r="G5" s="89"/>
      <c r="H5" s="89"/>
      <c r="I5" s="89"/>
      <c r="J5" s="89"/>
      <c r="K5" s="89"/>
      <c r="L5" s="89"/>
      <c r="M5" s="9" t="e">
        <f t="shared" ref="M5:M21" si="0">F5/E5</f>
        <v>#DIV/0!</v>
      </c>
      <c r="N5" s="138" t="e">
        <f>AVERAGE(M5:M6)</f>
        <v>#DIV/0!</v>
      </c>
      <c r="O5" s="1"/>
      <c r="P5" s="10" t="e">
        <f>H5/$E5</f>
        <v>#DIV/0!</v>
      </c>
      <c r="Q5" s="11" t="e">
        <f t="shared" ref="Q5:Q22" si="1">I5/$E5</f>
        <v>#DIV/0!</v>
      </c>
      <c r="R5" s="12" t="e">
        <f>(G5-H5-I5)/$E5</f>
        <v>#DIV/0!</v>
      </c>
      <c r="S5" s="1"/>
      <c r="T5" s="121"/>
      <c r="U5" s="126"/>
      <c r="V5" s="127"/>
      <c r="W5" s="127"/>
      <c r="X5" s="127"/>
      <c r="Y5" s="127"/>
      <c r="Z5" s="128"/>
    </row>
    <row r="6" spans="1:26" ht="18" thickBot="1">
      <c r="A6" s="133"/>
      <c r="B6" s="136"/>
      <c r="C6" s="134"/>
      <c r="D6" s="89" t="s">
        <v>14</v>
      </c>
      <c r="E6" s="89">
        <v>2239</v>
      </c>
      <c r="F6" s="89">
        <v>2219</v>
      </c>
      <c r="G6" s="89">
        <v>20</v>
      </c>
      <c r="H6" s="89">
        <v>1</v>
      </c>
      <c r="I6" s="89">
        <v>9</v>
      </c>
      <c r="J6" s="89">
        <v>1</v>
      </c>
      <c r="K6" s="89">
        <v>7</v>
      </c>
      <c r="L6" s="89">
        <v>5</v>
      </c>
      <c r="M6" s="9">
        <f t="shared" si="0"/>
        <v>0.99106744082179543</v>
      </c>
      <c r="N6" s="139"/>
      <c r="O6" s="1"/>
      <c r="P6" s="13">
        <f t="shared" ref="P6:P22" si="2">H6/$E6</f>
        <v>4.4662795891022776E-4</v>
      </c>
      <c r="Q6" s="14">
        <f t="shared" si="1"/>
        <v>4.0196516301920504E-3</v>
      </c>
      <c r="R6" s="15">
        <f t="shared" ref="R6:R22" si="3">(G6-H6-I6)/$E6</f>
        <v>4.4662795891022775E-3</v>
      </c>
      <c r="S6" s="1"/>
      <c r="T6" s="121"/>
      <c r="U6" s="126"/>
      <c r="V6" s="127"/>
      <c r="W6" s="127"/>
      <c r="X6" s="127"/>
      <c r="Y6" s="127"/>
      <c r="Z6" s="128"/>
    </row>
    <row r="7" spans="1:26" ht="18" thickBot="1">
      <c r="A7" s="133"/>
      <c r="B7" s="136"/>
      <c r="C7" s="132">
        <v>2</v>
      </c>
      <c r="D7" s="89" t="s">
        <v>13</v>
      </c>
      <c r="E7" s="89"/>
      <c r="F7" s="89"/>
      <c r="G7" s="89"/>
      <c r="H7" s="89"/>
      <c r="I7" s="89"/>
      <c r="J7" s="89"/>
      <c r="K7" s="89"/>
      <c r="L7" s="89"/>
      <c r="M7" s="9" t="e">
        <f t="shared" si="0"/>
        <v>#DIV/0!</v>
      </c>
      <c r="N7" s="138" t="e">
        <f t="shared" ref="N7" si="4">AVERAGE(M7:M8)</f>
        <v>#DIV/0!</v>
      </c>
      <c r="O7" s="1"/>
      <c r="P7" s="10" t="e">
        <f t="shared" si="2"/>
        <v>#DIV/0!</v>
      </c>
      <c r="Q7" s="11" t="e">
        <f t="shared" si="1"/>
        <v>#DIV/0!</v>
      </c>
      <c r="R7" s="12" t="e">
        <f t="shared" si="3"/>
        <v>#DIV/0!</v>
      </c>
      <c r="S7" s="1"/>
      <c r="T7" s="122"/>
      <c r="U7" s="129"/>
      <c r="V7" s="130"/>
      <c r="W7" s="130"/>
      <c r="X7" s="130"/>
      <c r="Y7" s="130"/>
      <c r="Z7" s="131"/>
    </row>
    <row r="8" spans="1:26" ht="18" thickBot="1">
      <c r="A8" s="133"/>
      <c r="B8" s="136"/>
      <c r="C8" s="134"/>
      <c r="D8" s="89" t="s">
        <v>14</v>
      </c>
      <c r="E8" s="89">
        <v>1685</v>
      </c>
      <c r="F8" s="89">
        <v>1669</v>
      </c>
      <c r="G8" s="89">
        <v>16</v>
      </c>
      <c r="H8" s="89">
        <v>3</v>
      </c>
      <c r="I8" s="89">
        <v>9</v>
      </c>
      <c r="J8" s="89">
        <v>5</v>
      </c>
      <c r="K8" s="89">
        <v>5</v>
      </c>
      <c r="L8" s="89">
        <v>5</v>
      </c>
      <c r="M8" s="9">
        <f t="shared" si="0"/>
        <v>0.99050445103857565</v>
      </c>
      <c r="N8" s="139"/>
      <c r="O8" s="1"/>
      <c r="P8" s="13">
        <f t="shared" si="2"/>
        <v>1.7804154302670622E-3</v>
      </c>
      <c r="Q8" s="14">
        <f t="shared" si="1"/>
        <v>5.341246290801187E-3</v>
      </c>
      <c r="R8" s="15">
        <f t="shared" si="3"/>
        <v>2.373887240356083E-3</v>
      </c>
      <c r="S8" s="1"/>
    </row>
    <row r="9" spans="1:26" ht="17.25">
      <c r="A9" s="133"/>
      <c r="B9" s="136"/>
      <c r="C9" s="132">
        <v>3</v>
      </c>
      <c r="D9" s="89" t="s">
        <v>13</v>
      </c>
      <c r="E9" s="89"/>
      <c r="F9" s="89"/>
      <c r="G9" s="89"/>
      <c r="H9" s="89"/>
      <c r="I9" s="89"/>
      <c r="J9" s="89"/>
      <c r="K9" s="89"/>
      <c r="L9" s="89"/>
      <c r="M9" s="9" t="e">
        <f t="shared" si="0"/>
        <v>#DIV/0!</v>
      </c>
      <c r="N9" s="138" t="e">
        <f t="shared" ref="N9" si="5">AVERAGE(M9:M10)</f>
        <v>#DIV/0!</v>
      </c>
      <c r="O9" s="1"/>
      <c r="P9" s="10" t="e">
        <f t="shared" si="2"/>
        <v>#DIV/0!</v>
      </c>
      <c r="Q9" s="11" t="e">
        <f t="shared" si="1"/>
        <v>#DIV/0!</v>
      </c>
      <c r="R9" s="12" t="e">
        <f t="shared" si="3"/>
        <v>#DIV/0!</v>
      </c>
      <c r="S9" s="1"/>
      <c r="T9" s="140" t="s">
        <v>21</v>
      </c>
      <c r="U9" s="143"/>
      <c r="V9" s="144"/>
      <c r="W9" s="144"/>
      <c r="X9" s="144"/>
      <c r="Y9" s="144"/>
      <c r="Z9" s="145"/>
    </row>
    <row r="10" spans="1:26" ht="18" thickBot="1">
      <c r="A10" s="133"/>
      <c r="B10" s="136"/>
      <c r="C10" s="134"/>
      <c r="D10" s="89" t="s">
        <v>14</v>
      </c>
      <c r="E10" s="89">
        <v>2773</v>
      </c>
      <c r="F10" s="89">
        <v>2694</v>
      </c>
      <c r="G10" s="89">
        <v>79</v>
      </c>
      <c r="H10" s="89">
        <v>52</v>
      </c>
      <c r="I10" s="89">
        <v>60</v>
      </c>
      <c r="J10" s="89">
        <v>11</v>
      </c>
      <c r="K10" s="89">
        <v>10</v>
      </c>
      <c r="L10" s="89">
        <v>8</v>
      </c>
      <c r="M10" s="9">
        <f t="shared" si="0"/>
        <v>0.97151099891813919</v>
      </c>
      <c r="N10" s="139"/>
      <c r="O10" s="1"/>
      <c r="P10" s="13">
        <f t="shared" si="2"/>
        <v>1.875225387666787E-2</v>
      </c>
      <c r="Q10" s="14">
        <f t="shared" si="1"/>
        <v>2.163721601153985E-2</v>
      </c>
      <c r="R10" s="15">
        <f t="shared" si="3"/>
        <v>-1.1900468806346917E-2</v>
      </c>
      <c r="S10" s="1"/>
      <c r="T10" s="141"/>
      <c r="U10" s="146"/>
      <c r="V10" s="147"/>
      <c r="W10" s="147"/>
      <c r="X10" s="147"/>
      <c r="Y10" s="147"/>
      <c r="Z10" s="148"/>
    </row>
    <row r="11" spans="1:26" ht="17.25">
      <c r="A11" s="133"/>
      <c r="B11" s="136"/>
      <c r="C11" s="132">
        <v>4</v>
      </c>
      <c r="D11" s="89" t="s">
        <v>13</v>
      </c>
      <c r="E11" s="89"/>
      <c r="F11" s="89"/>
      <c r="G11" s="89"/>
      <c r="H11" s="89"/>
      <c r="I11" s="89"/>
      <c r="J11" s="89"/>
      <c r="K11" s="89"/>
      <c r="L11" s="89"/>
      <c r="M11" s="9" t="e">
        <f t="shared" si="0"/>
        <v>#DIV/0!</v>
      </c>
      <c r="N11" s="138" t="e">
        <f t="shared" ref="N11" si="6">AVERAGE(M11:M12)</f>
        <v>#DIV/0!</v>
      </c>
      <c r="O11" s="1"/>
      <c r="P11" s="10" t="e">
        <f t="shared" si="2"/>
        <v>#DIV/0!</v>
      </c>
      <c r="Q11" s="11" t="e">
        <f t="shared" si="1"/>
        <v>#DIV/0!</v>
      </c>
      <c r="R11" s="12" t="e">
        <f t="shared" si="3"/>
        <v>#DIV/0!</v>
      </c>
      <c r="S11" s="1"/>
      <c r="T11" s="141"/>
      <c r="U11" s="146"/>
      <c r="V11" s="147"/>
      <c r="W11" s="147"/>
      <c r="X11" s="147"/>
      <c r="Y11" s="147"/>
      <c r="Z11" s="148"/>
    </row>
    <row r="12" spans="1:26" ht="18" thickBot="1">
      <c r="A12" s="133"/>
      <c r="B12" s="136"/>
      <c r="C12" s="134"/>
      <c r="D12" s="89" t="s">
        <v>14</v>
      </c>
      <c r="E12" s="89">
        <v>2676</v>
      </c>
      <c r="F12" s="89">
        <v>2643</v>
      </c>
      <c r="G12" s="89">
        <v>33</v>
      </c>
      <c r="H12" s="89">
        <v>0</v>
      </c>
      <c r="I12" s="89">
        <v>18</v>
      </c>
      <c r="J12" s="89">
        <v>5</v>
      </c>
      <c r="K12" s="89">
        <v>8</v>
      </c>
      <c r="L12" s="89">
        <v>10</v>
      </c>
      <c r="M12" s="9">
        <f t="shared" si="0"/>
        <v>0.9876681614349776</v>
      </c>
      <c r="N12" s="152"/>
      <c r="O12" s="1"/>
      <c r="P12" s="13">
        <f t="shared" si="2"/>
        <v>0</v>
      </c>
      <c r="Q12" s="14">
        <f t="shared" si="1"/>
        <v>6.7264573991031393E-3</v>
      </c>
      <c r="R12" s="15">
        <f t="shared" si="3"/>
        <v>5.6053811659192822E-3</v>
      </c>
      <c r="S12" s="1"/>
      <c r="T12" s="141"/>
      <c r="U12" s="146"/>
      <c r="V12" s="147"/>
      <c r="W12" s="147"/>
      <c r="X12" s="147"/>
      <c r="Y12" s="147"/>
      <c r="Z12" s="148"/>
    </row>
    <row r="13" spans="1:26" ht="18" thickBot="1">
      <c r="A13" s="134"/>
      <c r="B13" s="137"/>
      <c r="C13" s="153" t="s">
        <v>15</v>
      </c>
      <c r="D13" s="154"/>
      <c r="E13" s="16">
        <f t="shared" ref="E13:L13" si="7">SUM(E5:E12)</f>
        <v>9373</v>
      </c>
      <c r="F13" s="16">
        <f t="shared" si="7"/>
        <v>9225</v>
      </c>
      <c r="G13" s="16">
        <f t="shared" si="7"/>
        <v>148</v>
      </c>
      <c r="H13" s="16">
        <f t="shared" si="7"/>
        <v>56</v>
      </c>
      <c r="I13" s="16">
        <f t="shared" si="7"/>
        <v>96</v>
      </c>
      <c r="J13" s="16">
        <f t="shared" si="7"/>
        <v>22</v>
      </c>
      <c r="K13" s="16">
        <f t="shared" si="7"/>
        <v>30</v>
      </c>
      <c r="L13" s="16">
        <f t="shared" si="7"/>
        <v>28</v>
      </c>
      <c r="M13" s="17">
        <f>F13/E13</f>
        <v>0.98420996479248901</v>
      </c>
      <c r="N13" s="17" t="e">
        <f>AVERAGE(N5:N12)</f>
        <v>#DIV/0!</v>
      </c>
      <c r="O13" s="1"/>
      <c r="P13" s="18">
        <f t="shared" si="2"/>
        <v>5.9746079163554896E-3</v>
      </c>
      <c r="Q13" s="19">
        <f t="shared" si="1"/>
        <v>1.0242184999466553E-2</v>
      </c>
      <c r="R13" s="20">
        <f t="shared" si="3"/>
        <v>-4.2675770831110638E-4</v>
      </c>
      <c r="S13" s="1"/>
      <c r="T13" s="142"/>
      <c r="U13" s="149"/>
      <c r="V13" s="150"/>
      <c r="W13" s="150"/>
      <c r="X13" s="150"/>
      <c r="Y13" s="150"/>
      <c r="Z13" s="151"/>
    </row>
    <row r="14" spans="1:26" ht="18" thickBot="1">
      <c r="A14" s="132" t="s">
        <v>11</v>
      </c>
      <c r="B14" s="135" t="s">
        <v>16</v>
      </c>
      <c r="C14" s="132">
        <v>1</v>
      </c>
      <c r="D14" s="89" t="s">
        <v>13</v>
      </c>
      <c r="E14" s="89"/>
      <c r="F14" s="89"/>
      <c r="G14" s="89"/>
      <c r="H14" s="89"/>
      <c r="I14" s="89"/>
      <c r="J14" s="89"/>
      <c r="K14" s="89"/>
      <c r="L14" s="89"/>
      <c r="M14" s="9" t="e">
        <f t="shared" si="0"/>
        <v>#DIV/0!</v>
      </c>
      <c r="N14" s="138" t="e">
        <f t="shared" ref="N14:N20" si="8">AVERAGE(M14:M15)</f>
        <v>#DIV/0!</v>
      </c>
      <c r="O14" s="1"/>
      <c r="P14" s="10" t="e">
        <f t="shared" si="2"/>
        <v>#DIV/0!</v>
      </c>
      <c r="Q14" s="11" t="e">
        <f t="shared" si="1"/>
        <v>#DIV/0!</v>
      </c>
      <c r="R14" s="12" t="e">
        <f t="shared" si="3"/>
        <v>#DIV/0!</v>
      </c>
      <c r="S14" s="1"/>
    </row>
    <row r="15" spans="1:26" ht="18" thickBot="1">
      <c r="A15" s="133"/>
      <c r="B15" s="136"/>
      <c r="C15" s="134"/>
      <c r="D15" s="89" t="s">
        <v>14</v>
      </c>
      <c r="E15" s="89">
        <v>959</v>
      </c>
      <c r="F15" s="89">
        <v>959</v>
      </c>
      <c r="G15" s="89">
        <v>0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9">
        <f t="shared" si="0"/>
        <v>1</v>
      </c>
      <c r="N15" s="139"/>
      <c r="O15" s="1"/>
      <c r="P15" s="13">
        <f t="shared" si="2"/>
        <v>0</v>
      </c>
      <c r="Q15" s="14">
        <f t="shared" si="1"/>
        <v>0</v>
      </c>
      <c r="R15" s="15">
        <f t="shared" si="3"/>
        <v>0</v>
      </c>
      <c r="S15" s="1"/>
      <c r="T15" s="21" t="s">
        <v>22</v>
      </c>
      <c r="U15" s="22"/>
      <c r="V15" s="23"/>
      <c r="W15" s="23"/>
      <c r="X15" s="23"/>
      <c r="Y15" s="23"/>
      <c r="Z15" s="24"/>
    </row>
    <row r="16" spans="1:26" ht="18" thickBot="1">
      <c r="A16" s="133"/>
      <c r="B16" s="136"/>
      <c r="C16" s="132">
        <v>2</v>
      </c>
      <c r="D16" s="89" t="s">
        <v>13</v>
      </c>
      <c r="E16" s="89"/>
      <c r="F16" s="89"/>
      <c r="G16" s="89"/>
      <c r="H16" s="89"/>
      <c r="I16" s="89"/>
      <c r="J16" s="89"/>
      <c r="K16" s="89"/>
      <c r="L16" s="89"/>
      <c r="M16" s="9" t="e">
        <f t="shared" si="0"/>
        <v>#DIV/0!</v>
      </c>
      <c r="N16" s="138" t="e">
        <f t="shared" si="8"/>
        <v>#DIV/0!</v>
      </c>
      <c r="O16" s="1"/>
      <c r="P16" s="10" t="e">
        <f t="shared" si="2"/>
        <v>#DIV/0!</v>
      </c>
      <c r="Q16" s="11" t="e">
        <f t="shared" si="1"/>
        <v>#DIV/0!</v>
      </c>
      <c r="R16" s="12" t="e">
        <f t="shared" si="3"/>
        <v>#DIV/0!</v>
      </c>
      <c r="S16" s="1"/>
    </row>
    <row r="17" spans="1:26" ht="18" thickBot="1">
      <c r="A17" s="133"/>
      <c r="B17" s="136"/>
      <c r="C17" s="134"/>
      <c r="D17" s="89" t="s">
        <v>14</v>
      </c>
      <c r="E17" s="89">
        <v>1440</v>
      </c>
      <c r="F17" s="89">
        <v>1428</v>
      </c>
      <c r="G17" s="89">
        <v>12</v>
      </c>
      <c r="H17" s="89">
        <v>0</v>
      </c>
      <c r="I17" s="89">
        <v>6</v>
      </c>
      <c r="J17" s="89">
        <v>2</v>
      </c>
      <c r="K17" s="89">
        <v>4</v>
      </c>
      <c r="L17" s="89">
        <v>4</v>
      </c>
      <c r="M17" s="9">
        <f t="shared" si="0"/>
        <v>0.9916666666666667</v>
      </c>
      <c r="N17" s="139"/>
      <c r="O17" s="1"/>
      <c r="P17" s="13">
        <f t="shared" si="2"/>
        <v>0</v>
      </c>
      <c r="Q17" s="14">
        <f t="shared" si="1"/>
        <v>4.1666666666666666E-3</v>
      </c>
      <c r="R17" s="15">
        <f t="shared" si="3"/>
        <v>4.1666666666666666E-3</v>
      </c>
      <c r="S17" s="1"/>
      <c r="T17" s="25" t="s">
        <v>23</v>
      </c>
      <c r="U17" s="22" t="s">
        <v>24</v>
      </c>
      <c r="V17" s="23"/>
      <c r="W17" s="23"/>
      <c r="X17" s="23"/>
      <c r="Y17" s="23"/>
      <c r="Z17" s="24"/>
    </row>
    <row r="18" spans="1:26" ht="17.25">
      <c r="A18" s="133"/>
      <c r="B18" s="136"/>
      <c r="C18" s="132">
        <v>3</v>
      </c>
      <c r="D18" s="89" t="s">
        <v>13</v>
      </c>
      <c r="E18" s="89"/>
      <c r="F18" s="89"/>
      <c r="G18" s="89"/>
      <c r="H18" s="89"/>
      <c r="I18" s="89"/>
      <c r="J18" s="89"/>
      <c r="K18" s="89"/>
      <c r="L18" s="89"/>
      <c r="M18" s="9" t="e">
        <f t="shared" si="0"/>
        <v>#DIV/0!</v>
      </c>
      <c r="N18" s="138" t="e">
        <f t="shared" si="8"/>
        <v>#DIV/0!</v>
      </c>
      <c r="O18" s="1"/>
      <c r="P18" s="10" t="e">
        <f t="shared" si="2"/>
        <v>#DIV/0!</v>
      </c>
      <c r="Q18" s="11" t="e">
        <f t="shared" si="1"/>
        <v>#DIV/0!</v>
      </c>
      <c r="R18" s="12" t="e">
        <f t="shared" si="3"/>
        <v>#DIV/0!</v>
      </c>
      <c r="S18" s="1"/>
    </row>
    <row r="19" spans="1:26" ht="18" thickBot="1">
      <c r="A19" s="133"/>
      <c r="B19" s="136"/>
      <c r="C19" s="134"/>
      <c r="D19" s="89" t="s">
        <v>14</v>
      </c>
      <c r="E19" s="89">
        <v>1488</v>
      </c>
      <c r="F19" s="89">
        <v>1471</v>
      </c>
      <c r="G19" s="89">
        <v>17</v>
      </c>
      <c r="H19" s="89">
        <v>0</v>
      </c>
      <c r="I19" s="89">
        <v>14</v>
      </c>
      <c r="J19" s="89">
        <v>1</v>
      </c>
      <c r="K19" s="89">
        <v>2</v>
      </c>
      <c r="L19" s="89">
        <v>2</v>
      </c>
      <c r="M19" s="9">
        <f t="shared" si="0"/>
        <v>0.98857526881720426</v>
      </c>
      <c r="N19" s="139"/>
      <c r="O19" s="1"/>
      <c r="P19" s="13">
        <f t="shared" si="2"/>
        <v>0</v>
      </c>
      <c r="Q19" s="14">
        <f t="shared" si="1"/>
        <v>9.4086021505376347E-3</v>
      </c>
      <c r="R19" s="15">
        <f t="shared" si="3"/>
        <v>2.0161290322580645E-3</v>
      </c>
      <c r="S19" s="1"/>
    </row>
    <row r="20" spans="1:26" ht="17.25">
      <c r="A20" s="133"/>
      <c r="B20" s="136"/>
      <c r="C20" s="132">
        <v>4</v>
      </c>
      <c r="D20" s="89" t="s">
        <v>13</v>
      </c>
      <c r="E20" s="89"/>
      <c r="F20" s="89"/>
      <c r="G20" s="89"/>
      <c r="H20" s="89"/>
      <c r="I20" s="89"/>
      <c r="J20" s="89"/>
      <c r="K20" s="89"/>
      <c r="L20" s="89"/>
      <c r="M20" s="9" t="e">
        <f t="shared" si="0"/>
        <v>#DIV/0!</v>
      </c>
      <c r="N20" s="138" t="e">
        <f t="shared" si="8"/>
        <v>#DIV/0!</v>
      </c>
      <c r="O20" s="1"/>
      <c r="P20" s="10" t="e">
        <f t="shared" si="2"/>
        <v>#DIV/0!</v>
      </c>
      <c r="Q20" s="11" t="e">
        <f t="shared" si="1"/>
        <v>#DIV/0!</v>
      </c>
      <c r="R20" s="12" t="e">
        <f t="shared" si="3"/>
        <v>#DIV/0!</v>
      </c>
      <c r="S20" s="1"/>
    </row>
    <row r="21" spans="1:26" ht="18" thickBot="1">
      <c r="A21" s="133"/>
      <c r="B21" s="136"/>
      <c r="C21" s="134"/>
      <c r="D21" s="89" t="s">
        <v>14</v>
      </c>
      <c r="E21" s="89">
        <v>1493</v>
      </c>
      <c r="F21" s="89">
        <v>1459</v>
      </c>
      <c r="G21" s="89">
        <v>34</v>
      </c>
      <c r="H21" s="89">
        <v>16</v>
      </c>
      <c r="I21" s="89">
        <v>30</v>
      </c>
      <c r="J21" s="89">
        <v>3</v>
      </c>
      <c r="K21" s="89">
        <v>1</v>
      </c>
      <c r="L21" s="89">
        <v>2</v>
      </c>
      <c r="M21" s="9">
        <f t="shared" si="0"/>
        <v>0.97722705961152045</v>
      </c>
      <c r="N21" s="152"/>
      <c r="O21" s="1"/>
      <c r="P21" s="13">
        <f t="shared" si="2"/>
        <v>1.0716677829872739E-2</v>
      </c>
      <c r="Q21" s="14">
        <f t="shared" si="1"/>
        <v>2.0093770931011386E-2</v>
      </c>
      <c r="R21" s="15">
        <f t="shared" si="3"/>
        <v>-8.0375083724045539E-3</v>
      </c>
      <c r="S21" s="1"/>
    </row>
    <row r="22" spans="1:26" ht="18" thickBot="1">
      <c r="A22" s="134"/>
      <c r="B22" s="137"/>
      <c r="C22" s="153" t="s">
        <v>15</v>
      </c>
      <c r="D22" s="154"/>
      <c r="E22" s="16">
        <f>SUM(E14:E21)</f>
        <v>5380</v>
      </c>
      <c r="F22" s="16">
        <f>SUM(F14:F21)</f>
        <v>5317</v>
      </c>
      <c r="G22" s="16">
        <f t="shared" ref="G22:L22" si="9">SUM(G14:G21)</f>
        <v>63</v>
      </c>
      <c r="H22" s="16">
        <f t="shared" si="9"/>
        <v>16</v>
      </c>
      <c r="I22" s="16">
        <f t="shared" si="9"/>
        <v>50</v>
      </c>
      <c r="J22" s="16">
        <f t="shared" si="9"/>
        <v>6</v>
      </c>
      <c r="K22" s="16">
        <f t="shared" si="9"/>
        <v>7</v>
      </c>
      <c r="L22" s="16">
        <f t="shared" si="9"/>
        <v>8</v>
      </c>
      <c r="M22" s="17">
        <f>F22/E22</f>
        <v>0.98828996282527881</v>
      </c>
      <c r="N22" s="17" t="e">
        <f>AVERAGE(N14:N21)</f>
        <v>#DIV/0!</v>
      </c>
      <c r="O22" s="1"/>
      <c r="P22" s="18">
        <f t="shared" si="2"/>
        <v>2.9739776951672862E-3</v>
      </c>
      <c r="Q22" s="19">
        <f t="shared" si="1"/>
        <v>9.2936802973977699E-3</v>
      </c>
      <c r="R22" s="20">
        <f t="shared" si="3"/>
        <v>-5.5762081784386619E-4</v>
      </c>
      <c r="S22" s="1"/>
    </row>
    <row r="23" spans="1:26">
      <c r="P23" s="26"/>
      <c r="Q23" s="26"/>
      <c r="R23" s="26"/>
    </row>
  </sheetData>
  <mergeCells count="38">
    <mergeCell ref="N20:N21"/>
    <mergeCell ref="N14:N15"/>
    <mergeCell ref="C16:C17"/>
    <mergeCell ref="N16:N17"/>
    <mergeCell ref="C18:C19"/>
    <mergeCell ref="N18:N19"/>
    <mergeCell ref="C13:D13"/>
    <mergeCell ref="C22:D22"/>
    <mergeCell ref="A14:A22"/>
    <mergeCell ref="B14:B22"/>
    <mergeCell ref="C14:C15"/>
    <mergeCell ref="C20:C21"/>
    <mergeCell ref="P2:R3"/>
    <mergeCell ref="T2:T7"/>
    <mergeCell ref="U2:Z7"/>
    <mergeCell ref="E4:F4"/>
    <mergeCell ref="A5:A13"/>
    <mergeCell ref="B5:B13"/>
    <mergeCell ref="C5:C6"/>
    <mergeCell ref="N5:N6"/>
    <mergeCell ref="C7:C8"/>
    <mergeCell ref="N7:N8"/>
    <mergeCell ref="C9:C10"/>
    <mergeCell ref="N9:N10"/>
    <mergeCell ref="T9:T13"/>
    <mergeCell ref="U9:Z13"/>
    <mergeCell ref="C11:C12"/>
    <mergeCell ref="N11:N12"/>
    <mergeCell ref="A1:N1"/>
    <mergeCell ref="A2:A4"/>
    <mergeCell ref="B2:B4"/>
    <mergeCell ref="C2:C4"/>
    <mergeCell ref="D2:D4"/>
    <mergeCell ref="E2:E3"/>
    <mergeCell ref="F2:F3"/>
    <mergeCell ref="G2:L3"/>
    <mergeCell ref="M2:M4"/>
    <mergeCell ref="N2:N4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="80" zoomScaleNormal="80" workbookViewId="0">
      <selection activeCell="X20" sqref="X20"/>
    </sheetView>
  </sheetViews>
  <sheetFormatPr defaultColWidth="9" defaultRowHeight="15"/>
  <cols>
    <col min="1" max="1" width="9" style="2"/>
    <col min="2" max="2" width="11.85546875" style="2" customWidth="1"/>
    <col min="3" max="3" width="9" style="2"/>
    <col min="4" max="4" width="11" style="2" customWidth="1"/>
    <col min="5" max="6" width="12.7109375" style="2" customWidth="1"/>
    <col min="7" max="9" width="9" style="2"/>
    <col min="10" max="12" width="10.42578125" style="2" customWidth="1"/>
    <col min="13" max="13" width="11.85546875" style="2" bestFit="1" customWidth="1"/>
    <col min="14" max="14" width="11.85546875" style="2" customWidth="1"/>
    <col min="15" max="15" width="1.7109375" style="2" customWidth="1"/>
    <col min="16" max="17" width="0" style="2" hidden="1" customWidth="1"/>
    <col min="18" max="18" width="11" style="2" hidden="1" customWidth="1"/>
    <col min="19" max="19" width="1.7109375" style="2" customWidth="1"/>
    <col min="20" max="16384" width="9" style="2"/>
  </cols>
  <sheetData>
    <row r="1" spans="1:26" ht="21" thickBot="1">
      <c r="A1" s="108" t="s">
        <v>80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  <c r="O1" s="1"/>
      <c r="S1" s="1"/>
    </row>
    <row r="2" spans="1:26" ht="17.25" customHeight="1">
      <c r="A2" s="111" t="s">
        <v>0</v>
      </c>
      <c r="B2" s="111" t="s">
        <v>1</v>
      </c>
      <c r="C2" s="111" t="s">
        <v>2</v>
      </c>
      <c r="D2" s="111" t="s">
        <v>3</v>
      </c>
      <c r="E2" s="112" t="s">
        <v>18</v>
      </c>
      <c r="F2" s="112" t="s">
        <v>19</v>
      </c>
      <c r="G2" s="113" t="s">
        <v>5</v>
      </c>
      <c r="H2" s="113"/>
      <c r="I2" s="113"/>
      <c r="J2" s="113"/>
      <c r="K2" s="113"/>
      <c r="L2" s="113"/>
      <c r="M2" s="111" t="s">
        <v>25</v>
      </c>
      <c r="N2" s="111" t="s">
        <v>26</v>
      </c>
      <c r="O2" s="1"/>
      <c r="P2" s="114" t="s">
        <v>28</v>
      </c>
      <c r="Q2" s="115"/>
      <c r="R2" s="116"/>
      <c r="S2" s="1"/>
      <c r="T2" s="120" t="s">
        <v>20</v>
      </c>
      <c r="U2" s="181" t="s">
        <v>81</v>
      </c>
      <c r="V2" s="163"/>
      <c r="W2" s="163"/>
      <c r="X2" s="163"/>
      <c r="Y2" s="163"/>
      <c r="Z2" s="164"/>
    </row>
    <row r="3" spans="1:26" ht="15.75" thickBot="1">
      <c r="A3" s="111"/>
      <c r="B3" s="111"/>
      <c r="C3" s="111"/>
      <c r="D3" s="111"/>
      <c r="E3" s="112"/>
      <c r="F3" s="112"/>
      <c r="G3" s="113"/>
      <c r="H3" s="113"/>
      <c r="I3" s="113"/>
      <c r="J3" s="113"/>
      <c r="K3" s="113"/>
      <c r="L3" s="113"/>
      <c r="M3" s="111"/>
      <c r="N3" s="111"/>
      <c r="O3" s="1"/>
      <c r="P3" s="117"/>
      <c r="Q3" s="118"/>
      <c r="R3" s="119"/>
      <c r="S3" s="1"/>
      <c r="T3" s="121"/>
      <c r="U3" s="165"/>
      <c r="V3" s="166"/>
      <c r="W3" s="166"/>
      <c r="X3" s="166"/>
      <c r="Y3" s="166"/>
      <c r="Z3" s="167"/>
    </row>
    <row r="4" spans="1:26" ht="52.5" thickBot="1">
      <c r="A4" s="111"/>
      <c r="B4" s="111"/>
      <c r="C4" s="111"/>
      <c r="D4" s="111"/>
      <c r="E4" s="112" t="s">
        <v>4</v>
      </c>
      <c r="F4" s="112"/>
      <c r="G4" s="84" t="s">
        <v>17</v>
      </c>
      <c r="H4" s="84" t="s">
        <v>6</v>
      </c>
      <c r="I4" s="84" t="s">
        <v>7</v>
      </c>
      <c r="J4" s="84" t="s">
        <v>8</v>
      </c>
      <c r="K4" s="84" t="s">
        <v>9</v>
      </c>
      <c r="L4" s="4" t="s">
        <v>10</v>
      </c>
      <c r="M4" s="111"/>
      <c r="N4" s="111"/>
      <c r="O4" s="1"/>
      <c r="P4" s="5" t="s">
        <v>6</v>
      </c>
      <c r="Q4" s="6" t="s">
        <v>7</v>
      </c>
      <c r="R4" s="7" t="s">
        <v>29</v>
      </c>
      <c r="S4" s="1"/>
      <c r="T4" s="121"/>
      <c r="U4" s="165"/>
      <c r="V4" s="166"/>
      <c r="W4" s="166"/>
      <c r="X4" s="166"/>
      <c r="Y4" s="166"/>
      <c r="Z4" s="167"/>
    </row>
    <row r="5" spans="1:26" ht="17.25" customHeight="1">
      <c r="A5" s="132" t="s">
        <v>11</v>
      </c>
      <c r="B5" s="135" t="s">
        <v>12</v>
      </c>
      <c r="C5" s="132">
        <v>1</v>
      </c>
      <c r="D5" s="85" t="s">
        <v>13</v>
      </c>
      <c r="E5" s="85">
        <v>1245</v>
      </c>
      <c r="F5" s="85">
        <v>1232</v>
      </c>
      <c r="G5" s="85">
        <v>13</v>
      </c>
      <c r="H5" s="85">
        <v>4</v>
      </c>
      <c r="I5" s="85">
        <v>4</v>
      </c>
      <c r="J5" s="32">
        <v>7</v>
      </c>
      <c r="K5" s="85">
        <v>1</v>
      </c>
      <c r="L5" s="85">
        <v>4</v>
      </c>
      <c r="M5" s="9">
        <f t="shared" ref="M5:M21" si="0">F5/E5</f>
        <v>0.98955823293172696</v>
      </c>
      <c r="N5" s="138">
        <f>AVERAGE(M5:M6)</f>
        <v>0.99477911646586348</v>
      </c>
      <c r="O5" s="1"/>
      <c r="P5" s="10">
        <f>H5/$E5</f>
        <v>3.2128514056224901E-3</v>
      </c>
      <c r="Q5" s="11">
        <f t="shared" ref="Q5:Q22" si="1">I5/$E5</f>
        <v>3.2128514056224901E-3</v>
      </c>
      <c r="R5" s="12">
        <f>(G5-H5-I5)/$E5</f>
        <v>4.0160642570281121E-3</v>
      </c>
      <c r="S5" s="1"/>
      <c r="T5" s="121"/>
      <c r="U5" s="165"/>
      <c r="V5" s="166"/>
      <c r="W5" s="166"/>
      <c r="X5" s="166"/>
      <c r="Y5" s="166"/>
      <c r="Z5" s="167"/>
    </row>
    <row r="6" spans="1:26" ht="18" thickBot="1">
      <c r="A6" s="133"/>
      <c r="B6" s="136"/>
      <c r="C6" s="134"/>
      <c r="D6" s="85" t="s">
        <v>14</v>
      </c>
      <c r="E6" s="85">
        <v>643</v>
      </c>
      <c r="F6" s="85">
        <v>643</v>
      </c>
      <c r="G6" s="85">
        <v>0</v>
      </c>
      <c r="H6" s="85">
        <v>0</v>
      </c>
      <c r="I6" s="85">
        <v>0</v>
      </c>
      <c r="J6" s="85">
        <v>0</v>
      </c>
      <c r="K6" s="85">
        <v>0</v>
      </c>
      <c r="L6" s="85">
        <v>0</v>
      </c>
      <c r="M6" s="9">
        <f t="shared" si="0"/>
        <v>1</v>
      </c>
      <c r="N6" s="139"/>
      <c r="O6" s="1"/>
      <c r="P6" s="13">
        <f t="shared" ref="P6:P22" si="2">H6/$E6</f>
        <v>0</v>
      </c>
      <c r="Q6" s="14">
        <f t="shared" si="1"/>
        <v>0</v>
      </c>
      <c r="R6" s="15">
        <f t="shared" ref="R6:R22" si="3">(G6-H6-I6)/$E6</f>
        <v>0</v>
      </c>
      <c r="S6" s="1"/>
      <c r="T6" s="121"/>
      <c r="U6" s="165"/>
      <c r="V6" s="166"/>
      <c r="W6" s="166"/>
      <c r="X6" s="166"/>
      <c r="Y6" s="166"/>
      <c r="Z6" s="167"/>
    </row>
    <row r="7" spans="1:26" ht="18" thickBot="1">
      <c r="A7" s="133"/>
      <c r="B7" s="136"/>
      <c r="C7" s="132">
        <v>2</v>
      </c>
      <c r="D7" s="85" t="s">
        <v>13</v>
      </c>
      <c r="E7" s="85">
        <v>1225</v>
      </c>
      <c r="F7" s="85">
        <v>1212</v>
      </c>
      <c r="G7" s="85">
        <v>13</v>
      </c>
      <c r="H7" s="85">
        <v>4</v>
      </c>
      <c r="I7" s="32">
        <v>7</v>
      </c>
      <c r="J7" s="85">
        <v>3</v>
      </c>
      <c r="K7" s="85">
        <v>0</v>
      </c>
      <c r="L7" s="85">
        <v>3</v>
      </c>
      <c r="M7" s="9">
        <f t="shared" si="0"/>
        <v>0.9893877551020408</v>
      </c>
      <c r="N7" s="138">
        <f t="shared" ref="N7" si="4">AVERAGE(M7:M8)</f>
        <v>0.99242262511753565</v>
      </c>
      <c r="O7" s="1"/>
      <c r="P7" s="10">
        <f t="shared" si="2"/>
        <v>3.2653061224489797E-3</v>
      </c>
      <c r="Q7" s="11">
        <f t="shared" si="1"/>
        <v>5.7142857142857143E-3</v>
      </c>
      <c r="R7" s="12">
        <f t="shared" si="3"/>
        <v>1.6326530612244899E-3</v>
      </c>
      <c r="S7" s="1"/>
      <c r="T7" s="122"/>
      <c r="U7" s="168"/>
      <c r="V7" s="169"/>
      <c r="W7" s="169"/>
      <c r="X7" s="169"/>
      <c r="Y7" s="169"/>
      <c r="Z7" s="170"/>
    </row>
    <row r="8" spans="1:26" ht="18" thickBot="1">
      <c r="A8" s="133"/>
      <c r="B8" s="136"/>
      <c r="C8" s="134"/>
      <c r="D8" s="85" t="s">
        <v>14</v>
      </c>
      <c r="E8" s="85">
        <v>1541</v>
      </c>
      <c r="F8" s="85">
        <v>1534</v>
      </c>
      <c r="G8" s="85">
        <v>7</v>
      </c>
      <c r="H8" s="85">
        <v>8</v>
      </c>
      <c r="I8" s="85">
        <v>11</v>
      </c>
      <c r="J8" s="85">
        <v>3</v>
      </c>
      <c r="K8" s="85">
        <v>6</v>
      </c>
      <c r="L8" s="85">
        <v>6</v>
      </c>
      <c r="M8" s="9">
        <f t="shared" si="0"/>
        <v>0.9954574951330305</v>
      </c>
      <c r="N8" s="139"/>
      <c r="O8" s="1"/>
      <c r="P8" s="13">
        <f t="shared" si="2"/>
        <v>5.1914341336794286E-3</v>
      </c>
      <c r="Q8" s="14">
        <f t="shared" si="1"/>
        <v>7.138221933809215E-3</v>
      </c>
      <c r="R8" s="15">
        <f t="shared" si="3"/>
        <v>-7.7871512005191438E-3</v>
      </c>
      <c r="S8" s="1"/>
      <c r="U8"/>
      <c r="V8"/>
      <c r="W8"/>
      <c r="X8"/>
      <c r="Y8"/>
      <c r="Z8"/>
    </row>
    <row r="9" spans="1:26" ht="17.25">
      <c r="A9" s="133"/>
      <c r="B9" s="136"/>
      <c r="C9" s="132">
        <v>3</v>
      </c>
      <c r="D9" s="85" t="s">
        <v>13</v>
      </c>
      <c r="E9" s="85">
        <v>1407</v>
      </c>
      <c r="F9" s="85">
        <v>1394</v>
      </c>
      <c r="G9" s="85">
        <v>13</v>
      </c>
      <c r="H9" s="85">
        <v>0</v>
      </c>
      <c r="I9" s="85">
        <v>2</v>
      </c>
      <c r="J9" s="32">
        <v>6</v>
      </c>
      <c r="K9" s="85">
        <v>1</v>
      </c>
      <c r="L9" s="85">
        <v>4</v>
      </c>
      <c r="M9" s="9">
        <f t="shared" si="0"/>
        <v>0.99076048329779676</v>
      </c>
      <c r="N9" s="138">
        <f t="shared" ref="N9" si="5">AVERAGE(M9:M10)</f>
        <v>0.98978542421662508</v>
      </c>
      <c r="O9" s="1"/>
      <c r="P9" s="10">
        <f t="shared" si="2"/>
        <v>0</v>
      </c>
      <c r="Q9" s="11">
        <f t="shared" si="1"/>
        <v>1.4214641080312722E-3</v>
      </c>
      <c r="R9" s="12">
        <f t="shared" si="3"/>
        <v>7.818052594171997E-3</v>
      </c>
      <c r="S9" s="1"/>
      <c r="T9" s="140" t="s">
        <v>21</v>
      </c>
      <c r="U9" s="182" t="s">
        <v>82</v>
      </c>
      <c r="V9" s="155"/>
      <c r="W9" s="155"/>
      <c r="X9" s="155"/>
      <c r="Y9" s="155"/>
      <c r="Z9" s="156"/>
    </row>
    <row r="10" spans="1:26" ht="18" thickBot="1">
      <c r="A10" s="133"/>
      <c r="B10" s="136"/>
      <c r="C10" s="134"/>
      <c r="D10" s="85" t="s">
        <v>14</v>
      </c>
      <c r="E10" s="85">
        <v>1698</v>
      </c>
      <c r="F10" s="85">
        <v>1679</v>
      </c>
      <c r="G10" s="85">
        <v>19</v>
      </c>
      <c r="H10" s="85">
        <v>4</v>
      </c>
      <c r="I10" s="85">
        <v>10</v>
      </c>
      <c r="J10" s="85">
        <v>3</v>
      </c>
      <c r="K10" s="85">
        <v>5</v>
      </c>
      <c r="L10" s="85">
        <v>2</v>
      </c>
      <c r="M10" s="9">
        <f t="shared" si="0"/>
        <v>0.98881036513545351</v>
      </c>
      <c r="N10" s="139"/>
      <c r="O10" s="1"/>
      <c r="P10" s="13">
        <f t="shared" si="2"/>
        <v>2.3557126030624262E-3</v>
      </c>
      <c r="Q10" s="14">
        <f t="shared" si="1"/>
        <v>5.8892815076560662E-3</v>
      </c>
      <c r="R10" s="15">
        <f t="shared" si="3"/>
        <v>2.9446407538280331E-3</v>
      </c>
      <c r="S10" s="1"/>
      <c r="T10" s="141"/>
      <c r="U10" s="157"/>
      <c r="V10" s="158"/>
      <c r="W10" s="158"/>
      <c r="X10" s="158"/>
      <c r="Y10" s="158"/>
      <c r="Z10" s="159"/>
    </row>
    <row r="11" spans="1:26" ht="17.25">
      <c r="A11" s="133"/>
      <c r="B11" s="136"/>
      <c r="C11" s="132">
        <v>4</v>
      </c>
      <c r="D11" s="85" t="s">
        <v>13</v>
      </c>
      <c r="E11" s="85">
        <v>1202</v>
      </c>
      <c r="F11" s="85">
        <v>1184</v>
      </c>
      <c r="G11" s="85">
        <v>18</v>
      </c>
      <c r="H11" s="85">
        <v>1</v>
      </c>
      <c r="I11" s="32">
        <v>7</v>
      </c>
      <c r="J11" s="32">
        <v>6</v>
      </c>
      <c r="K11" s="85">
        <v>2</v>
      </c>
      <c r="L11" s="85">
        <v>4</v>
      </c>
      <c r="M11" s="9">
        <f t="shared" si="0"/>
        <v>0.98502495840266224</v>
      </c>
      <c r="N11" s="138">
        <f t="shared" ref="N11" si="6">AVERAGE(M11:M12)</f>
        <v>0.98788820174468372</v>
      </c>
      <c r="O11" s="1"/>
      <c r="P11" s="10">
        <f t="shared" si="2"/>
        <v>8.3194675540765393E-4</v>
      </c>
      <c r="Q11" s="11">
        <f t="shared" si="1"/>
        <v>5.8236272878535774E-3</v>
      </c>
      <c r="R11" s="12">
        <f t="shared" si="3"/>
        <v>8.3194675540765387E-3</v>
      </c>
      <c r="S11" s="1"/>
      <c r="T11" s="141"/>
      <c r="U11" s="157"/>
      <c r="V11" s="158"/>
      <c r="W11" s="158"/>
      <c r="X11" s="158"/>
      <c r="Y11" s="158"/>
      <c r="Z11" s="159"/>
    </row>
    <row r="12" spans="1:26" ht="18" thickBot="1">
      <c r="A12" s="133"/>
      <c r="B12" s="136"/>
      <c r="C12" s="134"/>
      <c r="D12" s="85" t="s">
        <v>14</v>
      </c>
      <c r="E12" s="85">
        <v>1730</v>
      </c>
      <c r="F12" s="85">
        <v>1714</v>
      </c>
      <c r="G12" s="85">
        <v>16</v>
      </c>
      <c r="H12" s="85">
        <v>0</v>
      </c>
      <c r="I12" s="85">
        <v>11</v>
      </c>
      <c r="J12" s="85">
        <v>1</v>
      </c>
      <c r="K12" s="85">
        <v>2</v>
      </c>
      <c r="L12" s="85">
        <v>2</v>
      </c>
      <c r="M12" s="9">
        <f t="shared" si="0"/>
        <v>0.99075144508670521</v>
      </c>
      <c r="N12" s="152"/>
      <c r="O12" s="1"/>
      <c r="P12" s="13">
        <f t="shared" si="2"/>
        <v>0</v>
      </c>
      <c r="Q12" s="14">
        <f t="shared" si="1"/>
        <v>6.3583815028901737E-3</v>
      </c>
      <c r="R12" s="15">
        <f t="shared" si="3"/>
        <v>2.8901734104046241E-3</v>
      </c>
      <c r="S12" s="1"/>
      <c r="T12" s="141"/>
      <c r="U12" s="157"/>
      <c r="V12" s="158"/>
      <c r="W12" s="158"/>
      <c r="X12" s="158"/>
      <c r="Y12" s="158"/>
      <c r="Z12" s="159"/>
    </row>
    <row r="13" spans="1:26" ht="18" thickBot="1">
      <c r="A13" s="134"/>
      <c r="B13" s="137"/>
      <c r="C13" s="153" t="s">
        <v>15</v>
      </c>
      <c r="D13" s="154"/>
      <c r="E13" s="16">
        <f t="shared" ref="E13:L13" si="7">SUM(E5:E12)</f>
        <v>10691</v>
      </c>
      <c r="F13" s="16">
        <f t="shared" si="7"/>
        <v>10592</v>
      </c>
      <c r="G13" s="16">
        <f t="shared" si="7"/>
        <v>99</v>
      </c>
      <c r="H13" s="16">
        <f t="shared" si="7"/>
        <v>21</v>
      </c>
      <c r="I13" s="16">
        <f t="shared" si="7"/>
        <v>52</v>
      </c>
      <c r="J13" s="16">
        <f t="shared" si="7"/>
        <v>29</v>
      </c>
      <c r="K13" s="16">
        <f t="shared" si="7"/>
        <v>17</v>
      </c>
      <c r="L13" s="16">
        <f t="shared" si="7"/>
        <v>25</v>
      </c>
      <c r="M13" s="17">
        <f>F13/E13</f>
        <v>0.99073987466092972</v>
      </c>
      <c r="N13" s="17">
        <f>AVERAGE(N5:N12)</f>
        <v>0.99121884188617693</v>
      </c>
      <c r="O13" s="1"/>
      <c r="P13" s="18">
        <f t="shared" si="2"/>
        <v>1.9642690113179308E-3</v>
      </c>
      <c r="Q13" s="19">
        <f t="shared" si="1"/>
        <v>4.8639042185015437E-3</v>
      </c>
      <c r="R13" s="20">
        <f t="shared" si="3"/>
        <v>2.4319521092507719E-3</v>
      </c>
      <c r="S13" s="1"/>
      <c r="T13" s="142"/>
      <c r="U13" s="160"/>
      <c r="V13" s="161"/>
      <c r="W13" s="161"/>
      <c r="X13" s="161"/>
      <c r="Y13" s="161"/>
      <c r="Z13" s="162"/>
    </row>
    <row r="14" spans="1:26" ht="18" thickBot="1">
      <c r="A14" s="132" t="s">
        <v>11</v>
      </c>
      <c r="B14" s="135" t="s">
        <v>16</v>
      </c>
      <c r="C14" s="132">
        <v>1</v>
      </c>
      <c r="D14" s="85" t="s">
        <v>13</v>
      </c>
      <c r="E14" s="85">
        <v>1001</v>
      </c>
      <c r="F14" s="85">
        <v>1001</v>
      </c>
      <c r="G14" s="85">
        <v>0</v>
      </c>
      <c r="H14" s="85">
        <v>0</v>
      </c>
      <c r="I14" s="85">
        <v>0</v>
      </c>
      <c r="J14" s="85">
        <v>0</v>
      </c>
      <c r="K14" s="85">
        <v>0</v>
      </c>
      <c r="L14" s="85">
        <v>0</v>
      </c>
      <c r="M14" s="9">
        <f t="shared" si="0"/>
        <v>1</v>
      </c>
      <c r="N14" s="138">
        <f t="shared" ref="N14:N20" si="8">AVERAGE(M14:M15)</f>
        <v>1</v>
      </c>
      <c r="O14" s="1"/>
      <c r="P14" s="10">
        <f t="shared" si="2"/>
        <v>0</v>
      </c>
      <c r="Q14" s="11">
        <f t="shared" si="1"/>
        <v>0</v>
      </c>
      <c r="R14" s="12">
        <f t="shared" si="3"/>
        <v>0</v>
      </c>
      <c r="S14" s="1"/>
    </row>
    <row r="15" spans="1:26" ht="18" thickBot="1">
      <c r="A15" s="133"/>
      <c r="B15" s="136"/>
      <c r="C15" s="134"/>
      <c r="D15" s="85" t="s">
        <v>14</v>
      </c>
      <c r="E15" s="85">
        <v>643</v>
      </c>
      <c r="F15" s="85">
        <v>643</v>
      </c>
      <c r="G15" s="85">
        <v>0</v>
      </c>
      <c r="H15" s="85">
        <v>0</v>
      </c>
      <c r="I15" s="85">
        <v>0</v>
      </c>
      <c r="J15" s="85">
        <v>0</v>
      </c>
      <c r="K15" s="85">
        <v>0</v>
      </c>
      <c r="L15" s="85">
        <v>0</v>
      </c>
      <c r="M15" s="9">
        <f t="shared" si="0"/>
        <v>1</v>
      </c>
      <c r="N15" s="139"/>
      <c r="O15" s="1"/>
      <c r="P15" s="13">
        <f t="shared" si="2"/>
        <v>0</v>
      </c>
      <c r="Q15" s="14">
        <f t="shared" si="1"/>
        <v>0</v>
      </c>
      <c r="R15" s="15">
        <f t="shared" si="3"/>
        <v>0</v>
      </c>
      <c r="S15" s="1"/>
      <c r="T15" s="21" t="s">
        <v>22</v>
      </c>
      <c r="U15" s="22"/>
      <c r="V15" s="23"/>
      <c r="W15" s="23"/>
      <c r="X15" s="23"/>
      <c r="Y15" s="23"/>
      <c r="Z15" s="24"/>
    </row>
    <row r="16" spans="1:26" ht="18" thickBot="1">
      <c r="A16" s="133"/>
      <c r="B16" s="136"/>
      <c r="C16" s="132">
        <v>2</v>
      </c>
      <c r="D16" s="85" t="s">
        <v>13</v>
      </c>
      <c r="E16" s="85">
        <v>1147</v>
      </c>
      <c r="F16" s="85">
        <v>1141</v>
      </c>
      <c r="G16" s="85">
        <v>6</v>
      </c>
      <c r="H16" s="85">
        <v>0</v>
      </c>
      <c r="I16" s="85">
        <v>0</v>
      </c>
      <c r="J16" s="85">
        <v>4</v>
      </c>
      <c r="K16" s="85">
        <v>1</v>
      </c>
      <c r="L16" s="85">
        <v>1</v>
      </c>
      <c r="M16" s="9">
        <f t="shared" si="0"/>
        <v>0.99476896251089797</v>
      </c>
      <c r="N16" s="138">
        <f t="shared" si="8"/>
        <v>0.99555297942394716</v>
      </c>
      <c r="O16" s="1"/>
      <c r="P16" s="10">
        <f t="shared" si="2"/>
        <v>0</v>
      </c>
      <c r="Q16" s="11">
        <f t="shared" si="1"/>
        <v>0</v>
      </c>
      <c r="R16" s="12">
        <f t="shared" si="3"/>
        <v>5.2310374891020054E-3</v>
      </c>
      <c r="S16" s="1"/>
    </row>
    <row r="17" spans="1:26" ht="18" thickBot="1">
      <c r="A17" s="133"/>
      <c r="B17" s="136"/>
      <c r="C17" s="134"/>
      <c r="D17" s="85" t="s">
        <v>14</v>
      </c>
      <c r="E17" s="85">
        <v>1365</v>
      </c>
      <c r="F17" s="85">
        <v>1360</v>
      </c>
      <c r="G17" s="85">
        <v>5</v>
      </c>
      <c r="H17" s="85">
        <v>2</v>
      </c>
      <c r="I17" s="85">
        <v>1</v>
      </c>
      <c r="J17" s="85">
        <v>1</v>
      </c>
      <c r="K17" s="85">
        <v>3</v>
      </c>
      <c r="L17" s="85">
        <v>2</v>
      </c>
      <c r="M17" s="9">
        <f t="shared" si="0"/>
        <v>0.99633699633699635</v>
      </c>
      <c r="N17" s="139"/>
      <c r="O17" s="1"/>
      <c r="P17" s="13">
        <f t="shared" si="2"/>
        <v>1.4652014652014652E-3</v>
      </c>
      <c r="Q17" s="14">
        <f t="shared" si="1"/>
        <v>7.326007326007326E-4</v>
      </c>
      <c r="R17" s="15">
        <f t="shared" si="3"/>
        <v>1.4652014652014652E-3</v>
      </c>
      <c r="S17" s="1"/>
      <c r="T17" s="25" t="s">
        <v>23</v>
      </c>
      <c r="U17" s="22" t="s">
        <v>24</v>
      </c>
      <c r="V17" s="23"/>
      <c r="W17" s="23"/>
      <c r="X17" s="23"/>
      <c r="Y17" s="23"/>
      <c r="Z17" s="24"/>
    </row>
    <row r="18" spans="1:26" ht="17.25">
      <c r="A18" s="133"/>
      <c r="B18" s="136"/>
      <c r="C18" s="132">
        <v>3</v>
      </c>
      <c r="D18" s="85" t="s">
        <v>13</v>
      </c>
      <c r="E18" s="85">
        <v>1394</v>
      </c>
      <c r="F18" s="85">
        <v>1381</v>
      </c>
      <c r="G18" s="85">
        <v>13</v>
      </c>
      <c r="H18" s="85">
        <v>0</v>
      </c>
      <c r="I18" s="85">
        <v>4</v>
      </c>
      <c r="J18" s="85">
        <v>1</v>
      </c>
      <c r="K18" s="85">
        <v>2</v>
      </c>
      <c r="L18" s="32">
        <v>6</v>
      </c>
      <c r="M18" s="9">
        <f t="shared" si="0"/>
        <v>0.99067431850789101</v>
      </c>
      <c r="N18" s="138">
        <f t="shared" si="8"/>
        <v>0.99088989114721104</v>
      </c>
      <c r="O18" s="1"/>
      <c r="P18" s="10">
        <f t="shared" si="2"/>
        <v>0</v>
      </c>
      <c r="Q18" s="11">
        <f t="shared" si="1"/>
        <v>2.8694404591104736E-3</v>
      </c>
      <c r="R18" s="12">
        <f t="shared" si="3"/>
        <v>6.4562410329985654E-3</v>
      </c>
      <c r="S18" s="1"/>
    </row>
    <row r="19" spans="1:26" ht="18" thickBot="1">
      <c r="A19" s="133"/>
      <c r="B19" s="136"/>
      <c r="C19" s="134"/>
      <c r="D19" s="85" t="s">
        <v>14</v>
      </c>
      <c r="E19" s="85">
        <v>1574</v>
      </c>
      <c r="F19" s="85">
        <v>1560</v>
      </c>
      <c r="G19" s="85">
        <v>14</v>
      </c>
      <c r="H19" s="85">
        <v>0</v>
      </c>
      <c r="I19" s="85">
        <v>3</v>
      </c>
      <c r="J19" s="85">
        <v>3</v>
      </c>
      <c r="K19" s="85">
        <v>4</v>
      </c>
      <c r="L19" s="85">
        <v>4</v>
      </c>
      <c r="M19" s="9">
        <f t="shared" si="0"/>
        <v>0.99110546378653108</v>
      </c>
      <c r="N19" s="139"/>
      <c r="O19" s="1"/>
      <c r="P19" s="13">
        <f t="shared" si="2"/>
        <v>0</v>
      </c>
      <c r="Q19" s="14">
        <f t="shared" si="1"/>
        <v>1.9059720457433292E-3</v>
      </c>
      <c r="R19" s="15">
        <f t="shared" si="3"/>
        <v>6.9885641677255401E-3</v>
      </c>
      <c r="S19" s="1"/>
    </row>
    <row r="20" spans="1:26" ht="17.25">
      <c r="A20" s="133"/>
      <c r="B20" s="136"/>
      <c r="C20" s="132">
        <v>4</v>
      </c>
      <c r="D20" s="85" t="s">
        <v>13</v>
      </c>
      <c r="E20" s="85">
        <v>1354</v>
      </c>
      <c r="F20" s="85">
        <v>1349</v>
      </c>
      <c r="G20" s="85">
        <v>5</v>
      </c>
      <c r="H20" s="85">
        <v>1</v>
      </c>
      <c r="I20" s="85">
        <v>3</v>
      </c>
      <c r="J20" s="85">
        <v>2</v>
      </c>
      <c r="K20" s="85">
        <v>2</v>
      </c>
      <c r="L20" s="85">
        <v>3</v>
      </c>
      <c r="M20" s="9">
        <f t="shared" si="0"/>
        <v>0.99630723781388475</v>
      </c>
      <c r="N20" s="138">
        <f t="shared" si="8"/>
        <v>0.99815361890694243</v>
      </c>
      <c r="O20" s="1"/>
      <c r="P20" s="10">
        <f t="shared" si="2"/>
        <v>7.3855243722304289E-4</v>
      </c>
      <c r="Q20" s="11">
        <f t="shared" si="1"/>
        <v>2.2156573116691287E-3</v>
      </c>
      <c r="R20" s="12">
        <f t="shared" si="3"/>
        <v>7.3855243722304289E-4</v>
      </c>
      <c r="S20" s="1"/>
    </row>
    <row r="21" spans="1:26" ht="18" thickBot="1">
      <c r="A21" s="133"/>
      <c r="B21" s="136"/>
      <c r="C21" s="134"/>
      <c r="D21" s="85" t="s">
        <v>14</v>
      </c>
      <c r="E21" s="85">
        <v>13</v>
      </c>
      <c r="F21" s="85">
        <v>13</v>
      </c>
      <c r="G21" s="85">
        <v>0</v>
      </c>
      <c r="H21" s="85">
        <v>0</v>
      </c>
      <c r="I21" s="85">
        <v>0</v>
      </c>
      <c r="J21" s="85">
        <v>0</v>
      </c>
      <c r="K21" s="85">
        <v>0</v>
      </c>
      <c r="L21" s="85">
        <v>0</v>
      </c>
      <c r="M21" s="9">
        <f t="shared" si="0"/>
        <v>1</v>
      </c>
      <c r="N21" s="152"/>
      <c r="O21" s="1"/>
      <c r="P21" s="13">
        <f t="shared" si="2"/>
        <v>0</v>
      </c>
      <c r="Q21" s="14">
        <f t="shared" si="1"/>
        <v>0</v>
      </c>
      <c r="R21" s="15">
        <f t="shared" si="3"/>
        <v>0</v>
      </c>
      <c r="S21" s="1"/>
    </row>
    <row r="22" spans="1:26" ht="18" thickBot="1">
      <c r="A22" s="134"/>
      <c r="B22" s="137"/>
      <c r="C22" s="153" t="s">
        <v>15</v>
      </c>
      <c r="D22" s="154"/>
      <c r="E22" s="16">
        <f>SUM(E14:E21)</f>
        <v>8491</v>
      </c>
      <c r="F22" s="16">
        <f>SUM(F14:F21)</f>
        <v>8448</v>
      </c>
      <c r="G22" s="16">
        <f t="shared" ref="G22:L22" si="9">SUM(G14:G21)</f>
        <v>43</v>
      </c>
      <c r="H22" s="16">
        <f t="shared" si="9"/>
        <v>3</v>
      </c>
      <c r="I22" s="16">
        <f t="shared" si="9"/>
        <v>11</v>
      </c>
      <c r="J22" s="16">
        <f t="shared" si="9"/>
        <v>11</v>
      </c>
      <c r="K22" s="16">
        <f t="shared" si="9"/>
        <v>12</v>
      </c>
      <c r="L22" s="16">
        <f t="shared" si="9"/>
        <v>16</v>
      </c>
      <c r="M22" s="17">
        <f>F22/E22</f>
        <v>0.99493581439170886</v>
      </c>
      <c r="N22" s="17">
        <f>AVERAGE(N14:N21)</f>
        <v>0.99614912236952524</v>
      </c>
      <c r="O22" s="1"/>
      <c r="P22" s="18">
        <f t="shared" si="2"/>
        <v>3.5331527499705571E-4</v>
      </c>
      <c r="Q22" s="19">
        <f t="shared" si="1"/>
        <v>1.2954893416558708E-3</v>
      </c>
      <c r="R22" s="20">
        <f t="shared" si="3"/>
        <v>3.4153809916382051E-3</v>
      </c>
      <c r="S22" s="1"/>
    </row>
    <row r="23" spans="1:26">
      <c r="P23" s="26"/>
      <c r="Q23" s="26"/>
      <c r="R23" s="26"/>
    </row>
  </sheetData>
  <mergeCells count="38">
    <mergeCell ref="N20:N21"/>
    <mergeCell ref="N14:N15"/>
    <mergeCell ref="C16:C17"/>
    <mergeCell ref="N16:N17"/>
    <mergeCell ref="C18:C19"/>
    <mergeCell ref="N18:N19"/>
    <mergeCell ref="C13:D13"/>
    <mergeCell ref="C22:D22"/>
    <mergeCell ref="A14:A22"/>
    <mergeCell ref="B14:B22"/>
    <mergeCell ref="C14:C15"/>
    <mergeCell ref="C20:C21"/>
    <mergeCell ref="P2:R3"/>
    <mergeCell ref="T2:T7"/>
    <mergeCell ref="U2:Z7"/>
    <mergeCell ref="E4:F4"/>
    <mergeCell ref="A5:A13"/>
    <mergeCell ref="B5:B13"/>
    <mergeCell ref="C5:C6"/>
    <mergeCell ref="N5:N6"/>
    <mergeCell ref="C7:C8"/>
    <mergeCell ref="N7:N8"/>
    <mergeCell ref="C9:C10"/>
    <mergeCell ref="N9:N10"/>
    <mergeCell ref="T9:T13"/>
    <mergeCell ref="U9:Z13"/>
    <mergeCell ref="C11:C12"/>
    <mergeCell ref="N11:N12"/>
    <mergeCell ref="A1:N1"/>
    <mergeCell ref="A2:A4"/>
    <mergeCell ref="B2:B4"/>
    <mergeCell ref="C2:C4"/>
    <mergeCell ref="D2:D4"/>
    <mergeCell ref="E2:E3"/>
    <mergeCell ref="F2:F3"/>
    <mergeCell ref="G2:L3"/>
    <mergeCell ref="M2:M4"/>
    <mergeCell ref="N2:N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="80" zoomScaleNormal="80" workbookViewId="0">
      <selection activeCell="U2" sqref="U2:Z13"/>
    </sheetView>
  </sheetViews>
  <sheetFormatPr defaultColWidth="9" defaultRowHeight="15"/>
  <cols>
    <col min="1" max="1" width="9" style="2"/>
    <col min="2" max="2" width="11.85546875" style="2" customWidth="1"/>
    <col min="3" max="3" width="9" style="2"/>
    <col min="4" max="4" width="11" style="2" customWidth="1"/>
    <col min="5" max="6" width="12.7109375" style="2" customWidth="1"/>
    <col min="7" max="9" width="9" style="2"/>
    <col min="10" max="12" width="10.42578125" style="2" customWidth="1"/>
    <col min="13" max="13" width="11.85546875" style="2" bestFit="1" customWidth="1"/>
    <col min="14" max="14" width="11.85546875" style="2" customWidth="1"/>
    <col min="15" max="15" width="1.7109375" style="2" customWidth="1"/>
    <col min="16" max="17" width="0" style="2" hidden="1" customWidth="1"/>
    <col min="18" max="18" width="11" style="2" hidden="1" customWidth="1"/>
    <col min="19" max="19" width="1.7109375" style="2" customWidth="1"/>
    <col min="20" max="16384" width="9" style="2"/>
  </cols>
  <sheetData>
    <row r="1" spans="1:26" ht="21" thickBot="1">
      <c r="A1" s="108" t="s">
        <v>77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  <c r="O1" s="1"/>
      <c r="S1" s="1"/>
    </row>
    <row r="2" spans="1:26" ht="17.25" customHeight="1">
      <c r="A2" s="111" t="s">
        <v>0</v>
      </c>
      <c r="B2" s="111" t="s">
        <v>1</v>
      </c>
      <c r="C2" s="111" t="s">
        <v>2</v>
      </c>
      <c r="D2" s="111" t="s">
        <v>3</v>
      </c>
      <c r="E2" s="112" t="s">
        <v>18</v>
      </c>
      <c r="F2" s="112" t="s">
        <v>19</v>
      </c>
      <c r="G2" s="113" t="s">
        <v>5</v>
      </c>
      <c r="H2" s="113"/>
      <c r="I2" s="113"/>
      <c r="J2" s="113"/>
      <c r="K2" s="113"/>
      <c r="L2" s="113"/>
      <c r="M2" s="111" t="s">
        <v>25</v>
      </c>
      <c r="N2" s="111" t="s">
        <v>26</v>
      </c>
      <c r="O2" s="1"/>
      <c r="P2" s="114" t="s">
        <v>28</v>
      </c>
      <c r="Q2" s="115"/>
      <c r="R2" s="116"/>
      <c r="S2" s="1"/>
      <c r="T2" s="120" t="s">
        <v>20</v>
      </c>
      <c r="U2" s="183" t="s">
        <v>79</v>
      </c>
      <c r="V2" s="163"/>
      <c r="W2" s="163"/>
      <c r="X2" s="163"/>
      <c r="Y2" s="163"/>
      <c r="Z2" s="164"/>
    </row>
    <row r="3" spans="1:26" ht="15.75" thickBot="1">
      <c r="A3" s="111"/>
      <c r="B3" s="111"/>
      <c r="C3" s="111"/>
      <c r="D3" s="111"/>
      <c r="E3" s="112"/>
      <c r="F3" s="112"/>
      <c r="G3" s="113"/>
      <c r="H3" s="113"/>
      <c r="I3" s="113"/>
      <c r="J3" s="113"/>
      <c r="K3" s="113"/>
      <c r="L3" s="113"/>
      <c r="M3" s="111"/>
      <c r="N3" s="111"/>
      <c r="O3" s="1"/>
      <c r="P3" s="117"/>
      <c r="Q3" s="118"/>
      <c r="R3" s="119"/>
      <c r="S3" s="1"/>
      <c r="T3" s="121"/>
      <c r="U3" s="165"/>
      <c r="V3" s="166"/>
      <c r="W3" s="166"/>
      <c r="X3" s="166"/>
      <c r="Y3" s="166"/>
      <c r="Z3" s="167"/>
    </row>
    <row r="4" spans="1:26" ht="52.5" thickBot="1">
      <c r="A4" s="111"/>
      <c r="B4" s="111"/>
      <c r="C4" s="111"/>
      <c r="D4" s="111"/>
      <c r="E4" s="112" t="s">
        <v>4</v>
      </c>
      <c r="F4" s="112"/>
      <c r="G4" s="81" t="s">
        <v>17</v>
      </c>
      <c r="H4" s="81" t="s">
        <v>6</v>
      </c>
      <c r="I4" s="81" t="s">
        <v>7</v>
      </c>
      <c r="J4" s="81" t="s">
        <v>8</v>
      </c>
      <c r="K4" s="81" t="s">
        <v>9</v>
      </c>
      <c r="L4" s="4" t="s">
        <v>10</v>
      </c>
      <c r="M4" s="111"/>
      <c r="N4" s="111"/>
      <c r="O4" s="1"/>
      <c r="P4" s="5" t="s">
        <v>6</v>
      </c>
      <c r="Q4" s="6" t="s">
        <v>7</v>
      </c>
      <c r="R4" s="7" t="s">
        <v>29</v>
      </c>
      <c r="S4" s="1"/>
      <c r="T4" s="121"/>
      <c r="U4" s="165"/>
      <c r="V4" s="166"/>
      <c r="W4" s="166"/>
      <c r="X4" s="166"/>
      <c r="Y4" s="166"/>
      <c r="Z4" s="167"/>
    </row>
    <row r="5" spans="1:26" ht="17.25" customHeight="1">
      <c r="A5" s="132" t="s">
        <v>11</v>
      </c>
      <c r="B5" s="135" t="s">
        <v>12</v>
      </c>
      <c r="C5" s="132">
        <v>1</v>
      </c>
      <c r="D5" s="82" t="s">
        <v>13</v>
      </c>
      <c r="E5" s="82">
        <v>848</v>
      </c>
      <c r="F5" s="82">
        <v>814</v>
      </c>
      <c r="G5" s="82">
        <v>34</v>
      </c>
      <c r="H5" s="82">
        <v>3</v>
      </c>
      <c r="I5" s="32">
        <v>7</v>
      </c>
      <c r="J5" s="29">
        <v>27</v>
      </c>
      <c r="K5" s="29">
        <v>28</v>
      </c>
      <c r="L5" s="29">
        <v>29</v>
      </c>
      <c r="M5" s="9">
        <f t="shared" ref="M5:M21" si="0">F5/E5</f>
        <v>0.95990566037735847</v>
      </c>
      <c r="N5" s="138">
        <f>AVERAGE(M5:M6)</f>
        <v>0.9781302299456659</v>
      </c>
      <c r="O5" s="1"/>
      <c r="P5" s="10">
        <f>H5/$E5</f>
        <v>3.5377358490566039E-3</v>
      </c>
      <c r="Q5" s="11">
        <f t="shared" ref="Q5:Q22" si="1">I5/$E5</f>
        <v>8.2547169811320754E-3</v>
      </c>
      <c r="R5" s="12">
        <f>(G5-H5-I5)/$E5</f>
        <v>2.8301886792452831E-2</v>
      </c>
      <c r="S5" s="1"/>
      <c r="T5" s="121"/>
      <c r="U5" s="165"/>
      <c r="V5" s="166"/>
      <c r="W5" s="166"/>
      <c r="X5" s="166"/>
      <c r="Y5" s="166"/>
      <c r="Z5" s="167"/>
    </row>
    <row r="6" spans="1:26" ht="18" thickBot="1">
      <c r="A6" s="133"/>
      <c r="B6" s="136"/>
      <c r="C6" s="134"/>
      <c r="D6" s="82" t="s">
        <v>14</v>
      </c>
      <c r="E6" s="82">
        <v>823</v>
      </c>
      <c r="F6" s="82">
        <v>820</v>
      </c>
      <c r="G6" s="82">
        <v>3</v>
      </c>
      <c r="H6" s="82">
        <v>0</v>
      </c>
      <c r="I6" s="82">
        <v>1</v>
      </c>
      <c r="J6" s="82">
        <v>2</v>
      </c>
      <c r="K6" s="82">
        <v>0</v>
      </c>
      <c r="L6" s="82">
        <v>0</v>
      </c>
      <c r="M6" s="9">
        <f t="shared" si="0"/>
        <v>0.99635479951397332</v>
      </c>
      <c r="N6" s="139"/>
      <c r="O6" s="1"/>
      <c r="P6" s="13">
        <f t="shared" ref="P6:P22" si="2">H6/$E6</f>
        <v>0</v>
      </c>
      <c r="Q6" s="14">
        <f t="shared" si="1"/>
        <v>1.215066828675577E-3</v>
      </c>
      <c r="R6" s="15">
        <f t="shared" ref="R6:R22" si="3">(G6-H6-I6)/$E6</f>
        <v>2.4301336573511541E-3</v>
      </c>
      <c r="S6" s="1"/>
      <c r="T6" s="121"/>
      <c r="U6" s="165"/>
      <c r="V6" s="166"/>
      <c r="W6" s="166"/>
      <c r="X6" s="166"/>
      <c r="Y6" s="166"/>
      <c r="Z6" s="167"/>
    </row>
    <row r="7" spans="1:26" ht="18" thickBot="1">
      <c r="A7" s="133"/>
      <c r="B7" s="136"/>
      <c r="C7" s="132">
        <v>2</v>
      </c>
      <c r="D7" s="82" t="s">
        <v>13</v>
      </c>
      <c r="E7" s="82">
        <v>1268</v>
      </c>
      <c r="F7" s="82">
        <v>1255</v>
      </c>
      <c r="G7" s="82">
        <v>13</v>
      </c>
      <c r="H7" s="82">
        <v>3</v>
      </c>
      <c r="I7" s="82">
        <v>3</v>
      </c>
      <c r="J7" s="32">
        <v>9</v>
      </c>
      <c r="K7" s="32">
        <v>10</v>
      </c>
      <c r="L7" s="32">
        <v>11</v>
      </c>
      <c r="M7" s="9">
        <f t="shared" si="0"/>
        <v>0.98974763406940058</v>
      </c>
      <c r="N7" s="138">
        <f t="shared" ref="N7" si="4">AVERAGE(M7:M8)</f>
        <v>0.99189052347861439</v>
      </c>
      <c r="O7" s="1"/>
      <c r="P7" s="10">
        <f t="shared" si="2"/>
        <v>2.3659305993690852E-3</v>
      </c>
      <c r="Q7" s="11">
        <f t="shared" si="1"/>
        <v>2.3659305993690852E-3</v>
      </c>
      <c r="R7" s="12">
        <f t="shared" si="3"/>
        <v>5.5205047318611991E-3</v>
      </c>
      <c r="S7" s="1"/>
      <c r="T7" s="122"/>
      <c r="U7" s="168"/>
      <c r="V7" s="169"/>
      <c r="W7" s="169"/>
      <c r="X7" s="169"/>
      <c r="Y7" s="169"/>
      <c r="Z7" s="170"/>
    </row>
    <row r="8" spans="1:26" ht="18" thickBot="1">
      <c r="A8" s="133"/>
      <c r="B8" s="136"/>
      <c r="C8" s="134"/>
      <c r="D8" s="82" t="s">
        <v>14</v>
      </c>
      <c r="E8" s="82">
        <v>1676</v>
      </c>
      <c r="F8" s="82">
        <v>1666</v>
      </c>
      <c r="G8" s="82">
        <v>10</v>
      </c>
      <c r="H8" s="82">
        <v>7</v>
      </c>
      <c r="I8" s="82">
        <v>7</v>
      </c>
      <c r="J8" s="82">
        <v>1</v>
      </c>
      <c r="K8" s="82">
        <v>3</v>
      </c>
      <c r="L8" s="82">
        <v>1</v>
      </c>
      <c r="M8" s="9">
        <f t="shared" si="0"/>
        <v>0.9940334128878282</v>
      </c>
      <c r="N8" s="139"/>
      <c r="O8" s="1"/>
      <c r="P8" s="13">
        <f t="shared" si="2"/>
        <v>4.1766109785202864E-3</v>
      </c>
      <c r="Q8" s="14">
        <f t="shared" si="1"/>
        <v>4.1766109785202864E-3</v>
      </c>
      <c r="R8" s="15">
        <f t="shared" si="3"/>
        <v>-2.3866348448687352E-3</v>
      </c>
      <c r="S8" s="1"/>
      <c r="U8"/>
      <c r="V8"/>
      <c r="W8"/>
      <c r="X8"/>
      <c r="Y8"/>
      <c r="Z8"/>
    </row>
    <row r="9" spans="1:26" ht="17.25">
      <c r="A9" s="133"/>
      <c r="B9" s="136"/>
      <c r="C9" s="132">
        <v>3</v>
      </c>
      <c r="D9" s="82" t="s">
        <v>13</v>
      </c>
      <c r="E9" s="82">
        <v>1441</v>
      </c>
      <c r="F9" s="82">
        <v>1430</v>
      </c>
      <c r="G9" s="82">
        <v>11</v>
      </c>
      <c r="H9" s="82">
        <v>3</v>
      </c>
      <c r="I9" s="32">
        <v>6</v>
      </c>
      <c r="J9" s="82">
        <v>2</v>
      </c>
      <c r="K9" s="82">
        <v>2</v>
      </c>
      <c r="L9" s="82">
        <v>5</v>
      </c>
      <c r="M9" s="9">
        <f t="shared" si="0"/>
        <v>0.99236641221374045</v>
      </c>
      <c r="N9" s="138">
        <f t="shared" ref="N9" si="5">AVERAGE(M9:M10)</f>
        <v>0.99300658603063141</v>
      </c>
      <c r="O9" s="1"/>
      <c r="P9" s="10">
        <f t="shared" si="2"/>
        <v>2.0818875780707841E-3</v>
      </c>
      <c r="Q9" s="11">
        <f t="shared" si="1"/>
        <v>4.1637751561415682E-3</v>
      </c>
      <c r="R9" s="12">
        <f t="shared" si="3"/>
        <v>1.3879250520471894E-3</v>
      </c>
      <c r="S9" s="1"/>
      <c r="T9" s="140" t="s">
        <v>21</v>
      </c>
      <c r="U9" s="183" t="s">
        <v>78</v>
      </c>
      <c r="V9" s="155"/>
      <c r="W9" s="155"/>
      <c r="X9" s="155"/>
      <c r="Y9" s="155"/>
      <c r="Z9" s="156"/>
    </row>
    <row r="10" spans="1:26" ht="18" thickBot="1">
      <c r="A10" s="133"/>
      <c r="B10" s="136"/>
      <c r="C10" s="134"/>
      <c r="D10" s="82" t="s">
        <v>14</v>
      </c>
      <c r="E10" s="82">
        <v>1574</v>
      </c>
      <c r="F10" s="82">
        <v>1564</v>
      </c>
      <c r="G10" s="82">
        <v>10</v>
      </c>
      <c r="H10" s="82">
        <v>3</v>
      </c>
      <c r="I10" s="32">
        <v>5</v>
      </c>
      <c r="J10" s="82">
        <v>6</v>
      </c>
      <c r="K10" s="82">
        <v>2</v>
      </c>
      <c r="L10" s="82">
        <v>2</v>
      </c>
      <c r="M10" s="9">
        <f t="shared" si="0"/>
        <v>0.99364675984752227</v>
      </c>
      <c r="N10" s="139"/>
      <c r="O10" s="1"/>
      <c r="P10" s="13">
        <f t="shared" si="2"/>
        <v>1.9059720457433292E-3</v>
      </c>
      <c r="Q10" s="14">
        <f t="shared" si="1"/>
        <v>3.1766200762388818E-3</v>
      </c>
      <c r="R10" s="15">
        <f t="shared" si="3"/>
        <v>1.2706480304955528E-3</v>
      </c>
      <c r="S10" s="1"/>
      <c r="T10" s="141"/>
      <c r="U10" s="157"/>
      <c r="V10" s="158"/>
      <c r="W10" s="158"/>
      <c r="X10" s="158"/>
      <c r="Y10" s="158"/>
      <c r="Z10" s="159"/>
    </row>
    <row r="11" spans="1:26" ht="17.25">
      <c r="A11" s="133"/>
      <c r="B11" s="136"/>
      <c r="C11" s="132">
        <v>4</v>
      </c>
      <c r="D11" s="82" t="s">
        <v>13</v>
      </c>
      <c r="E11" s="82">
        <v>1220</v>
      </c>
      <c r="F11" s="82">
        <v>1207</v>
      </c>
      <c r="G11" s="82">
        <v>13</v>
      </c>
      <c r="H11" s="82">
        <v>1</v>
      </c>
      <c r="I11" s="32">
        <v>11</v>
      </c>
      <c r="J11" s="82">
        <v>2</v>
      </c>
      <c r="K11" s="82">
        <v>1</v>
      </c>
      <c r="L11" s="82">
        <v>2</v>
      </c>
      <c r="M11" s="9">
        <f t="shared" si="0"/>
        <v>0.98934426229508199</v>
      </c>
      <c r="N11" s="138">
        <f t="shared" ref="N11" si="6">AVERAGE(M11:M12)</f>
        <v>0.98912306572698028</v>
      </c>
      <c r="O11" s="1"/>
      <c r="P11" s="10">
        <f t="shared" si="2"/>
        <v>8.1967213114754098E-4</v>
      </c>
      <c r="Q11" s="11">
        <f t="shared" si="1"/>
        <v>9.0163934426229515E-3</v>
      </c>
      <c r="R11" s="12">
        <f t="shared" si="3"/>
        <v>8.1967213114754098E-4</v>
      </c>
      <c r="S11" s="1"/>
      <c r="T11" s="141"/>
      <c r="U11" s="157"/>
      <c r="V11" s="158"/>
      <c r="W11" s="158"/>
      <c r="X11" s="158"/>
      <c r="Y11" s="158"/>
      <c r="Z11" s="159"/>
    </row>
    <row r="12" spans="1:26" ht="18.75" thickBot="1">
      <c r="A12" s="133"/>
      <c r="B12" s="136"/>
      <c r="C12" s="134"/>
      <c r="D12" s="82" t="s">
        <v>14</v>
      </c>
      <c r="E12" s="82">
        <v>1712</v>
      </c>
      <c r="F12" s="82">
        <v>1693</v>
      </c>
      <c r="G12" s="82">
        <v>19</v>
      </c>
      <c r="H12" s="82">
        <v>0</v>
      </c>
      <c r="I12" s="29">
        <v>17</v>
      </c>
      <c r="J12" s="82">
        <v>1</v>
      </c>
      <c r="K12" s="82">
        <v>0</v>
      </c>
      <c r="L12" s="82">
        <v>1</v>
      </c>
      <c r="M12" s="9">
        <f t="shared" si="0"/>
        <v>0.98890186915887845</v>
      </c>
      <c r="N12" s="152"/>
      <c r="O12" s="1"/>
      <c r="P12" s="13">
        <f t="shared" si="2"/>
        <v>0</v>
      </c>
      <c r="Q12" s="14">
        <f t="shared" si="1"/>
        <v>9.9299065420560741E-3</v>
      </c>
      <c r="R12" s="15">
        <f t="shared" si="3"/>
        <v>1.1682242990654205E-3</v>
      </c>
      <c r="S12" s="1"/>
      <c r="T12" s="141"/>
      <c r="U12" s="157"/>
      <c r="V12" s="158"/>
      <c r="W12" s="158"/>
      <c r="X12" s="158"/>
      <c r="Y12" s="158"/>
      <c r="Z12" s="159"/>
    </row>
    <row r="13" spans="1:26" ht="18" thickBot="1">
      <c r="A13" s="134"/>
      <c r="B13" s="137"/>
      <c r="C13" s="153" t="s">
        <v>15</v>
      </c>
      <c r="D13" s="154"/>
      <c r="E13" s="16">
        <f t="shared" ref="E13:L13" si="7">SUM(E5:E12)</f>
        <v>10562</v>
      </c>
      <c r="F13" s="16">
        <f t="shared" si="7"/>
        <v>10449</v>
      </c>
      <c r="G13" s="16">
        <f t="shared" si="7"/>
        <v>113</v>
      </c>
      <c r="H13" s="16">
        <f t="shared" si="7"/>
        <v>20</v>
      </c>
      <c r="I13" s="16">
        <f t="shared" si="7"/>
        <v>57</v>
      </c>
      <c r="J13" s="16">
        <f t="shared" si="7"/>
        <v>50</v>
      </c>
      <c r="K13" s="16">
        <f t="shared" si="7"/>
        <v>46</v>
      </c>
      <c r="L13" s="16">
        <f t="shared" si="7"/>
        <v>51</v>
      </c>
      <c r="M13" s="17">
        <f>F13/E13</f>
        <v>0.98930126869911006</v>
      </c>
      <c r="N13" s="17">
        <f>AVERAGE(N5:N12)</f>
        <v>0.98803760129547302</v>
      </c>
      <c r="O13" s="1"/>
      <c r="P13" s="18">
        <f t="shared" si="2"/>
        <v>1.8935807612194661E-3</v>
      </c>
      <c r="Q13" s="19">
        <f t="shared" si="1"/>
        <v>5.3967051694754778E-3</v>
      </c>
      <c r="R13" s="20">
        <f t="shared" si="3"/>
        <v>3.4084453701950387E-3</v>
      </c>
      <c r="S13" s="1"/>
      <c r="T13" s="142"/>
      <c r="U13" s="160"/>
      <c r="V13" s="161"/>
      <c r="W13" s="161"/>
      <c r="X13" s="161"/>
      <c r="Y13" s="161"/>
      <c r="Z13" s="162"/>
    </row>
    <row r="14" spans="1:26" ht="18" thickBot="1">
      <c r="A14" s="132" t="s">
        <v>11</v>
      </c>
      <c r="B14" s="135" t="s">
        <v>16</v>
      </c>
      <c r="C14" s="132">
        <v>1</v>
      </c>
      <c r="D14" s="82" t="s">
        <v>13</v>
      </c>
      <c r="E14" s="82">
        <v>764</v>
      </c>
      <c r="F14" s="82">
        <v>764</v>
      </c>
      <c r="G14" s="82">
        <v>0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9">
        <f t="shared" si="0"/>
        <v>1</v>
      </c>
      <c r="N14" s="138">
        <f t="shared" ref="N14:N20" si="8">AVERAGE(M14:M15)</f>
        <v>1</v>
      </c>
      <c r="O14" s="1"/>
      <c r="P14" s="10">
        <f t="shared" si="2"/>
        <v>0</v>
      </c>
      <c r="Q14" s="11">
        <f t="shared" si="1"/>
        <v>0</v>
      </c>
      <c r="R14" s="12">
        <f t="shared" si="3"/>
        <v>0</v>
      </c>
      <c r="S14" s="1"/>
    </row>
    <row r="15" spans="1:26" ht="18" thickBot="1">
      <c r="A15" s="133"/>
      <c r="B15" s="136"/>
      <c r="C15" s="134"/>
      <c r="D15" s="82" t="s">
        <v>14</v>
      </c>
      <c r="E15" s="82">
        <v>698</v>
      </c>
      <c r="F15" s="82">
        <v>698</v>
      </c>
      <c r="G15" s="82">
        <v>0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9">
        <f t="shared" si="0"/>
        <v>1</v>
      </c>
      <c r="N15" s="139"/>
      <c r="O15" s="1"/>
      <c r="P15" s="13">
        <f t="shared" si="2"/>
        <v>0</v>
      </c>
      <c r="Q15" s="14">
        <f t="shared" si="1"/>
        <v>0</v>
      </c>
      <c r="R15" s="15">
        <f t="shared" si="3"/>
        <v>0</v>
      </c>
      <c r="S15" s="1"/>
      <c r="T15" s="21" t="s">
        <v>22</v>
      </c>
      <c r="U15" s="22"/>
      <c r="V15" s="23"/>
      <c r="W15" s="23"/>
      <c r="X15" s="23"/>
      <c r="Y15" s="23"/>
      <c r="Z15" s="24"/>
    </row>
    <row r="16" spans="1:26" ht="18" thickBot="1">
      <c r="A16" s="133"/>
      <c r="B16" s="136"/>
      <c r="C16" s="132">
        <v>2</v>
      </c>
      <c r="D16" s="82" t="s">
        <v>13</v>
      </c>
      <c r="E16" s="82">
        <v>1357</v>
      </c>
      <c r="F16" s="82">
        <v>1343</v>
      </c>
      <c r="G16" s="82">
        <v>14</v>
      </c>
      <c r="H16" s="82">
        <v>0</v>
      </c>
      <c r="I16" s="82">
        <v>3</v>
      </c>
      <c r="J16" s="32">
        <v>7</v>
      </c>
      <c r="K16" s="32">
        <v>10</v>
      </c>
      <c r="L16" s="32">
        <v>9</v>
      </c>
      <c r="M16" s="9">
        <f t="shared" si="0"/>
        <v>0.9896831245394252</v>
      </c>
      <c r="N16" s="138">
        <f t="shared" si="8"/>
        <v>0.99375539282727954</v>
      </c>
      <c r="O16" s="1"/>
      <c r="P16" s="10">
        <f t="shared" si="2"/>
        <v>0</v>
      </c>
      <c r="Q16" s="11">
        <f t="shared" si="1"/>
        <v>2.2107590272660281E-3</v>
      </c>
      <c r="R16" s="12">
        <f t="shared" si="3"/>
        <v>8.1061164333087691E-3</v>
      </c>
      <c r="S16" s="1"/>
    </row>
    <row r="17" spans="1:26" ht="18" thickBot="1">
      <c r="A17" s="133"/>
      <c r="B17" s="136"/>
      <c r="C17" s="134"/>
      <c r="D17" s="82" t="s">
        <v>14</v>
      </c>
      <c r="E17" s="82">
        <v>1381</v>
      </c>
      <c r="F17" s="82">
        <v>1378</v>
      </c>
      <c r="G17" s="82">
        <v>3</v>
      </c>
      <c r="H17" s="82">
        <v>0</v>
      </c>
      <c r="I17" s="82">
        <v>0</v>
      </c>
      <c r="J17" s="82">
        <v>1</v>
      </c>
      <c r="K17" s="82">
        <v>2</v>
      </c>
      <c r="L17" s="82">
        <v>0</v>
      </c>
      <c r="M17" s="9">
        <f t="shared" si="0"/>
        <v>0.99782766111513399</v>
      </c>
      <c r="N17" s="139"/>
      <c r="O17" s="1"/>
      <c r="P17" s="13">
        <f t="shared" si="2"/>
        <v>0</v>
      </c>
      <c r="Q17" s="14">
        <f t="shared" si="1"/>
        <v>0</v>
      </c>
      <c r="R17" s="15">
        <f t="shared" si="3"/>
        <v>2.1723388848660392E-3</v>
      </c>
      <c r="S17" s="1"/>
      <c r="T17" s="25" t="s">
        <v>23</v>
      </c>
      <c r="U17" s="22" t="s">
        <v>24</v>
      </c>
      <c r="V17" s="23"/>
      <c r="W17" s="23"/>
      <c r="X17" s="23"/>
      <c r="Y17" s="23"/>
      <c r="Z17" s="24"/>
    </row>
    <row r="18" spans="1:26" ht="17.25">
      <c r="A18" s="133"/>
      <c r="B18" s="136"/>
      <c r="C18" s="132">
        <v>3</v>
      </c>
      <c r="D18" s="82" t="s">
        <v>13</v>
      </c>
      <c r="E18" s="82">
        <v>1457</v>
      </c>
      <c r="F18" s="82">
        <v>1442</v>
      </c>
      <c r="G18" s="82">
        <v>15</v>
      </c>
      <c r="H18" s="82">
        <v>0</v>
      </c>
      <c r="I18" s="82">
        <v>3</v>
      </c>
      <c r="J18" s="82">
        <v>4</v>
      </c>
      <c r="K18" s="32">
        <v>6</v>
      </c>
      <c r="L18" s="32">
        <v>6</v>
      </c>
      <c r="M18" s="9">
        <f t="shared" si="0"/>
        <v>0.98970487302676735</v>
      </c>
      <c r="N18" s="138">
        <f t="shared" si="8"/>
        <v>0.98832322689139063</v>
      </c>
      <c r="O18" s="1"/>
      <c r="P18" s="10">
        <f t="shared" si="2"/>
        <v>0</v>
      </c>
      <c r="Q18" s="11">
        <f t="shared" si="1"/>
        <v>2.0590253946465341E-3</v>
      </c>
      <c r="R18" s="12">
        <f t="shared" si="3"/>
        <v>8.2361015785861365E-3</v>
      </c>
      <c r="S18" s="1"/>
    </row>
    <row r="19" spans="1:26" ht="18" thickBot="1">
      <c r="A19" s="133"/>
      <c r="B19" s="136"/>
      <c r="C19" s="134"/>
      <c r="D19" s="82" t="s">
        <v>14</v>
      </c>
      <c r="E19" s="82">
        <v>1455</v>
      </c>
      <c r="F19" s="82">
        <v>1436</v>
      </c>
      <c r="G19" s="82">
        <v>19</v>
      </c>
      <c r="H19" s="82">
        <v>0</v>
      </c>
      <c r="I19" s="82">
        <v>4</v>
      </c>
      <c r="J19" s="82">
        <v>4</v>
      </c>
      <c r="K19" s="32">
        <v>10</v>
      </c>
      <c r="L19" s="82">
        <v>3</v>
      </c>
      <c r="M19" s="9">
        <f t="shared" si="0"/>
        <v>0.98694158075601379</v>
      </c>
      <c r="N19" s="139"/>
      <c r="O19" s="1"/>
      <c r="P19" s="13">
        <f t="shared" si="2"/>
        <v>0</v>
      </c>
      <c r="Q19" s="14">
        <f t="shared" si="1"/>
        <v>2.7491408934707906E-3</v>
      </c>
      <c r="R19" s="15">
        <f t="shared" si="3"/>
        <v>1.0309278350515464E-2</v>
      </c>
      <c r="S19" s="1"/>
    </row>
    <row r="20" spans="1:26" ht="17.25">
      <c r="A20" s="133"/>
      <c r="B20" s="136"/>
      <c r="C20" s="132">
        <v>4</v>
      </c>
      <c r="D20" s="82" t="s">
        <v>13</v>
      </c>
      <c r="E20" s="82">
        <v>1235</v>
      </c>
      <c r="F20" s="82">
        <v>1226</v>
      </c>
      <c r="G20" s="82">
        <v>9</v>
      </c>
      <c r="H20" s="82">
        <v>0</v>
      </c>
      <c r="I20" s="82">
        <v>2</v>
      </c>
      <c r="J20" s="82">
        <v>2</v>
      </c>
      <c r="K20" s="82">
        <v>4</v>
      </c>
      <c r="L20" s="82">
        <v>1</v>
      </c>
      <c r="M20" s="9">
        <f t="shared" si="0"/>
        <v>0.99271255060728747</v>
      </c>
      <c r="N20" s="138">
        <f t="shared" si="8"/>
        <v>0.98541877530364375</v>
      </c>
      <c r="O20" s="1"/>
      <c r="P20" s="10">
        <f t="shared" si="2"/>
        <v>0</v>
      </c>
      <c r="Q20" s="11">
        <f t="shared" si="1"/>
        <v>1.6194331983805667E-3</v>
      </c>
      <c r="R20" s="12">
        <f t="shared" si="3"/>
        <v>5.6680161943319842E-3</v>
      </c>
      <c r="S20" s="1"/>
    </row>
    <row r="21" spans="1:26" ht="18.75" thickBot="1">
      <c r="A21" s="133"/>
      <c r="B21" s="136"/>
      <c r="C21" s="134"/>
      <c r="D21" s="82" t="s">
        <v>14</v>
      </c>
      <c r="E21" s="82">
        <v>1600</v>
      </c>
      <c r="F21" s="82">
        <v>1565</v>
      </c>
      <c r="G21" s="82">
        <v>35</v>
      </c>
      <c r="H21" s="82">
        <v>2</v>
      </c>
      <c r="I21" s="82">
        <v>5</v>
      </c>
      <c r="J21" s="82">
        <v>5</v>
      </c>
      <c r="K21" s="29">
        <v>24</v>
      </c>
      <c r="L21" s="82">
        <v>5</v>
      </c>
      <c r="M21" s="9">
        <f t="shared" si="0"/>
        <v>0.97812500000000002</v>
      </c>
      <c r="N21" s="152"/>
      <c r="O21" s="1"/>
      <c r="P21" s="13">
        <f t="shared" si="2"/>
        <v>1.25E-3</v>
      </c>
      <c r="Q21" s="14">
        <f t="shared" si="1"/>
        <v>3.1250000000000002E-3</v>
      </c>
      <c r="R21" s="15">
        <f t="shared" si="3"/>
        <v>1.7500000000000002E-2</v>
      </c>
      <c r="S21" s="1"/>
    </row>
    <row r="22" spans="1:26" ht="18" thickBot="1">
      <c r="A22" s="134"/>
      <c r="B22" s="137"/>
      <c r="C22" s="153" t="s">
        <v>15</v>
      </c>
      <c r="D22" s="154"/>
      <c r="E22" s="16">
        <f>SUM(E14:E21)</f>
        <v>9947</v>
      </c>
      <c r="F22" s="16">
        <f>SUM(F14:F21)</f>
        <v>9852</v>
      </c>
      <c r="G22" s="16">
        <f t="shared" ref="G22:L22" si="9">SUM(G14:G21)</f>
        <v>95</v>
      </c>
      <c r="H22" s="16">
        <f t="shared" si="9"/>
        <v>2</v>
      </c>
      <c r="I22" s="16">
        <f t="shared" si="9"/>
        <v>17</v>
      </c>
      <c r="J22" s="16">
        <f t="shared" si="9"/>
        <v>23</v>
      </c>
      <c r="K22" s="16">
        <f t="shared" si="9"/>
        <v>56</v>
      </c>
      <c r="L22" s="16">
        <f t="shared" si="9"/>
        <v>24</v>
      </c>
      <c r="M22" s="17">
        <f>F22/E22</f>
        <v>0.99044938172313257</v>
      </c>
      <c r="N22" s="17">
        <f>AVERAGE(N14:N21)</f>
        <v>0.99187434875557845</v>
      </c>
      <c r="O22" s="1"/>
      <c r="P22" s="18">
        <f t="shared" si="2"/>
        <v>2.0106564793405046E-4</v>
      </c>
      <c r="Q22" s="19">
        <f t="shared" si="1"/>
        <v>1.7090580074394289E-3</v>
      </c>
      <c r="R22" s="20">
        <f t="shared" si="3"/>
        <v>7.6404946214939174E-3</v>
      </c>
      <c r="S22" s="1"/>
    </row>
    <row r="23" spans="1:26">
      <c r="P23" s="26"/>
      <c r="Q23" s="26"/>
      <c r="R23" s="26"/>
    </row>
  </sheetData>
  <mergeCells count="38">
    <mergeCell ref="A1:N1"/>
    <mergeCell ref="A2:A4"/>
    <mergeCell ref="B2:B4"/>
    <mergeCell ref="C2:C4"/>
    <mergeCell ref="D2:D4"/>
    <mergeCell ref="E2:E3"/>
    <mergeCell ref="F2:F3"/>
    <mergeCell ref="G2:L3"/>
    <mergeCell ref="M2:M4"/>
    <mergeCell ref="N2:N4"/>
    <mergeCell ref="P2:R3"/>
    <mergeCell ref="T2:T7"/>
    <mergeCell ref="U2:Z7"/>
    <mergeCell ref="E4:F4"/>
    <mergeCell ref="A5:A13"/>
    <mergeCell ref="B5:B13"/>
    <mergeCell ref="C5:C6"/>
    <mergeCell ref="N5:N6"/>
    <mergeCell ref="C7:C8"/>
    <mergeCell ref="N7:N8"/>
    <mergeCell ref="C9:C10"/>
    <mergeCell ref="N9:N10"/>
    <mergeCell ref="T9:T13"/>
    <mergeCell ref="U9:Z13"/>
    <mergeCell ref="C11:C12"/>
    <mergeCell ref="N11:N12"/>
    <mergeCell ref="C13:D13"/>
    <mergeCell ref="C22:D22"/>
    <mergeCell ref="A14:A22"/>
    <mergeCell ref="B14:B22"/>
    <mergeCell ref="C14:C15"/>
    <mergeCell ref="C20:C21"/>
    <mergeCell ref="N20:N21"/>
    <mergeCell ref="N14:N15"/>
    <mergeCell ref="C16:C17"/>
    <mergeCell ref="N16:N17"/>
    <mergeCell ref="C18:C19"/>
    <mergeCell ref="N18:N19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="80" zoomScaleNormal="80" workbookViewId="0">
      <selection activeCell="U2" sqref="U2:Z13"/>
    </sheetView>
  </sheetViews>
  <sheetFormatPr defaultColWidth="9" defaultRowHeight="15"/>
  <cols>
    <col min="1" max="1" width="9" style="2"/>
    <col min="2" max="2" width="11.85546875" style="2" customWidth="1"/>
    <col min="3" max="3" width="9" style="2"/>
    <col min="4" max="4" width="11" style="2" customWidth="1"/>
    <col min="5" max="6" width="12.7109375" style="2" customWidth="1"/>
    <col min="7" max="9" width="9" style="2"/>
    <col min="10" max="12" width="10.42578125" style="2" customWidth="1"/>
    <col min="13" max="13" width="11.85546875" style="2" bestFit="1" customWidth="1"/>
    <col min="14" max="14" width="11.85546875" style="2" customWidth="1"/>
    <col min="15" max="15" width="1.7109375" style="2" customWidth="1"/>
    <col min="16" max="17" width="0" style="2" hidden="1" customWidth="1"/>
    <col min="18" max="18" width="11" style="2" hidden="1" customWidth="1"/>
    <col min="19" max="19" width="1.7109375" style="2" customWidth="1"/>
    <col min="20" max="16384" width="9" style="2"/>
  </cols>
  <sheetData>
    <row r="1" spans="1:26" ht="21" thickBot="1">
      <c r="A1" s="108" t="s">
        <v>74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  <c r="O1" s="1"/>
      <c r="S1" s="1"/>
    </row>
    <row r="2" spans="1:26" ht="17.25" customHeight="1">
      <c r="A2" s="111" t="s">
        <v>0</v>
      </c>
      <c r="B2" s="111" t="s">
        <v>1</v>
      </c>
      <c r="C2" s="111" t="s">
        <v>2</v>
      </c>
      <c r="D2" s="111" t="s">
        <v>3</v>
      </c>
      <c r="E2" s="112" t="s">
        <v>18</v>
      </c>
      <c r="F2" s="112" t="s">
        <v>19</v>
      </c>
      <c r="G2" s="113" t="s">
        <v>5</v>
      </c>
      <c r="H2" s="113"/>
      <c r="I2" s="113"/>
      <c r="J2" s="113"/>
      <c r="K2" s="113"/>
      <c r="L2" s="113"/>
      <c r="M2" s="111" t="s">
        <v>25</v>
      </c>
      <c r="N2" s="111" t="s">
        <v>26</v>
      </c>
      <c r="O2" s="1"/>
      <c r="P2" s="114" t="s">
        <v>28</v>
      </c>
      <c r="Q2" s="115"/>
      <c r="R2" s="116"/>
      <c r="S2" s="1"/>
      <c r="T2" s="120" t="s">
        <v>20</v>
      </c>
      <c r="U2" s="184" t="s">
        <v>76</v>
      </c>
      <c r="V2" s="163"/>
      <c r="W2" s="163"/>
      <c r="X2" s="163"/>
      <c r="Y2" s="163"/>
      <c r="Z2" s="164"/>
    </row>
    <row r="3" spans="1:26" ht="15.75" thickBot="1">
      <c r="A3" s="111"/>
      <c r="B3" s="111"/>
      <c r="C3" s="111"/>
      <c r="D3" s="111"/>
      <c r="E3" s="112"/>
      <c r="F3" s="112"/>
      <c r="G3" s="113"/>
      <c r="H3" s="113"/>
      <c r="I3" s="113"/>
      <c r="J3" s="113"/>
      <c r="K3" s="113"/>
      <c r="L3" s="113"/>
      <c r="M3" s="111"/>
      <c r="N3" s="111"/>
      <c r="O3" s="1"/>
      <c r="P3" s="117"/>
      <c r="Q3" s="118"/>
      <c r="R3" s="119"/>
      <c r="S3" s="1"/>
      <c r="T3" s="121"/>
      <c r="U3" s="165"/>
      <c r="V3" s="166"/>
      <c r="W3" s="166"/>
      <c r="X3" s="166"/>
      <c r="Y3" s="166"/>
      <c r="Z3" s="167"/>
    </row>
    <row r="4" spans="1:26" ht="52.5" thickBot="1">
      <c r="A4" s="111"/>
      <c r="B4" s="111"/>
      <c r="C4" s="111"/>
      <c r="D4" s="111"/>
      <c r="E4" s="112" t="s">
        <v>4</v>
      </c>
      <c r="F4" s="112"/>
      <c r="G4" s="79" t="s">
        <v>17</v>
      </c>
      <c r="H4" s="79" t="s">
        <v>6</v>
      </c>
      <c r="I4" s="79" t="s">
        <v>7</v>
      </c>
      <c r="J4" s="79" t="s">
        <v>8</v>
      </c>
      <c r="K4" s="79" t="s">
        <v>9</v>
      </c>
      <c r="L4" s="4" t="s">
        <v>10</v>
      </c>
      <c r="M4" s="111"/>
      <c r="N4" s="111"/>
      <c r="O4" s="1"/>
      <c r="P4" s="5" t="s">
        <v>6</v>
      </c>
      <c r="Q4" s="6" t="s">
        <v>7</v>
      </c>
      <c r="R4" s="7" t="s">
        <v>29</v>
      </c>
      <c r="S4" s="1"/>
      <c r="T4" s="121"/>
      <c r="U4" s="165"/>
      <c r="V4" s="166"/>
      <c r="W4" s="166"/>
      <c r="X4" s="166"/>
      <c r="Y4" s="166"/>
      <c r="Z4" s="167"/>
    </row>
    <row r="5" spans="1:26" ht="17.25" customHeight="1">
      <c r="A5" s="132" t="s">
        <v>11</v>
      </c>
      <c r="B5" s="135" t="s">
        <v>12</v>
      </c>
      <c r="C5" s="132">
        <v>1</v>
      </c>
      <c r="D5" s="80" t="s">
        <v>13</v>
      </c>
      <c r="E5" s="80">
        <v>947</v>
      </c>
      <c r="F5" s="80">
        <v>943</v>
      </c>
      <c r="G5" s="80">
        <v>4</v>
      </c>
      <c r="H5" s="80">
        <v>1</v>
      </c>
      <c r="I5" s="32">
        <v>4</v>
      </c>
      <c r="J5" s="80">
        <v>1</v>
      </c>
      <c r="K5" s="80">
        <v>1</v>
      </c>
      <c r="L5" s="80">
        <v>0</v>
      </c>
      <c r="M5" s="9">
        <f t="shared" ref="M5:M21" si="0">F5/E5</f>
        <v>0.9957761351636748</v>
      </c>
      <c r="N5" s="138">
        <f>AVERAGE(M5:M6)</f>
        <v>0.99314423456475964</v>
      </c>
      <c r="O5" s="1"/>
      <c r="P5" s="10">
        <f>H5/$E5</f>
        <v>1.0559662090813093E-3</v>
      </c>
      <c r="Q5" s="11">
        <f t="shared" ref="Q5:Q22" si="1">I5/$E5</f>
        <v>4.2238648363252373E-3</v>
      </c>
      <c r="R5" s="12">
        <f>(G5-H5-I5)/$E5</f>
        <v>-1.0559662090813093E-3</v>
      </c>
      <c r="S5" s="1"/>
      <c r="T5" s="121"/>
      <c r="U5" s="165"/>
      <c r="V5" s="166"/>
      <c r="W5" s="166"/>
      <c r="X5" s="166"/>
      <c r="Y5" s="166"/>
      <c r="Z5" s="167"/>
    </row>
    <row r="6" spans="1:26" ht="18" thickBot="1">
      <c r="A6" s="133"/>
      <c r="B6" s="136"/>
      <c r="C6" s="134"/>
      <c r="D6" s="80" t="s">
        <v>14</v>
      </c>
      <c r="E6" s="80">
        <v>1054</v>
      </c>
      <c r="F6" s="80">
        <v>1044</v>
      </c>
      <c r="G6" s="80">
        <v>10</v>
      </c>
      <c r="H6" s="80">
        <v>2</v>
      </c>
      <c r="I6" s="32">
        <v>7</v>
      </c>
      <c r="J6" s="80">
        <v>0</v>
      </c>
      <c r="K6" s="80">
        <v>2</v>
      </c>
      <c r="L6" s="80">
        <v>1</v>
      </c>
      <c r="M6" s="9">
        <f t="shared" si="0"/>
        <v>0.99051233396584437</v>
      </c>
      <c r="N6" s="139"/>
      <c r="O6" s="1"/>
      <c r="P6" s="13">
        <f t="shared" ref="P6:P22" si="2">H6/$E6</f>
        <v>1.8975332068311196E-3</v>
      </c>
      <c r="Q6" s="14">
        <f t="shared" si="1"/>
        <v>6.6413662239089184E-3</v>
      </c>
      <c r="R6" s="15">
        <f t="shared" ref="R6:R22" si="3">(G6-H6-I6)/$E6</f>
        <v>9.4876660341555979E-4</v>
      </c>
      <c r="S6" s="1"/>
      <c r="T6" s="121"/>
      <c r="U6" s="165"/>
      <c r="V6" s="166"/>
      <c r="W6" s="166"/>
      <c r="X6" s="166"/>
      <c r="Y6" s="166"/>
      <c r="Z6" s="167"/>
    </row>
    <row r="7" spans="1:26" ht="18" thickBot="1">
      <c r="A7" s="133"/>
      <c r="B7" s="136"/>
      <c r="C7" s="132">
        <v>2</v>
      </c>
      <c r="D7" s="80" t="s">
        <v>13</v>
      </c>
      <c r="E7" s="80">
        <v>1120</v>
      </c>
      <c r="F7" s="80">
        <v>1110</v>
      </c>
      <c r="G7" s="80">
        <v>10</v>
      </c>
      <c r="H7" s="32">
        <v>5</v>
      </c>
      <c r="I7" s="32">
        <v>7</v>
      </c>
      <c r="J7" s="80">
        <v>0</v>
      </c>
      <c r="K7" s="80">
        <v>1</v>
      </c>
      <c r="L7" s="80">
        <v>3</v>
      </c>
      <c r="M7" s="9">
        <f t="shared" si="0"/>
        <v>0.9910714285714286</v>
      </c>
      <c r="N7" s="138">
        <f t="shared" ref="N7" si="4">AVERAGE(M7:M8)</f>
        <v>0.98880062769174382</v>
      </c>
      <c r="O7" s="1"/>
      <c r="P7" s="10">
        <f t="shared" si="2"/>
        <v>4.464285714285714E-3</v>
      </c>
      <c r="Q7" s="11">
        <f t="shared" si="1"/>
        <v>6.2500000000000003E-3</v>
      </c>
      <c r="R7" s="12">
        <f t="shared" si="3"/>
        <v>-1.7857142857142857E-3</v>
      </c>
      <c r="S7" s="1"/>
      <c r="T7" s="122"/>
      <c r="U7" s="168"/>
      <c r="V7" s="169"/>
      <c r="W7" s="169"/>
      <c r="X7" s="169"/>
      <c r="Y7" s="169"/>
      <c r="Z7" s="170"/>
    </row>
    <row r="8" spans="1:26" ht="18" thickBot="1">
      <c r="A8" s="133"/>
      <c r="B8" s="136"/>
      <c r="C8" s="134"/>
      <c r="D8" s="80" t="s">
        <v>14</v>
      </c>
      <c r="E8" s="80">
        <v>1559</v>
      </c>
      <c r="F8" s="80">
        <v>1538</v>
      </c>
      <c r="G8" s="80">
        <v>21</v>
      </c>
      <c r="H8" s="32">
        <v>15</v>
      </c>
      <c r="I8" s="32">
        <v>13</v>
      </c>
      <c r="J8" s="80">
        <v>0</v>
      </c>
      <c r="K8" s="80">
        <v>3</v>
      </c>
      <c r="L8" s="80">
        <v>2</v>
      </c>
      <c r="M8" s="9">
        <f t="shared" si="0"/>
        <v>0.98652982681205903</v>
      </c>
      <c r="N8" s="139"/>
      <c r="O8" s="1"/>
      <c r="P8" s="13">
        <f t="shared" si="2"/>
        <v>9.6215522771007055E-3</v>
      </c>
      <c r="Q8" s="14">
        <f t="shared" si="1"/>
        <v>8.3386786401539442E-3</v>
      </c>
      <c r="R8" s="15">
        <f t="shared" si="3"/>
        <v>-4.4900577293136628E-3</v>
      </c>
      <c r="S8" s="1"/>
      <c r="U8"/>
      <c r="V8"/>
      <c r="W8"/>
      <c r="X8"/>
      <c r="Y8"/>
      <c r="Z8"/>
    </row>
    <row r="9" spans="1:26" ht="17.25" customHeight="1">
      <c r="A9" s="133"/>
      <c r="B9" s="136"/>
      <c r="C9" s="132">
        <v>3</v>
      </c>
      <c r="D9" s="80" t="s">
        <v>13</v>
      </c>
      <c r="E9" s="80">
        <v>1239</v>
      </c>
      <c r="F9" s="80">
        <v>1228</v>
      </c>
      <c r="G9" s="80">
        <v>11</v>
      </c>
      <c r="H9" s="32">
        <v>6</v>
      </c>
      <c r="I9" s="32">
        <v>9</v>
      </c>
      <c r="J9" s="80">
        <v>4</v>
      </c>
      <c r="K9" s="80">
        <v>6</v>
      </c>
      <c r="L9" s="80">
        <v>7</v>
      </c>
      <c r="M9" s="9">
        <f t="shared" si="0"/>
        <v>0.9911218724778047</v>
      </c>
      <c r="N9" s="138">
        <f t="shared" ref="N9" si="5">AVERAGE(M9:M10)</f>
        <v>0.99336244377659078</v>
      </c>
      <c r="O9" s="1"/>
      <c r="P9" s="10">
        <f t="shared" si="2"/>
        <v>4.8426150121065378E-3</v>
      </c>
      <c r="Q9" s="11">
        <f t="shared" si="1"/>
        <v>7.2639225181598066E-3</v>
      </c>
      <c r="R9" s="12">
        <f t="shared" si="3"/>
        <v>-3.2284100080710249E-3</v>
      </c>
      <c r="S9" s="1"/>
      <c r="T9" s="140" t="s">
        <v>21</v>
      </c>
      <c r="U9" s="185" t="s">
        <v>75</v>
      </c>
      <c r="V9" s="155"/>
      <c r="W9" s="155"/>
      <c r="X9" s="155"/>
      <c r="Y9" s="155"/>
      <c r="Z9" s="156"/>
    </row>
    <row r="10" spans="1:26" ht="18" thickBot="1">
      <c r="A10" s="133"/>
      <c r="B10" s="136"/>
      <c r="C10" s="134"/>
      <c r="D10" s="80" t="s">
        <v>14</v>
      </c>
      <c r="E10" s="80">
        <v>1592</v>
      </c>
      <c r="F10" s="80">
        <v>1585</v>
      </c>
      <c r="G10" s="80">
        <v>7</v>
      </c>
      <c r="H10" s="83">
        <v>2</v>
      </c>
      <c r="I10" s="83">
        <v>3</v>
      </c>
      <c r="J10" s="80">
        <v>3</v>
      </c>
      <c r="K10" s="80">
        <v>3</v>
      </c>
      <c r="L10" s="80">
        <v>4</v>
      </c>
      <c r="M10" s="9">
        <f t="shared" si="0"/>
        <v>0.99560301507537685</v>
      </c>
      <c r="N10" s="139"/>
      <c r="O10" s="1"/>
      <c r="P10" s="13">
        <f t="shared" si="2"/>
        <v>1.2562814070351759E-3</v>
      </c>
      <c r="Q10" s="14">
        <f t="shared" si="1"/>
        <v>1.8844221105527637E-3</v>
      </c>
      <c r="R10" s="15">
        <f t="shared" si="3"/>
        <v>1.2562814070351759E-3</v>
      </c>
      <c r="S10" s="1"/>
      <c r="T10" s="141"/>
      <c r="U10" s="157"/>
      <c r="V10" s="158"/>
      <c r="W10" s="158"/>
      <c r="X10" s="158"/>
      <c r="Y10" s="158"/>
      <c r="Z10" s="159"/>
    </row>
    <row r="11" spans="1:26" ht="17.25">
      <c r="A11" s="133"/>
      <c r="B11" s="136"/>
      <c r="C11" s="132">
        <v>4</v>
      </c>
      <c r="D11" s="80" t="s">
        <v>13</v>
      </c>
      <c r="E11" s="80">
        <v>1298</v>
      </c>
      <c r="F11" s="80">
        <v>1281</v>
      </c>
      <c r="G11" s="80">
        <v>17</v>
      </c>
      <c r="H11" s="80">
        <v>0</v>
      </c>
      <c r="I11" s="32">
        <v>10</v>
      </c>
      <c r="J11" s="80">
        <v>1</v>
      </c>
      <c r="K11" s="80">
        <v>0</v>
      </c>
      <c r="L11" s="80">
        <v>6</v>
      </c>
      <c r="M11" s="9">
        <f t="shared" si="0"/>
        <v>0.98690292758089371</v>
      </c>
      <c r="N11" s="138">
        <f t="shared" ref="N11" si="6">AVERAGE(M11:M12)</f>
        <v>0.98661619379728216</v>
      </c>
      <c r="O11" s="1"/>
      <c r="P11" s="10">
        <f t="shared" si="2"/>
        <v>0</v>
      </c>
      <c r="Q11" s="11">
        <f t="shared" si="1"/>
        <v>7.7041602465331279E-3</v>
      </c>
      <c r="R11" s="12">
        <f t="shared" si="3"/>
        <v>5.3929121725731898E-3</v>
      </c>
      <c r="S11" s="1"/>
      <c r="T11" s="141"/>
      <c r="U11" s="157"/>
      <c r="V11" s="158"/>
      <c r="W11" s="158"/>
      <c r="X11" s="158"/>
      <c r="Y11" s="158"/>
      <c r="Z11" s="159"/>
    </row>
    <row r="12" spans="1:26" ht="18" thickBot="1">
      <c r="A12" s="133"/>
      <c r="B12" s="136"/>
      <c r="C12" s="134"/>
      <c r="D12" s="80" t="s">
        <v>14</v>
      </c>
      <c r="E12" s="80">
        <v>1463</v>
      </c>
      <c r="F12" s="80">
        <v>1443</v>
      </c>
      <c r="G12" s="80">
        <v>20</v>
      </c>
      <c r="H12" s="80">
        <v>0</v>
      </c>
      <c r="I12" s="32">
        <v>13</v>
      </c>
      <c r="J12" s="80">
        <v>1</v>
      </c>
      <c r="K12" s="80">
        <v>3</v>
      </c>
      <c r="L12" s="80">
        <v>3</v>
      </c>
      <c r="M12" s="9">
        <f t="shared" si="0"/>
        <v>0.9863294600136705</v>
      </c>
      <c r="N12" s="152"/>
      <c r="O12" s="1"/>
      <c r="P12" s="13">
        <f t="shared" si="2"/>
        <v>0</v>
      </c>
      <c r="Q12" s="14">
        <f t="shared" si="1"/>
        <v>8.8858509911141498E-3</v>
      </c>
      <c r="R12" s="15">
        <f t="shared" si="3"/>
        <v>4.7846889952153108E-3</v>
      </c>
      <c r="S12" s="1"/>
      <c r="T12" s="141"/>
      <c r="U12" s="157"/>
      <c r="V12" s="158"/>
      <c r="W12" s="158"/>
      <c r="X12" s="158"/>
      <c r="Y12" s="158"/>
      <c r="Z12" s="159"/>
    </row>
    <row r="13" spans="1:26" ht="18" thickBot="1">
      <c r="A13" s="134"/>
      <c r="B13" s="137"/>
      <c r="C13" s="153" t="s">
        <v>15</v>
      </c>
      <c r="D13" s="154"/>
      <c r="E13" s="16">
        <f t="shared" ref="E13:L13" si="7">SUM(E5:E12)</f>
        <v>10272</v>
      </c>
      <c r="F13" s="16">
        <f t="shared" si="7"/>
        <v>10172</v>
      </c>
      <c r="G13" s="16">
        <f t="shared" si="7"/>
        <v>100</v>
      </c>
      <c r="H13" s="16">
        <f t="shared" si="7"/>
        <v>31</v>
      </c>
      <c r="I13" s="16">
        <f t="shared" si="7"/>
        <v>66</v>
      </c>
      <c r="J13" s="16">
        <f t="shared" si="7"/>
        <v>10</v>
      </c>
      <c r="K13" s="16">
        <f t="shared" si="7"/>
        <v>19</v>
      </c>
      <c r="L13" s="16">
        <f t="shared" si="7"/>
        <v>26</v>
      </c>
      <c r="M13" s="17">
        <f>F13/E13</f>
        <v>0.99026479750778817</v>
      </c>
      <c r="N13" s="17">
        <f>AVERAGE(N5:N12)</f>
        <v>0.99048087495759418</v>
      </c>
      <c r="O13" s="1"/>
      <c r="P13" s="18">
        <f t="shared" si="2"/>
        <v>3.0179127725856697E-3</v>
      </c>
      <c r="Q13" s="19">
        <f t="shared" si="1"/>
        <v>6.4252336448598129E-3</v>
      </c>
      <c r="R13" s="20">
        <f t="shared" si="3"/>
        <v>2.9205607476635512E-4</v>
      </c>
      <c r="S13" s="1"/>
      <c r="T13" s="142"/>
      <c r="U13" s="160"/>
      <c r="V13" s="161"/>
      <c r="W13" s="161"/>
      <c r="X13" s="161"/>
      <c r="Y13" s="161"/>
      <c r="Z13" s="162"/>
    </row>
    <row r="14" spans="1:26" ht="18" thickBot="1">
      <c r="A14" s="132" t="s">
        <v>11</v>
      </c>
      <c r="B14" s="135" t="s">
        <v>16</v>
      </c>
      <c r="C14" s="132">
        <v>1</v>
      </c>
      <c r="D14" s="80" t="s">
        <v>13</v>
      </c>
      <c r="E14" s="80">
        <v>798</v>
      </c>
      <c r="F14" s="80">
        <v>798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9">
        <f t="shared" si="0"/>
        <v>1</v>
      </c>
      <c r="N14" s="138">
        <f t="shared" ref="N14:N20" si="8">AVERAGE(M14:M15)</f>
        <v>1</v>
      </c>
      <c r="O14" s="1"/>
      <c r="P14" s="10">
        <f t="shared" si="2"/>
        <v>0</v>
      </c>
      <c r="Q14" s="11">
        <f t="shared" si="1"/>
        <v>0</v>
      </c>
      <c r="R14" s="12">
        <f t="shared" si="3"/>
        <v>0</v>
      </c>
      <c r="S14" s="1"/>
    </row>
    <row r="15" spans="1:26" ht="18" thickBot="1">
      <c r="A15" s="133"/>
      <c r="B15" s="136"/>
      <c r="C15" s="134"/>
      <c r="D15" s="80" t="s">
        <v>14</v>
      </c>
      <c r="E15" s="80">
        <v>748</v>
      </c>
      <c r="F15" s="80">
        <v>748</v>
      </c>
      <c r="G15" s="80">
        <v>0</v>
      </c>
      <c r="H15" s="80">
        <v>0</v>
      </c>
      <c r="I15" s="80">
        <v>0</v>
      </c>
      <c r="J15" s="80">
        <v>0</v>
      </c>
      <c r="K15" s="80">
        <v>0</v>
      </c>
      <c r="L15" s="80">
        <v>0</v>
      </c>
      <c r="M15" s="9">
        <f t="shared" si="0"/>
        <v>1</v>
      </c>
      <c r="N15" s="139"/>
      <c r="O15" s="1"/>
      <c r="P15" s="13">
        <f t="shared" si="2"/>
        <v>0</v>
      </c>
      <c r="Q15" s="14">
        <f t="shared" si="1"/>
        <v>0</v>
      </c>
      <c r="R15" s="15">
        <f t="shared" si="3"/>
        <v>0</v>
      </c>
      <c r="S15" s="1"/>
      <c r="T15" s="21" t="s">
        <v>22</v>
      </c>
      <c r="U15" s="22"/>
      <c r="V15" s="23"/>
      <c r="W15" s="23"/>
      <c r="X15" s="23"/>
      <c r="Y15" s="23"/>
      <c r="Z15" s="24"/>
    </row>
    <row r="16" spans="1:26" ht="18" thickBot="1">
      <c r="A16" s="133"/>
      <c r="B16" s="136"/>
      <c r="C16" s="132">
        <v>2</v>
      </c>
      <c r="D16" s="80" t="s">
        <v>13</v>
      </c>
      <c r="E16" s="80">
        <v>1105</v>
      </c>
      <c r="F16" s="80">
        <v>1101</v>
      </c>
      <c r="G16" s="80">
        <v>4</v>
      </c>
      <c r="H16" s="80">
        <v>0</v>
      </c>
      <c r="I16" s="80">
        <v>2</v>
      </c>
      <c r="J16" s="80">
        <v>0</v>
      </c>
      <c r="K16" s="80">
        <v>1</v>
      </c>
      <c r="L16" s="80">
        <v>2</v>
      </c>
      <c r="M16" s="9">
        <f t="shared" si="0"/>
        <v>0.99638009049773757</v>
      </c>
      <c r="N16" s="138">
        <f t="shared" si="8"/>
        <v>0.99646590731783435</v>
      </c>
      <c r="O16" s="1"/>
      <c r="P16" s="10">
        <f t="shared" si="2"/>
        <v>0</v>
      </c>
      <c r="Q16" s="11">
        <f t="shared" si="1"/>
        <v>1.8099547511312218E-3</v>
      </c>
      <c r="R16" s="12">
        <f t="shared" si="3"/>
        <v>1.8099547511312218E-3</v>
      </c>
      <c r="S16" s="1"/>
    </row>
    <row r="17" spans="1:26" ht="18" thickBot="1">
      <c r="A17" s="133"/>
      <c r="B17" s="136"/>
      <c r="C17" s="134"/>
      <c r="D17" s="80" t="s">
        <v>14</v>
      </c>
      <c r="E17" s="80">
        <v>1160</v>
      </c>
      <c r="F17" s="80">
        <v>1156</v>
      </c>
      <c r="G17" s="80">
        <v>4</v>
      </c>
      <c r="H17" s="80">
        <v>0</v>
      </c>
      <c r="I17" s="80">
        <v>1</v>
      </c>
      <c r="J17" s="80">
        <v>0</v>
      </c>
      <c r="K17" s="80">
        <v>2</v>
      </c>
      <c r="L17" s="80">
        <v>1</v>
      </c>
      <c r="M17" s="9">
        <f t="shared" si="0"/>
        <v>0.99655172413793103</v>
      </c>
      <c r="N17" s="139"/>
      <c r="O17" s="1"/>
      <c r="P17" s="13">
        <f t="shared" si="2"/>
        <v>0</v>
      </c>
      <c r="Q17" s="14">
        <f t="shared" si="1"/>
        <v>8.6206896551724137E-4</v>
      </c>
      <c r="R17" s="15">
        <f t="shared" si="3"/>
        <v>2.5862068965517241E-3</v>
      </c>
      <c r="S17" s="1"/>
      <c r="T17" s="25" t="s">
        <v>23</v>
      </c>
      <c r="U17" s="22" t="s">
        <v>24</v>
      </c>
      <c r="V17" s="23"/>
      <c r="W17" s="23"/>
      <c r="X17" s="23"/>
      <c r="Y17" s="23"/>
      <c r="Z17" s="24"/>
    </row>
    <row r="18" spans="1:26" ht="17.25">
      <c r="A18" s="133"/>
      <c r="B18" s="136"/>
      <c r="C18" s="132">
        <v>3</v>
      </c>
      <c r="D18" s="80" t="s">
        <v>13</v>
      </c>
      <c r="E18" s="80">
        <v>1224</v>
      </c>
      <c r="F18" s="80">
        <v>1206</v>
      </c>
      <c r="G18" s="80">
        <v>18</v>
      </c>
      <c r="H18" s="32">
        <v>6</v>
      </c>
      <c r="I18" s="32">
        <v>8</v>
      </c>
      <c r="J18" s="80">
        <v>4</v>
      </c>
      <c r="K18" s="80">
        <v>3</v>
      </c>
      <c r="L18" s="80">
        <v>2</v>
      </c>
      <c r="M18" s="9">
        <f t="shared" si="0"/>
        <v>0.98529411764705888</v>
      </c>
      <c r="N18" s="138">
        <f t="shared" si="8"/>
        <v>0.98526828159232771</v>
      </c>
      <c r="O18" s="1"/>
      <c r="P18" s="10">
        <f t="shared" si="2"/>
        <v>4.9019607843137254E-3</v>
      </c>
      <c r="Q18" s="11">
        <f t="shared" si="1"/>
        <v>6.5359477124183009E-3</v>
      </c>
      <c r="R18" s="12">
        <f t="shared" si="3"/>
        <v>3.2679738562091504E-3</v>
      </c>
      <c r="S18" s="1"/>
    </row>
    <row r="19" spans="1:26" ht="18" thickBot="1">
      <c r="A19" s="133"/>
      <c r="B19" s="136"/>
      <c r="C19" s="134"/>
      <c r="D19" s="80" t="s">
        <v>14</v>
      </c>
      <c r="E19" s="80">
        <v>1423</v>
      </c>
      <c r="F19" s="80">
        <v>1402</v>
      </c>
      <c r="G19" s="80">
        <v>21</v>
      </c>
      <c r="H19" s="32">
        <v>4</v>
      </c>
      <c r="I19" s="32">
        <v>11</v>
      </c>
      <c r="J19" s="80">
        <v>4</v>
      </c>
      <c r="K19" s="80">
        <v>4</v>
      </c>
      <c r="L19" s="80">
        <v>3</v>
      </c>
      <c r="M19" s="9">
        <f t="shared" si="0"/>
        <v>0.98524244553759666</v>
      </c>
      <c r="N19" s="139"/>
      <c r="O19" s="1"/>
      <c r="P19" s="13">
        <f t="shared" si="2"/>
        <v>2.8109627547434997E-3</v>
      </c>
      <c r="Q19" s="14">
        <f t="shared" si="1"/>
        <v>7.7301475755446238E-3</v>
      </c>
      <c r="R19" s="15">
        <f t="shared" si="3"/>
        <v>4.216444132115249E-3</v>
      </c>
      <c r="S19" s="1"/>
    </row>
    <row r="20" spans="1:26" ht="17.25">
      <c r="A20" s="133"/>
      <c r="B20" s="136"/>
      <c r="C20" s="132">
        <v>4</v>
      </c>
      <c r="D20" s="80" t="s">
        <v>13</v>
      </c>
      <c r="E20" s="80">
        <v>1188</v>
      </c>
      <c r="F20" s="80">
        <v>1181</v>
      </c>
      <c r="G20" s="80">
        <v>7</v>
      </c>
      <c r="H20" s="80">
        <v>0</v>
      </c>
      <c r="I20" s="80">
        <v>0</v>
      </c>
      <c r="J20" s="80">
        <v>1</v>
      </c>
      <c r="K20" s="80">
        <v>2</v>
      </c>
      <c r="L20" s="80">
        <v>4</v>
      </c>
      <c r="M20" s="9">
        <f t="shared" si="0"/>
        <v>0.99410774410774416</v>
      </c>
      <c r="N20" s="138">
        <f t="shared" si="8"/>
        <v>0.98845895426612918</v>
      </c>
      <c r="O20" s="1"/>
      <c r="P20" s="10">
        <f t="shared" si="2"/>
        <v>0</v>
      </c>
      <c r="Q20" s="11">
        <f t="shared" si="1"/>
        <v>0</v>
      </c>
      <c r="R20" s="12">
        <f t="shared" si="3"/>
        <v>5.8922558922558923E-3</v>
      </c>
      <c r="S20" s="1"/>
    </row>
    <row r="21" spans="1:26" ht="18" thickBot="1">
      <c r="A21" s="133"/>
      <c r="B21" s="136"/>
      <c r="C21" s="134"/>
      <c r="D21" s="80" t="s">
        <v>14</v>
      </c>
      <c r="E21" s="80">
        <v>1338</v>
      </c>
      <c r="F21" s="80">
        <v>1315</v>
      </c>
      <c r="G21" s="80">
        <v>23</v>
      </c>
      <c r="H21" s="80">
        <v>1</v>
      </c>
      <c r="I21" s="80">
        <v>5</v>
      </c>
      <c r="J21" s="80">
        <v>3</v>
      </c>
      <c r="K21" s="80">
        <v>10</v>
      </c>
      <c r="L21" s="80">
        <v>6</v>
      </c>
      <c r="M21" s="9">
        <f t="shared" si="0"/>
        <v>0.98281016442451419</v>
      </c>
      <c r="N21" s="152"/>
      <c r="O21" s="1"/>
      <c r="P21" s="13">
        <f t="shared" si="2"/>
        <v>7.4738415545590436E-4</v>
      </c>
      <c r="Q21" s="14">
        <f t="shared" si="1"/>
        <v>3.7369207772795215E-3</v>
      </c>
      <c r="R21" s="15">
        <f t="shared" si="3"/>
        <v>1.2705530642750373E-2</v>
      </c>
      <c r="S21" s="1"/>
    </row>
    <row r="22" spans="1:26" ht="18" thickBot="1">
      <c r="A22" s="134"/>
      <c r="B22" s="137"/>
      <c r="C22" s="153" t="s">
        <v>15</v>
      </c>
      <c r="D22" s="154"/>
      <c r="E22" s="16">
        <f>SUM(E14:E21)</f>
        <v>8984</v>
      </c>
      <c r="F22" s="16">
        <f>SUM(F14:F21)</f>
        <v>8907</v>
      </c>
      <c r="G22" s="16">
        <f t="shared" ref="G22:L22" si="9">SUM(G14:G21)</f>
        <v>77</v>
      </c>
      <c r="H22" s="16">
        <f t="shared" si="9"/>
        <v>11</v>
      </c>
      <c r="I22" s="16">
        <f t="shared" si="9"/>
        <v>27</v>
      </c>
      <c r="J22" s="16">
        <f t="shared" si="9"/>
        <v>12</v>
      </c>
      <c r="K22" s="16">
        <f t="shared" si="9"/>
        <v>22</v>
      </c>
      <c r="L22" s="16">
        <f t="shared" si="9"/>
        <v>18</v>
      </c>
      <c r="M22" s="17">
        <f>F22/E22</f>
        <v>0.99142920747996444</v>
      </c>
      <c r="N22" s="17">
        <f>AVERAGE(N14:N21)</f>
        <v>0.99254828579407284</v>
      </c>
      <c r="O22" s="1"/>
      <c r="P22" s="18">
        <f t="shared" si="2"/>
        <v>1.2243989314336598E-3</v>
      </c>
      <c r="Q22" s="19">
        <f t="shared" si="1"/>
        <v>3.0053428317008014E-3</v>
      </c>
      <c r="R22" s="20">
        <f t="shared" si="3"/>
        <v>4.341050756901158E-3</v>
      </c>
      <c r="S22" s="1"/>
    </row>
    <row r="23" spans="1:26">
      <c r="P23" s="26"/>
      <c r="Q23" s="26"/>
      <c r="R23" s="26"/>
    </row>
  </sheetData>
  <mergeCells count="38">
    <mergeCell ref="A1:N1"/>
    <mergeCell ref="A2:A4"/>
    <mergeCell ref="B2:B4"/>
    <mergeCell ref="C2:C4"/>
    <mergeCell ref="D2:D4"/>
    <mergeCell ref="E2:E3"/>
    <mergeCell ref="F2:F3"/>
    <mergeCell ref="G2:L3"/>
    <mergeCell ref="M2:M4"/>
    <mergeCell ref="N2:N4"/>
    <mergeCell ref="P2:R3"/>
    <mergeCell ref="T2:T7"/>
    <mergeCell ref="U2:Z7"/>
    <mergeCell ref="E4:F4"/>
    <mergeCell ref="A5:A13"/>
    <mergeCell ref="B5:B13"/>
    <mergeCell ref="C5:C6"/>
    <mergeCell ref="N5:N6"/>
    <mergeCell ref="C7:C8"/>
    <mergeCell ref="N7:N8"/>
    <mergeCell ref="C9:C10"/>
    <mergeCell ref="N9:N10"/>
    <mergeCell ref="T9:T13"/>
    <mergeCell ref="U9:Z13"/>
    <mergeCell ref="C11:C12"/>
    <mergeCell ref="N11:N12"/>
    <mergeCell ref="C13:D13"/>
    <mergeCell ref="C22:D22"/>
    <mergeCell ref="A14:A22"/>
    <mergeCell ref="B14:B22"/>
    <mergeCell ref="C14:C15"/>
    <mergeCell ref="C20:C21"/>
    <mergeCell ref="N20:N21"/>
    <mergeCell ref="N14:N15"/>
    <mergeCell ref="C16:C17"/>
    <mergeCell ref="N16:N17"/>
    <mergeCell ref="C18:C19"/>
    <mergeCell ref="N18:N1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="80" zoomScaleNormal="80" workbookViewId="0">
      <selection activeCell="U9" sqref="U9:Z13"/>
    </sheetView>
  </sheetViews>
  <sheetFormatPr defaultColWidth="9" defaultRowHeight="15"/>
  <cols>
    <col min="1" max="1" width="9" style="2"/>
    <col min="2" max="2" width="11.85546875" style="2" customWidth="1"/>
    <col min="3" max="3" width="9" style="2"/>
    <col min="4" max="4" width="11" style="2" customWidth="1"/>
    <col min="5" max="6" width="12.7109375" style="2" customWidth="1"/>
    <col min="7" max="9" width="9" style="2"/>
    <col min="10" max="12" width="10.42578125" style="2" customWidth="1"/>
    <col min="13" max="13" width="11.85546875" style="2" bestFit="1" customWidth="1"/>
    <col min="14" max="14" width="11.85546875" style="2" customWidth="1"/>
    <col min="15" max="15" width="1.7109375" style="2" customWidth="1"/>
    <col min="16" max="17" width="0" style="2" hidden="1" customWidth="1"/>
    <col min="18" max="18" width="11" style="2" hidden="1" customWidth="1"/>
    <col min="19" max="19" width="1.7109375" style="2" customWidth="1"/>
    <col min="20" max="16384" width="9" style="2"/>
  </cols>
  <sheetData>
    <row r="1" spans="1:26" ht="21" thickBot="1">
      <c r="A1" s="108" t="s">
        <v>71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  <c r="O1" s="1"/>
      <c r="S1" s="1"/>
    </row>
    <row r="2" spans="1:26" ht="17.25" customHeight="1">
      <c r="A2" s="111" t="s">
        <v>0</v>
      </c>
      <c r="B2" s="111" t="s">
        <v>1</v>
      </c>
      <c r="C2" s="111" t="s">
        <v>2</v>
      </c>
      <c r="D2" s="111" t="s">
        <v>3</v>
      </c>
      <c r="E2" s="112" t="s">
        <v>18</v>
      </c>
      <c r="F2" s="112" t="s">
        <v>19</v>
      </c>
      <c r="G2" s="113" t="s">
        <v>5</v>
      </c>
      <c r="H2" s="113"/>
      <c r="I2" s="113"/>
      <c r="J2" s="113"/>
      <c r="K2" s="113"/>
      <c r="L2" s="113"/>
      <c r="M2" s="111" t="s">
        <v>25</v>
      </c>
      <c r="N2" s="111" t="s">
        <v>26</v>
      </c>
      <c r="O2" s="1"/>
      <c r="P2" s="114" t="s">
        <v>28</v>
      </c>
      <c r="Q2" s="115"/>
      <c r="R2" s="116"/>
      <c r="S2" s="1"/>
      <c r="T2" s="120" t="s">
        <v>20</v>
      </c>
      <c r="U2" s="186" t="s">
        <v>73</v>
      </c>
      <c r="V2" s="163"/>
      <c r="W2" s="163"/>
      <c r="X2" s="163"/>
      <c r="Y2" s="163"/>
      <c r="Z2" s="164"/>
    </row>
    <row r="3" spans="1:26" ht="15.75" thickBot="1">
      <c r="A3" s="111"/>
      <c r="B3" s="111"/>
      <c r="C3" s="111"/>
      <c r="D3" s="111"/>
      <c r="E3" s="112"/>
      <c r="F3" s="112"/>
      <c r="G3" s="113"/>
      <c r="H3" s="113"/>
      <c r="I3" s="113"/>
      <c r="J3" s="113"/>
      <c r="K3" s="113"/>
      <c r="L3" s="113"/>
      <c r="M3" s="111"/>
      <c r="N3" s="111"/>
      <c r="O3" s="1"/>
      <c r="P3" s="117"/>
      <c r="Q3" s="118"/>
      <c r="R3" s="119"/>
      <c r="S3" s="1"/>
      <c r="T3" s="121"/>
      <c r="U3" s="165"/>
      <c r="V3" s="166"/>
      <c r="W3" s="166"/>
      <c r="X3" s="166"/>
      <c r="Y3" s="166"/>
      <c r="Z3" s="167"/>
    </row>
    <row r="4" spans="1:26" ht="52.5" thickBot="1">
      <c r="A4" s="111"/>
      <c r="B4" s="111"/>
      <c r="C4" s="111"/>
      <c r="D4" s="111"/>
      <c r="E4" s="112" t="s">
        <v>4</v>
      </c>
      <c r="F4" s="112"/>
      <c r="G4" s="77" t="s">
        <v>17</v>
      </c>
      <c r="H4" s="77" t="s">
        <v>6</v>
      </c>
      <c r="I4" s="77" t="s">
        <v>7</v>
      </c>
      <c r="J4" s="77" t="s">
        <v>8</v>
      </c>
      <c r="K4" s="77" t="s">
        <v>9</v>
      </c>
      <c r="L4" s="4" t="s">
        <v>10</v>
      </c>
      <c r="M4" s="111"/>
      <c r="N4" s="111"/>
      <c r="O4" s="1"/>
      <c r="P4" s="5" t="s">
        <v>6</v>
      </c>
      <c r="Q4" s="6" t="s">
        <v>7</v>
      </c>
      <c r="R4" s="7" t="s">
        <v>29</v>
      </c>
      <c r="S4" s="1"/>
      <c r="T4" s="121"/>
      <c r="U4" s="165"/>
      <c r="V4" s="166"/>
      <c r="W4" s="166"/>
      <c r="X4" s="166"/>
      <c r="Y4" s="166"/>
      <c r="Z4" s="167"/>
    </row>
    <row r="5" spans="1:26" ht="17.25" customHeight="1">
      <c r="A5" s="132" t="s">
        <v>11</v>
      </c>
      <c r="B5" s="135" t="s">
        <v>12</v>
      </c>
      <c r="C5" s="132">
        <v>1</v>
      </c>
      <c r="D5" s="78" t="s">
        <v>13</v>
      </c>
      <c r="E5" s="78">
        <v>675</v>
      </c>
      <c r="F5" s="78">
        <v>663</v>
      </c>
      <c r="G5" s="78">
        <v>12</v>
      </c>
      <c r="H5" s="78">
        <v>1</v>
      </c>
      <c r="I5" s="78">
        <v>3</v>
      </c>
      <c r="J5" s="29">
        <v>7</v>
      </c>
      <c r="K5" s="78">
        <v>2</v>
      </c>
      <c r="L5" s="78">
        <v>1</v>
      </c>
      <c r="M5" s="9">
        <f t="shared" ref="M5:M21" si="0">F5/E5</f>
        <v>0.98222222222222222</v>
      </c>
      <c r="N5" s="138">
        <f>AVERAGE(M5:M6)</f>
        <v>0.9892147773563702</v>
      </c>
      <c r="O5" s="1"/>
      <c r="P5" s="10">
        <f>H5/$E5</f>
        <v>1.4814814814814814E-3</v>
      </c>
      <c r="Q5" s="11">
        <f t="shared" ref="Q5:Q22" si="1">I5/$E5</f>
        <v>4.4444444444444444E-3</v>
      </c>
      <c r="R5" s="12">
        <f>(G5-H5-I5)/$E5</f>
        <v>1.1851851851851851E-2</v>
      </c>
      <c r="S5" s="1"/>
      <c r="T5" s="121"/>
      <c r="U5" s="165"/>
      <c r="V5" s="166"/>
      <c r="W5" s="166"/>
      <c r="X5" s="166"/>
      <c r="Y5" s="166"/>
      <c r="Z5" s="167"/>
    </row>
    <row r="6" spans="1:26" ht="18" thickBot="1">
      <c r="A6" s="133"/>
      <c r="B6" s="136"/>
      <c r="C6" s="134"/>
      <c r="D6" s="78" t="s">
        <v>14</v>
      </c>
      <c r="E6" s="78">
        <v>791</v>
      </c>
      <c r="F6" s="78">
        <v>788</v>
      </c>
      <c r="G6" s="78">
        <v>3</v>
      </c>
      <c r="H6" s="78">
        <v>0</v>
      </c>
      <c r="I6" s="78">
        <v>1</v>
      </c>
      <c r="J6" s="78">
        <v>1</v>
      </c>
      <c r="K6" s="78">
        <v>1</v>
      </c>
      <c r="L6" s="78">
        <v>0</v>
      </c>
      <c r="M6" s="9">
        <f t="shared" si="0"/>
        <v>0.99620733249051829</v>
      </c>
      <c r="N6" s="139"/>
      <c r="O6" s="1"/>
      <c r="P6" s="13">
        <f t="shared" ref="P6:P22" si="2">H6/$E6</f>
        <v>0</v>
      </c>
      <c r="Q6" s="14">
        <f t="shared" si="1"/>
        <v>1.2642225031605564E-3</v>
      </c>
      <c r="R6" s="15">
        <f t="shared" ref="R6:R22" si="3">(G6-H6-I6)/$E6</f>
        <v>2.5284450063211127E-3</v>
      </c>
      <c r="S6" s="1"/>
      <c r="T6" s="121"/>
      <c r="U6" s="165"/>
      <c r="V6" s="166"/>
      <c r="W6" s="166"/>
      <c r="X6" s="166"/>
      <c r="Y6" s="166"/>
      <c r="Z6" s="167"/>
    </row>
    <row r="7" spans="1:26" ht="18.75" thickBot="1">
      <c r="A7" s="133"/>
      <c r="B7" s="136"/>
      <c r="C7" s="132">
        <v>2</v>
      </c>
      <c r="D7" s="78" t="s">
        <v>13</v>
      </c>
      <c r="E7" s="78">
        <v>1465</v>
      </c>
      <c r="F7" s="78">
        <v>1436</v>
      </c>
      <c r="G7" s="78">
        <v>29</v>
      </c>
      <c r="H7" s="29">
        <v>6</v>
      </c>
      <c r="I7" s="29">
        <v>9</v>
      </c>
      <c r="J7" s="29">
        <v>17</v>
      </c>
      <c r="K7" s="29">
        <v>7</v>
      </c>
      <c r="L7" s="78">
        <v>4</v>
      </c>
      <c r="M7" s="9">
        <f t="shared" si="0"/>
        <v>0.98020477815699658</v>
      </c>
      <c r="N7" s="138">
        <f t="shared" ref="N7" si="4">AVERAGE(M7:M8)</f>
        <v>0.98438156527987131</v>
      </c>
      <c r="O7" s="1"/>
      <c r="P7" s="10">
        <f t="shared" si="2"/>
        <v>4.0955631399317407E-3</v>
      </c>
      <c r="Q7" s="11">
        <f t="shared" si="1"/>
        <v>6.1433447098976105E-3</v>
      </c>
      <c r="R7" s="12">
        <f t="shared" si="3"/>
        <v>9.5563139931740607E-3</v>
      </c>
      <c r="S7" s="1"/>
      <c r="T7" s="122"/>
      <c r="U7" s="168"/>
      <c r="V7" s="169"/>
      <c r="W7" s="169"/>
      <c r="X7" s="169"/>
      <c r="Y7" s="169"/>
      <c r="Z7" s="170"/>
    </row>
    <row r="8" spans="1:26" ht="18.75" thickBot="1">
      <c r="A8" s="133"/>
      <c r="B8" s="136"/>
      <c r="C8" s="134"/>
      <c r="D8" s="78" t="s">
        <v>14</v>
      </c>
      <c r="E8" s="78">
        <v>1311</v>
      </c>
      <c r="F8" s="78">
        <v>1296</v>
      </c>
      <c r="G8" s="78">
        <v>15</v>
      </c>
      <c r="H8" s="78">
        <v>5</v>
      </c>
      <c r="I8" s="78">
        <v>5</v>
      </c>
      <c r="J8" s="78">
        <v>4</v>
      </c>
      <c r="K8" s="29">
        <v>7</v>
      </c>
      <c r="L8" s="29">
        <v>8</v>
      </c>
      <c r="M8" s="9">
        <f t="shared" si="0"/>
        <v>0.98855835240274603</v>
      </c>
      <c r="N8" s="139"/>
      <c r="O8" s="1"/>
      <c r="P8" s="13">
        <f t="shared" si="2"/>
        <v>3.8138825324180014E-3</v>
      </c>
      <c r="Q8" s="14">
        <f t="shared" si="1"/>
        <v>3.8138825324180014E-3</v>
      </c>
      <c r="R8" s="15">
        <f t="shared" si="3"/>
        <v>3.8138825324180014E-3</v>
      </c>
      <c r="S8" s="1"/>
      <c r="U8"/>
      <c r="V8"/>
      <c r="W8"/>
      <c r="X8"/>
      <c r="Y8"/>
      <c r="Z8"/>
    </row>
    <row r="9" spans="1:26" ht="18">
      <c r="A9" s="133"/>
      <c r="B9" s="136"/>
      <c r="C9" s="132">
        <v>3</v>
      </c>
      <c r="D9" s="78" t="s">
        <v>13</v>
      </c>
      <c r="E9" s="78">
        <v>1176</v>
      </c>
      <c r="F9" s="78">
        <v>1158</v>
      </c>
      <c r="G9" s="78">
        <v>18</v>
      </c>
      <c r="H9" s="29">
        <v>4</v>
      </c>
      <c r="I9" s="29">
        <v>6</v>
      </c>
      <c r="J9" s="29">
        <v>11</v>
      </c>
      <c r="K9" s="29">
        <v>7</v>
      </c>
      <c r="L9" s="78">
        <v>5</v>
      </c>
      <c r="M9" s="9">
        <f t="shared" si="0"/>
        <v>0.98469387755102045</v>
      </c>
      <c r="N9" s="138">
        <f t="shared" ref="N9" si="5">AVERAGE(M9:M10)</f>
        <v>0.98911904981489052</v>
      </c>
      <c r="O9" s="1"/>
      <c r="P9" s="10">
        <f t="shared" si="2"/>
        <v>3.4013605442176869E-3</v>
      </c>
      <c r="Q9" s="11">
        <f t="shared" si="1"/>
        <v>5.1020408163265302E-3</v>
      </c>
      <c r="R9" s="12">
        <f t="shared" si="3"/>
        <v>6.8027210884353739E-3</v>
      </c>
      <c r="S9" s="1"/>
      <c r="T9" s="140" t="s">
        <v>21</v>
      </c>
      <c r="U9" s="187" t="s">
        <v>72</v>
      </c>
      <c r="V9" s="155"/>
      <c r="W9" s="155"/>
      <c r="X9" s="155"/>
      <c r="Y9" s="155"/>
      <c r="Z9" s="156"/>
    </row>
    <row r="10" spans="1:26" ht="18" thickBot="1">
      <c r="A10" s="133"/>
      <c r="B10" s="136"/>
      <c r="C10" s="134"/>
      <c r="D10" s="78" t="s">
        <v>14</v>
      </c>
      <c r="E10" s="78">
        <v>1549</v>
      </c>
      <c r="F10" s="78">
        <v>1539</v>
      </c>
      <c r="G10" s="78">
        <v>10</v>
      </c>
      <c r="H10" s="78">
        <v>0</v>
      </c>
      <c r="I10" s="78">
        <v>4</v>
      </c>
      <c r="J10" s="78">
        <v>3</v>
      </c>
      <c r="K10" s="78">
        <v>0</v>
      </c>
      <c r="L10" s="78">
        <v>3</v>
      </c>
      <c r="M10" s="9">
        <f t="shared" si="0"/>
        <v>0.99354422207876048</v>
      </c>
      <c r="N10" s="139"/>
      <c r="O10" s="1"/>
      <c r="P10" s="13">
        <f t="shared" si="2"/>
        <v>0</v>
      </c>
      <c r="Q10" s="14">
        <f t="shared" si="1"/>
        <v>2.5823111684958036E-3</v>
      </c>
      <c r="R10" s="15">
        <f t="shared" si="3"/>
        <v>3.8734667527437058E-3</v>
      </c>
      <c r="S10" s="1"/>
      <c r="T10" s="141"/>
      <c r="U10" s="157"/>
      <c r="V10" s="158"/>
      <c r="W10" s="158"/>
      <c r="X10" s="158"/>
      <c r="Y10" s="158"/>
      <c r="Z10" s="159"/>
    </row>
    <row r="11" spans="1:26" ht="18">
      <c r="A11" s="133"/>
      <c r="B11" s="136"/>
      <c r="C11" s="132">
        <v>4</v>
      </c>
      <c r="D11" s="78" t="s">
        <v>13</v>
      </c>
      <c r="E11" s="78">
        <v>1281</v>
      </c>
      <c r="F11" s="78">
        <v>1251</v>
      </c>
      <c r="G11" s="78">
        <v>30</v>
      </c>
      <c r="H11" s="78">
        <v>0</v>
      </c>
      <c r="I11" s="29">
        <v>17</v>
      </c>
      <c r="J11" s="29">
        <v>11</v>
      </c>
      <c r="K11" s="78">
        <v>2</v>
      </c>
      <c r="L11" s="78">
        <v>4</v>
      </c>
      <c r="M11" s="9">
        <f t="shared" si="0"/>
        <v>0.97658079625292737</v>
      </c>
      <c r="N11" s="138">
        <f t="shared" ref="N11" si="6">AVERAGE(M11:M12)</f>
        <v>0.97925006432952344</v>
      </c>
      <c r="O11" s="1"/>
      <c r="P11" s="10">
        <f t="shared" si="2"/>
        <v>0</v>
      </c>
      <c r="Q11" s="11">
        <f t="shared" si="1"/>
        <v>1.3270882123341141E-2</v>
      </c>
      <c r="R11" s="12">
        <f t="shared" si="3"/>
        <v>1.0148321623731461E-2</v>
      </c>
      <c r="S11" s="1"/>
      <c r="T11" s="141"/>
      <c r="U11" s="157"/>
      <c r="V11" s="158"/>
      <c r="W11" s="158"/>
      <c r="X11" s="158"/>
      <c r="Y11" s="158"/>
      <c r="Z11" s="159"/>
    </row>
    <row r="12" spans="1:26" ht="18.75" thickBot="1">
      <c r="A12" s="133"/>
      <c r="B12" s="136"/>
      <c r="C12" s="134"/>
      <c r="D12" s="78" t="s">
        <v>14</v>
      </c>
      <c r="E12" s="78">
        <v>1438</v>
      </c>
      <c r="F12" s="78">
        <v>1412</v>
      </c>
      <c r="G12" s="78">
        <v>26</v>
      </c>
      <c r="H12" s="78">
        <v>0</v>
      </c>
      <c r="I12" s="29">
        <v>14</v>
      </c>
      <c r="J12" s="78">
        <v>5</v>
      </c>
      <c r="K12" s="78">
        <v>3</v>
      </c>
      <c r="L12" s="78">
        <v>6</v>
      </c>
      <c r="M12" s="9">
        <f t="shared" si="0"/>
        <v>0.98191933240611962</v>
      </c>
      <c r="N12" s="152"/>
      <c r="O12" s="1"/>
      <c r="P12" s="13">
        <f t="shared" si="2"/>
        <v>0</v>
      </c>
      <c r="Q12" s="14">
        <f t="shared" si="1"/>
        <v>9.7357440890125171E-3</v>
      </c>
      <c r="R12" s="15">
        <f t="shared" si="3"/>
        <v>8.3449235048678721E-3</v>
      </c>
      <c r="S12" s="1"/>
      <c r="T12" s="141"/>
      <c r="U12" s="157"/>
      <c r="V12" s="158"/>
      <c r="W12" s="158"/>
      <c r="X12" s="158"/>
      <c r="Y12" s="158"/>
      <c r="Z12" s="159"/>
    </row>
    <row r="13" spans="1:26" ht="18" thickBot="1">
      <c r="A13" s="134"/>
      <c r="B13" s="137"/>
      <c r="C13" s="153" t="s">
        <v>15</v>
      </c>
      <c r="D13" s="154"/>
      <c r="E13" s="16">
        <f t="shared" ref="E13:L13" si="7">SUM(E5:E12)</f>
        <v>9686</v>
      </c>
      <c r="F13" s="16">
        <f t="shared" si="7"/>
        <v>9543</v>
      </c>
      <c r="G13" s="16">
        <f t="shared" si="7"/>
        <v>143</v>
      </c>
      <c r="H13" s="16">
        <f t="shared" si="7"/>
        <v>16</v>
      </c>
      <c r="I13" s="16">
        <f t="shared" si="7"/>
        <v>59</v>
      </c>
      <c r="J13" s="16">
        <f t="shared" si="7"/>
        <v>59</v>
      </c>
      <c r="K13" s="16">
        <f t="shared" si="7"/>
        <v>29</v>
      </c>
      <c r="L13" s="16">
        <f t="shared" si="7"/>
        <v>31</v>
      </c>
      <c r="M13" s="17">
        <f>F13/E13</f>
        <v>0.98523642370431552</v>
      </c>
      <c r="N13" s="17">
        <f>AVERAGE(N5:N12)</f>
        <v>0.98549136419516392</v>
      </c>
      <c r="O13" s="1"/>
      <c r="P13" s="18">
        <f t="shared" si="2"/>
        <v>1.651868676440223E-3</v>
      </c>
      <c r="Q13" s="19">
        <f t="shared" si="1"/>
        <v>6.0912657443733228E-3</v>
      </c>
      <c r="R13" s="20">
        <f t="shared" si="3"/>
        <v>7.0204418748709479E-3</v>
      </c>
      <c r="S13" s="1"/>
      <c r="T13" s="142"/>
      <c r="U13" s="160"/>
      <c r="V13" s="161"/>
      <c r="W13" s="161"/>
      <c r="X13" s="161"/>
      <c r="Y13" s="161"/>
      <c r="Z13" s="162"/>
    </row>
    <row r="14" spans="1:26" ht="18" thickBot="1">
      <c r="A14" s="132" t="s">
        <v>11</v>
      </c>
      <c r="B14" s="135" t="s">
        <v>16</v>
      </c>
      <c r="C14" s="132">
        <v>1</v>
      </c>
      <c r="D14" s="78" t="s">
        <v>13</v>
      </c>
      <c r="E14" s="78">
        <v>720</v>
      </c>
      <c r="F14" s="78">
        <v>720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9">
        <f t="shared" si="0"/>
        <v>1</v>
      </c>
      <c r="N14" s="138">
        <f t="shared" ref="N14:N20" si="8">AVERAGE(M14:M15)</f>
        <v>1</v>
      </c>
      <c r="O14" s="1"/>
      <c r="P14" s="10">
        <f t="shared" si="2"/>
        <v>0</v>
      </c>
      <c r="Q14" s="11">
        <f t="shared" si="1"/>
        <v>0</v>
      </c>
      <c r="R14" s="12">
        <f t="shared" si="3"/>
        <v>0</v>
      </c>
      <c r="S14" s="1"/>
    </row>
    <row r="15" spans="1:26" ht="18" thickBot="1">
      <c r="A15" s="133"/>
      <c r="B15" s="136"/>
      <c r="C15" s="134"/>
      <c r="D15" s="78" t="s">
        <v>14</v>
      </c>
      <c r="E15" s="78">
        <v>579</v>
      </c>
      <c r="F15" s="78">
        <v>579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  <c r="M15" s="9">
        <f t="shared" si="0"/>
        <v>1</v>
      </c>
      <c r="N15" s="139"/>
      <c r="O15" s="1"/>
      <c r="P15" s="13">
        <f t="shared" si="2"/>
        <v>0</v>
      </c>
      <c r="Q15" s="14">
        <f t="shared" si="1"/>
        <v>0</v>
      </c>
      <c r="R15" s="15">
        <f t="shared" si="3"/>
        <v>0</v>
      </c>
      <c r="S15" s="1"/>
      <c r="T15" s="21" t="s">
        <v>22</v>
      </c>
      <c r="U15" s="22"/>
      <c r="V15" s="23"/>
      <c r="W15" s="23"/>
      <c r="X15" s="23"/>
      <c r="Y15" s="23"/>
      <c r="Z15" s="24"/>
    </row>
    <row r="16" spans="1:26" ht="18.75" thickBot="1">
      <c r="A16" s="133"/>
      <c r="B16" s="136"/>
      <c r="C16" s="132">
        <v>2</v>
      </c>
      <c r="D16" s="78" t="s">
        <v>13</v>
      </c>
      <c r="E16" s="78">
        <v>1212</v>
      </c>
      <c r="F16" s="78">
        <v>1191</v>
      </c>
      <c r="G16" s="78">
        <v>21</v>
      </c>
      <c r="H16" s="78">
        <v>0</v>
      </c>
      <c r="I16" s="78">
        <v>1</v>
      </c>
      <c r="J16" s="29">
        <v>18</v>
      </c>
      <c r="K16" s="78">
        <v>5</v>
      </c>
      <c r="L16" s="78">
        <v>3</v>
      </c>
      <c r="M16" s="9">
        <f t="shared" si="0"/>
        <v>0.98267326732673266</v>
      </c>
      <c r="N16" s="138">
        <f t="shared" si="8"/>
        <v>0.98834262168731835</v>
      </c>
      <c r="O16" s="1"/>
      <c r="P16" s="10">
        <f t="shared" si="2"/>
        <v>0</v>
      </c>
      <c r="Q16" s="11">
        <f t="shared" si="1"/>
        <v>8.2508250825082509E-4</v>
      </c>
      <c r="R16" s="12">
        <f t="shared" si="3"/>
        <v>1.65016501650165E-2</v>
      </c>
      <c r="S16" s="1"/>
    </row>
    <row r="17" spans="1:26" ht="18.75" thickBot="1">
      <c r="A17" s="133"/>
      <c r="B17" s="136"/>
      <c r="C17" s="134"/>
      <c r="D17" s="78" t="s">
        <v>14</v>
      </c>
      <c r="E17" s="78">
        <v>1169</v>
      </c>
      <c r="F17" s="78">
        <v>1162</v>
      </c>
      <c r="G17" s="78">
        <v>7</v>
      </c>
      <c r="H17" s="78">
        <v>0</v>
      </c>
      <c r="I17" s="78">
        <v>0</v>
      </c>
      <c r="J17" s="78">
        <v>5</v>
      </c>
      <c r="K17" s="29">
        <v>6</v>
      </c>
      <c r="L17" s="29">
        <v>6</v>
      </c>
      <c r="M17" s="9">
        <f t="shared" si="0"/>
        <v>0.99401197604790414</v>
      </c>
      <c r="N17" s="139"/>
      <c r="O17" s="1"/>
      <c r="P17" s="13">
        <f t="shared" si="2"/>
        <v>0</v>
      </c>
      <c r="Q17" s="14">
        <f t="shared" si="1"/>
        <v>0</v>
      </c>
      <c r="R17" s="15">
        <f t="shared" si="3"/>
        <v>5.9880239520958087E-3</v>
      </c>
      <c r="S17" s="1"/>
      <c r="T17" s="25" t="s">
        <v>23</v>
      </c>
      <c r="U17" s="22" t="s">
        <v>24</v>
      </c>
      <c r="V17" s="23"/>
      <c r="W17" s="23"/>
      <c r="X17" s="23"/>
      <c r="Y17" s="23"/>
      <c r="Z17" s="24"/>
    </row>
    <row r="18" spans="1:26" ht="18">
      <c r="A18" s="133"/>
      <c r="B18" s="136"/>
      <c r="C18" s="132">
        <v>3</v>
      </c>
      <c r="D18" s="78" t="s">
        <v>13</v>
      </c>
      <c r="E18" s="78">
        <v>1135</v>
      </c>
      <c r="F18" s="78">
        <v>1109</v>
      </c>
      <c r="G18" s="78">
        <v>26</v>
      </c>
      <c r="H18" s="29">
        <v>8</v>
      </c>
      <c r="I18" s="29">
        <v>11</v>
      </c>
      <c r="J18" s="29">
        <v>6</v>
      </c>
      <c r="K18" s="78">
        <v>5</v>
      </c>
      <c r="L18" s="78">
        <v>5</v>
      </c>
      <c r="M18" s="9">
        <f t="shared" si="0"/>
        <v>0.97709251101321581</v>
      </c>
      <c r="N18" s="138">
        <f t="shared" si="8"/>
        <v>0.97235326145505474</v>
      </c>
      <c r="O18" s="1"/>
      <c r="P18" s="10">
        <f t="shared" si="2"/>
        <v>7.048458149779736E-3</v>
      </c>
      <c r="Q18" s="11">
        <f t="shared" si="1"/>
        <v>9.6916299559471359E-3</v>
      </c>
      <c r="R18" s="12">
        <f t="shared" si="3"/>
        <v>6.1674008810572688E-3</v>
      </c>
      <c r="S18" s="1"/>
    </row>
    <row r="19" spans="1:26" ht="18.75" thickBot="1">
      <c r="A19" s="133"/>
      <c r="B19" s="136"/>
      <c r="C19" s="134"/>
      <c r="D19" s="78" t="s">
        <v>14</v>
      </c>
      <c r="E19" s="78">
        <v>1513</v>
      </c>
      <c r="F19" s="78">
        <v>1464</v>
      </c>
      <c r="G19" s="78">
        <v>49</v>
      </c>
      <c r="H19" s="29">
        <v>15</v>
      </c>
      <c r="I19" s="29">
        <v>20</v>
      </c>
      <c r="J19" s="29">
        <v>7</v>
      </c>
      <c r="K19" s="29">
        <v>8</v>
      </c>
      <c r="L19" s="29">
        <v>11</v>
      </c>
      <c r="M19" s="9">
        <f t="shared" si="0"/>
        <v>0.96761401189689356</v>
      </c>
      <c r="N19" s="139"/>
      <c r="O19" s="1"/>
      <c r="P19" s="13">
        <f t="shared" si="2"/>
        <v>9.9140779907468599E-3</v>
      </c>
      <c r="Q19" s="14">
        <f t="shared" si="1"/>
        <v>1.3218770654329148E-2</v>
      </c>
      <c r="R19" s="15">
        <f t="shared" si="3"/>
        <v>9.253139458030404E-3</v>
      </c>
      <c r="S19" s="1"/>
    </row>
    <row r="20" spans="1:26" ht="18">
      <c r="A20" s="133"/>
      <c r="B20" s="136"/>
      <c r="C20" s="132">
        <v>4</v>
      </c>
      <c r="D20" s="78" t="s">
        <v>13</v>
      </c>
      <c r="E20" s="78">
        <v>1244</v>
      </c>
      <c r="F20" s="78">
        <v>1222</v>
      </c>
      <c r="G20" s="78">
        <v>22</v>
      </c>
      <c r="H20" s="78">
        <v>0</v>
      </c>
      <c r="I20" s="78">
        <v>3</v>
      </c>
      <c r="J20" s="78">
        <v>5</v>
      </c>
      <c r="K20" s="29">
        <v>9</v>
      </c>
      <c r="L20" s="29">
        <v>10</v>
      </c>
      <c r="M20" s="9">
        <f t="shared" si="0"/>
        <v>0.98231511254019288</v>
      </c>
      <c r="N20" s="138">
        <f t="shared" si="8"/>
        <v>0.98191098092763074</v>
      </c>
      <c r="O20" s="1"/>
      <c r="P20" s="10">
        <f t="shared" si="2"/>
        <v>0</v>
      </c>
      <c r="Q20" s="11">
        <f t="shared" si="1"/>
        <v>2.4115755627009648E-3</v>
      </c>
      <c r="R20" s="12">
        <f t="shared" si="3"/>
        <v>1.5273311897106109E-2</v>
      </c>
      <c r="S20" s="1"/>
    </row>
    <row r="21" spans="1:26" ht="18.75" thickBot="1">
      <c r="A21" s="133"/>
      <c r="B21" s="136"/>
      <c r="C21" s="134"/>
      <c r="D21" s="78" t="s">
        <v>14</v>
      </c>
      <c r="E21" s="78">
        <v>1460</v>
      </c>
      <c r="F21" s="78">
        <v>1433</v>
      </c>
      <c r="G21" s="78">
        <v>27</v>
      </c>
      <c r="H21" s="78">
        <v>0</v>
      </c>
      <c r="I21" s="78">
        <v>2</v>
      </c>
      <c r="J21" s="78">
        <v>3</v>
      </c>
      <c r="K21" s="29">
        <v>14</v>
      </c>
      <c r="L21" s="29">
        <v>11</v>
      </c>
      <c r="M21" s="9">
        <f t="shared" si="0"/>
        <v>0.98150684931506849</v>
      </c>
      <c r="N21" s="152"/>
      <c r="O21" s="1"/>
      <c r="P21" s="13">
        <f t="shared" si="2"/>
        <v>0</v>
      </c>
      <c r="Q21" s="14">
        <f t="shared" si="1"/>
        <v>1.3698630136986301E-3</v>
      </c>
      <c r="R21" s="15">
        <f t="shared" si="3"/>
        <v>1.7123287671232876E-2</v>
      </c>
      <c r="S21" s="1"/>
    </row>
    <row r="22" spans="1:26" ht="18" thickBot="1">
      <c r="A22" s="134"/>
      <c r="B22" s="137"/>
      <c r="C22" s="153" t="s">
        <v>15</v>
      </c>
      <c r="D22" s="154"/>
      <c r="E22" s="16">
        <f>SUM(E14:E21)</f>
        <v>9032</v>
      </c>
      <c r="F22" s="16">
        <f>SUM(F14:F21)</f>
        <v>8880</v>
      </c>
      <c r="G22" s="16">
        <f t="shared" ref="G22:L22" si="9">SUM(G14:G21)</f>
        <v>152</v>
      </c>
      <c r="H22" s="16">
        <f t="shared" si="9"/>
        <v>23</v>
      </c>
      <c r="I22" s="16">
        <f t="shared" si="9"/>
        <v>37</v>
      </c>
      <c r="J22" s="16">
        <f t="shared" si="9"/>
        <v>44</v>
      </c>
      <c r="K22" s="16">
        <f t="shared" si="9"/>
        <v>47</v>
      </c>
      <c r="L22" s="16">
        <f t="shared" si="9"/>
        <v>46</v>
      </c>
      <c r="M22" s="17">
        <f>F22/E22</f>
        <v>0.98317094774136404</v>
      </c>
      <c r="N22" s="17">
        <f>AVERAGE(N14:N21)</f>
        <v>0.9856517160175009</v>
      </c>
      <c r="O22" s="1"/>
      <c r="P22" s="18">
        <f t="shared" si="2"/>
        <v>2.5465013286093889E-3</v>
      </c>
      <c r="Q22" s="19">
        <f t="shared" si="1"/>
        <v>4.0965456155890164E-3</v>
      </c>
      <c r="R22" s="20">
        <f t="shared" si="3"/>
        <v>1.0186005314437556E-2</v>
      </c>
      <c r="S22" s="1"/>
    </row>
    <row r="23" spans="1:26">
      <c r="P23" s="26"/>
      <c r="Q23" s="26"/>
      <c r="R23" s="26"/>
    </row>
  </sheetData>
  <mergeCells count="38">
    <mergeCell ref="N20:N21"/>
    <mergeCell ref="N14:N15"/>
    <mergeCell ref="C16:C17"/>
    <mergeCell ref="N16:N17"/>
    <mergeCell ref="C18:C19"/>
    <mergeCell ref="N18:N19"/>
    <mergeCell ref="C13:D13"/>
    <mergeCell ref="C22:D22"/>
    <mergeCell ref="A14:A22"/>
    <mergeCell ref="B14:B22"/>
    <mergeCell ref="C14:C15"/>
    <mergeCell ref="C20:C21"/>
    <mergeCell ref="P2:R3"/>
    <mergeCell ref="T2:T7"/>
    <mergeCell ref="U2:Z7"/>
    <mergeCell ref="E4:F4"/>
    <mergeCell ref="A5:A13"/>
    <mergeCell ref="B5:B13"/>
    <mergeCell ref="C5:C6"/>
    <mergeCell ref="N5:N6"/>
    <mergeCell ref="C7:C8"/>
    <mergeCell ref="N7:N8"/>
    <mergeCell ref="C9:C10"/>
    <mergeCell ref="N9:N10"/>
    <mergeCell ref="T9:T13"/>
    <mergeCell ref="U9:Z13"/>
    <mergeCell ref="C11:C12"/>
    <mergeCell ref="N11:N12"/>
    <mergeCell ref="A1:N1"/>
    <mergeCell ref="A2:A4"/>
    <mergeCell ref="B2:B4"/>
    <mergeCell ref="C2:C4"/>
    <mergeCell ref="D2:D4"/>
    <mergeCell ref="E2:E3"/>
    <mergeCell ref="F2:F3"/>
    <mergeCell ref="G2:L3"/>
    <mergeCell ref="M2:M4"/>
    <mergeCell ref="N2:N4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="80" zoomScaleNormal="80" workbookViewId="0">
      <selection activeCell="U2" sqref="U2:Z13"/>
    </sheetView>
  </sheetViews>
  <sheetFormatPr defaultColWidth="9" defaultRowHeight="15"/>
  <cols>
    <col min="1" max="1" width="9" style="2"/>
    <col min="2" max="2" width="11.85546875" style="2" customWidth="1"/>
    <col min="3" max="3" width="9" style="2"/>
    <col min="4" max="4" width="11" style="2" customWidth="1"/>
    <col min="5" max="6" width="12.7109375" style="2" customWidth="1"/>
    <col min="7" max="9" width="9" style="2"/>
    <col min="10" max="12" width="10.42578125" style="2" customWidth="1"/>
    <col min="13" max="13" width="11.85546875" style="2" bestFit="1" customWidth="1"/>
    <col min="14" max="14" width="11.85546875" style="2" customWidth="1"/>
    <col min="15" max="15" width="1.7109375" style="2" customWidth="1"/>
    <col min="16" max="17" width="0" style="2" hidden="1" customWidth="1"/>
    <col min="18" max="18" width="11" style="2" hidden="1" customWidth="1"/>
    <col min="19" max="19" width="1.7109375" style="2" customWidth="1"/>
    <col min="20" max="16384" width="9" style="2"/>
  </cols>
  <sheetData>
    <row r="1" spans="1:26" ht="21" thickBot="1">
      <c r="A1" s="108" t="s">
        <v>68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  <c r="O1" s="1"/>
      <c r="S1" s="1"/>
    </row>
    <row r="2" spans="1:26" ht="17.25" customHeight="1">
      <c r="A2" s="111" t="s">
        <v>0</v>
      </c>
      <c r="B2" s="111" t="s">
        <v>1</v>
      </c>
      <c r="C2" s="111" t="s">
        <v>2</v>
      </c>
      <c r="D2" s="111" t="s">
        <v>3</v>
      </c>
      <c r="E2" s="112" t="s">
        <v>18</v>
      </c>
      <c r="F2" s="112" t="s">
        <v>19</v>
      </c>
      <c r="G2" s="113" t="s">
        <v>5</v>
      </c>
      <c r="H2" s="113"/>
      <c r="I2" s="113"/>
      <c r="J2" s="113"/>
      <c r="K2" s="113"/>
      <c r="L2" s="113"/>
      <c r="M2" s="111" t="s">
        <v>25</v>
      </c>
      <c r="N2" s="111" t="s">
        <v>26</v>
      </c>
      <c r="O2" s="1"/>
      <c r="P2" s="114" t="s">
        <v>28</v>
      </c>
      <c r="Q2" s="115"/>
      <c r="R2" s="116"/>
      <c r="S2" s="1"/>
      <c r="T2" s="120" t="s">
        <v>20</v>
      </c>
      <c r="U2" s="188" t="s">
        <v>69</v>
      </c>
      <c r="V2" s="163"/>
      <c r="W2" s="163"/>
      <c r="X2" s="163"/>
      <c r="Y2" s="163"/>
      <c r="Z2" s="164"/>
    </row>
    <row r="3" spans="1:26" ht="15.75" thickBot="1">
      <c r="A3" s="111"/>
      <c r="B3" s="111"/>
      <c r="C3" s="111"/>
      <c r="D3" s="111"/>
      <c r="E3" s="112"/>
      <c r="F3" s="112"/>
      <c r="G3" s="113"/>
      <c r="H3" s="113"/>
      <c r="I3" s="113"/>
      <c r="J3" s="113"/>
      <c r="K3" s="113"/>
      <c r="L3" s="113"/>
      <c r="M3" s="111"/>
      <c r="N3" s="111"/>
      <c r="O3" s="1"/>
      <c r="P3" s="117"/>
      <c r="Q3" s="118"/>
      <c r="R3" s="119"/>
      <c r="S3" s="1"/>
      <c r="T3" s="121"/>
      <c r="U3" s="165"/>
      <c r="V3" s="166"/>
      <c r="W3" s="166"/>
      <c r="X3" s="166"/>
      <c r="Y3" s="166"/>
      <c r="Z3" s="167"/>
    </row>
    <row r="4" spans="1:26" ht="52.5" thickBot="1">
      <c r="A4" s="111"/>
      <c r="B4" s="111"/>
      <c r="C4" s="111"/>
      <c r="D4" s="111"/>
      <c r="E4" s="112" t="s">
        <v>4</v>
      </c>
      <c r="F4" s="112"/>
      <c r="G4" s="75" t="s">
        <v>17</v>
      </c>
      <c r="H4" s="75" t="s">
        <v>6</v>
      </c>
      <c r="I4" s="75" t="s">
        <v>7</v>
      </c>
      <c r="J4" s="75" t="s">
        <v>8</v>
      </c>
      <c r="K4" s="75" t="s">
        <v>9</v>
      </c>
      <c r="L4" s="4" t="s">
        <v>10</v>
      </c>
      <c r="M4" s="111"/>
      <c r="N4" s="111"/>
      <c r="O4" s="1"/>
      <c r="P4" s="5" t="s">
        <v>6</v>
      </c>
      <c r="Q4" s="6" t="s">
        <v>7</v>
      </c>
      <c r="R4" s="7" t="s">
        <v>29</v>
      </c>
      <c r="S4" s="1"/>
      <c r="T4" s="121"/>
      <c r="U4" s="165"/>
      <c r="V4" s="166"/>
      <c r="W4" s="166"/>
      <c r="X4" s="166"/>
      <c r="Y4" s="166"/>
      <c r="Z4" s="167"/>
    </row>
    <row r="5" spans="1:26" ht="17.25" customHeight="1">
      <c r="A5" s="132" t="s">
        <v>11</v>
      </c>
      <c r="B5" s="135" t="s">
        <v>12</v>
      </c>
      <c r="C5" s="132">
        <v>1</v>
      </c>
      <c r="D5" s="76" t="s">
        <v>13</v>
      </c>
      <c r="E5" s="76">
        <v>724</v>
      </c>
      <c r="F5" s="76">
        <v>719</v>
      </c>
      <c r="G5" s="76">
        <v>5</v>
      </c>
      <c r="H5" s="76">
        <v>0</v>
      </c>
      <c r="I5" s="76">
        <v>1</v>
      </c>
      <c r="J5" s="76">
        <v>1</v>
      </c>
      <c r="K5" s="76">
        <v>2</v>
      </c>
      <c r="L5" s="76">
        <v>3</v>
      </c>
      <c r="M5" s="9">
        <f t="shared" ref="M5:M21" si="0">F5/E5</f>
        <v>0.99309392265193375</v>
      </c>
      <c r="N5" s="138">
        <f>AVERAGE(M5:M6)</f>
        <v>0.99236480519213788</v>
      </c>
      <c r="O5" s="1"/>
      <c r="P5" s="10">
        <f>H5/$E5</f>
        <v>0</v>
      </c>
      <c r="Q5" s="11">
        <f t="shared" ref="Q5:Q22" si="1">I5/$E5</f>
        <v>1.3812154696132596E-3</v>
      </c>
      <c r="R5" s="12">
        <f>(G5-H5-I5)/$E5</f>
        <v>5.5248618784530384E-3</v>
      </c>
      <c r="S5" s="1"/>
      <c r="T5" s="121"/>
      <c r="U5" s="165"/>
      <c r="V5" s="166"/>
      <c r="W5" s="166"/>
      <c r="X5" s="166"/>
      <c r="Y5" s="166"/>
      <c r="Z5" s="167"/>
    </row>
    <row r="6" spans="1:26" ht="18" thickBot="1">
      <c r="A6" s="133"/>
      <c r="B6" s="136"/>
      <c r="C6" s="134"/>
      <c r="D6" s="76" t="s">
        <v>14</v>
      </c>
      <c r="E6" s="76">
        <v>1076</v>
      </c>
      <c r="F6" s="76">
        <v>1067</v>
      </c>
      <c r="G6" s="76">
        <v>9</v>
      </c>
      <c r="H6" s="76">
        <v>0</v>
      </c>
      <c r="I6" s="76">
        <v>4</v>
      </c>
      <c r="J6" s="76">
        <v>0</v>
      </c>
      <c r="K6" s="76">
        <v>3</v>
      </c>
      <c r="L6" s="76">
        <v>2</v>
      </c>
      <c r="M6" s="9">
        <f t="shared" si="0"/>
        <v>0.99163568773234201</v>
      </c>
      <c r="N6" s="139"/>
      <c r="O6" s="1"/>
      <c r="P6" s="13">
        <f t="shared" ref="P6:P22" si="2">H6/$E6</f>
        <v>0</v>
      </c>
      <c r="Q6" s="14">
        <f t="shared" si="1"/>
        <v>3.7174721189591076E-3</v>
      </c>
      <c r="R6" s="15">
        <f t="shared" ref="R6:R22" si="3">(G6-H6-I6)/$E6</f>
        <v>4.646840148698885E-3</v>
      </c>
      <c r="S6" s="1"/>
      <c r="T6" s="121"/>
      <c r="U6" s="165"/>
      <c r="V6" s="166"/>
      <c r="W6" s="166"/>
      <c r="X6" s="166"/>
      <c r="Y6" s="166"/>
      <c r="Z6" s="167"/>
    </row>
    <row r="7" spans="1:26" ht="18" thickBot="1">
      <c r="A7" s="133"/>
      <c r="B7" s="136"/>
      <c r="C7" s="132">
        <v>2</v>
      </c>
      <c r="D7" s="76" t="s">
        <v>13</v>
      </c>
      <c r="E7" s="76">
        <v>1104</v>
      </c>
      <c r="F7" s="76">
        <v>1098</v>
      </c>
      <c r="G7" s="76">
        <v>6</v>
      </c>
      <c r="H7" s="76">
        <v>1</v>
      </c>
      <c r="I7" s="76">
        <v>3</v>
      </c>
      <c r="J7" s="76">
        <v>2</v>
      </c>
      <c r="K7" s="76">
        <v>1</v>
      </c>
      <c r="L7" s="76">
        <v>2</v>
      </c>
      <c r="M7" s="9">
        <f t="shared" si="0"/>
        <v>0.99456521739130432</v>
      </c>
      <c r="N7" s="138">
        <f t="shared" ref="N7" si="4">AVERAGE(M7:M8)</f>
        <v>0.99499427917620142</v>
      </c>
      <c r="O7" s="1"/>
      <c r="P7" s="10">
        <f t="shared" si="2"/>
        <v>9.0579710144927537E-4</v>
      </c>
      <c r="Q7" s="11">
        <f t="shared" si="1"/>
        <v>2.717391304347826E-3</v>
      </c>
      <c r="R7" s="12">
        <f t="shared" si="3"/>
        <v>1.8115942028985507E-3</v>
      </c>
      <c r="S7" s="1"/>
      <c r="T7" s="122"/>
      <c r="U7" s="168"/>
      <c r="V7" s="169"/>
      <c r="W7" s="169"/>
      <c r="X7" s="169"/>
      <c r="Y7" s="169"/>
      <c r="Z7" s="170"/>
    </row>
    <row r="8" spans="1:26" ht="18" thickBot="1">
      <c r="A8" s="133"/>
      <c r="B8" s="136"/>
      <c r="C8" s="134"/>
      <c r="D8" s="76" t="s">
        <v>14</v>
      </c>
      <c r="E8" s="76">
        <v>1311</v>
      </c>
      <c r="F8" s="76">
        <v>1305</v>
      </c>
      <c r="G8" s="76">
        <v>6</v>
      </c>
      <c r="H8" s="76">
        <v>2</v>
      </c>
      <c r="I8" s="76">
        <v>4</v>
      </c>
      <c r="J8" s="76">
        <v>1</v>
      </c>
      <c r="K8" s="76">
        <v>0</v>
      </c>
      <c r="L8" s="76">
        <v>1</v>
      </c>
      <c r="M8" s="9">
        <f t="shared" si="0"/>
        <v>0.99542334096109841</v>
      </c>
      <c r="N8" s="139"/>
      <c r="O8" s="1"/>
      <c r="P8" s="13">
        <f t="shared" si="2"/>
        <v>1.5255530129672007E-3</v>
      </c>
      <c r="Q8" s="14">
        <f t="shared" si="1"/>
        <v>3.0511060259344014E-3</v>
      </c>
      <c r="R8" s="15">
        <f t="shared" si="3"/>
        <v>0</v>
      </c>
      <c r="S8" s="1"/>
      <c r="U8"/>
      <c r="V8"/>
      <c r="W8"/>
      <c r="X8"/>
      <c r="Y8"/>
      <c r="Z8"/>
    </row>
    <row r="9" spans="1:26" ht="17.25">
      <c r="A9" s="133"/>
      <c r="B9" s="136"/>
      <c r="C9" s="132">
        <v>3</v>
      </c>
      <c r="D9" s="76" t="s">
        <v>13</v>
      </c>
      <c r="E9" s="76">
        <v>1054</v>
      </c>
      <c r="F9" s="76">
        <v>1043</v>
      </c>
      <c r="G9" s="76">
        <v>11</v>
      </c>
      <c r="H9" s="76">
        <v>4</v>
      </c>
      <c r="I9" s="76">
        <v>7</v>
      </c>
      <c r="J9" s="76">
        <v>4</v>
      </c>
      <c r="K9" s="76">
        <v>3</v>
      </c>
      <c r="L9" s="76">
        <v>2</v>
      </c>
      <c r="M9" s="9">
        <f t="shared" si="0"/>
        <v>0.9895635673624289</v>
      </c>
      <c r="N9" s="138">
        <f t="shared" ref="N9" si="5">AVERAGE(M9:M10)</f>
        <v>0.98986499094293912</v>
      </c>
      <c r="O9" s="1"/>
      <c r="P9" s="10">
        <f t="shared" si="2"/>
        <v>3.7950664136622392E-3</v>
      </c>
      <c r="Q9" s="11">
        <f t="shared" si="1"/>
        <v>6.6413662239089184E-3</v>
      </c>
      <c r="R9" s="12">
        <f t="shared" si="3"/>
        <v>0</v>
      </c>
      <c r="S9" s="1"/>
      <c r="T9" s="140" t="s">
        <v>21</v>
      </c>
      <c r="U9" s="188" t="s">
        <v>70</v>
      </c>
      <c r="V9" s="155"/>
      <c r="W9" s="155"/>
      <c r="X9" s="155"/>
      <c r="Y9" s="155"/>
      <c r="Z9" s="156"/>
    </row>
    <row r="10" spans="1:26" ht="18" thickBot="1">
      <c r="A10" s="133"/>
      <c r="B10" s="136"/>
      <c r="C10" s="134"/>
      <c r="D10" s="76" t="s">
        <v>14</v>
      </c>
      <c r="E10" s="76">
        <v>1322</v>
      </c>
      <c r="F10" s="76">
        <v>1309</v>
      </c>
      <c r="G10" s="76">
        <v>13</v>
      </c>
      <c r="H10" s="76">
        <v>1</v>
      </c>
      <c r="I10" s="76">
        <v>2</v>
      </c>
      <c r="J10" s="76">
        <v>3</v>
      </c>
      <c r="K10" s="76">
        <v>6</v>
      </c>
      <c r="L10" s="76">
        <v>2</v>
      </c>
      <c r="M10" s="9">
        <f t="shared" si="0"/>
        <v>0.99016641452344933</v>
      </c>
      <c r="N10" s="139"/>
      <c r="O10" s="1"/>
      <c r="P10" s="13">
        <f t="shared" si="2"/>
        <v>7.5642965204236008E-4</v>
      </c>
      <c r="Q10" s="14">
        <f t="shared" si="1"/>
        <v>1.5128593040847202E-3</v>
      </c>
      <c r="R10" s="15">
        <f t="shared" si="3"/>
        <v>7.5642965204236008E-3</v>
      </c>
      <c r="S10" s="1"/>
      <c r="T10" s="141"/>
      <c r="U10" s="157"/>
      <c r="V10" s="158"/>
      <c r="W10" s="158"/>
      <c r="X10" s="158"/>
      <c r="Y10" s="158"/>
      <c r="Z10" s="159"/>
    </row>
    <row r="11" spans="1:26" ht="17.25">
      <c r="A11" s="133"/>
      <c r="B11" s="136"/>
      <c r="C11" s="132">
        <v>4</v>
      </c>
      <c r="D11" s="76" t="s">
        <v>13</v>
      </c>
      <c r="E11" s="76">
        <v>1114</v>
      </c>
      <c r="F11" s="76">
        <v>1100</v>
      </c>
      <c r="G11" s="76">
        <v>14</v>
      </c>
      <c r="H11" s="76">
        <v>2</v>
      </c>
      <c r="I11" s="76">
        <v>14</v>
      </c>
      <c r="J11" s="76">
        <v>1</v>
      </c>
      <c r="K11" s="76">
        <v>1</v>
      </c>
      <c r="L11" s="76">
        <v>0</v>
      </c>
      <c r="M11" s="9">
        <f t="shared" si="0"/>
        <v>0.9874326750448833</v>
      </c>
      <c r="N11" s="138">
        <f t="shared" ref="N11" si="6">AVERAGE(M11:M12)</f>
        <v>0.98692022101758736</v>
      </c>
      <c r="O11" s="1"/>
      <c r="P11" s="10">
        <f t="shared" si="2"/>
        <v>1.7953321364452424E-3</v>
      </c>
      <c r="Q11" s="11">
        <f t="shared" si="1"/>
        <v>1.2567324955116697E-2</v>
      </c>
      <c r="R11" s="12">
        <f t="shared" si="3"/>
        <v>-1.7953321364452424E-3</v>
      </c>
      <c r="S11" s="1"/>
      <c r="T11" s="141"/>
      <c r="U11" s="157"/>
      <c r="V11" s="158"/>
      <c r="W11" s="158"/>
      <c r="X11" s="158"/>
      <c r="Y11" s="158"/>
      <c r="Z11" s="159"/>
    </row>
    <row r="12" spans="1:26" ht="18" thickBot="1">
      <c r="A12" s="133"/>
      <c r="B12" s="136"/>
      <c r="C12" s="134"/>
      <c r="D12" s="76" t="s">
        <v>14</v>
      </c>
      <c r="E12" s="76">
        <v>1030</v>
      </c>
      <c r="F12" s="76">
        <v>1016</v>
      </c>
      <c r="G12" s="76">
        <v>14</v>
      </c>
      <c r="H12" s="76">
        <v>0</v>
      </c>
      <c r="I12" s="76">
        <v>6</v>
      </c>
      <c r="J12" s="76">
        <v>2</v>
      </c>
      <c r="K12" s="76">
        <v>3</v>
      </c>
      <c r="L12" s="76">
        <v>3</v>
      </c>
      <c r="M12" s="9">
        <f t="shared" si="0"/>
        <v>0.98640776699029131</v>
      </c>
      <c r="N12" s="152"/>
      <c r="O12" s="1"/>
      <c r="P12" s="13">
        <f t="shared" si="2"/>
        <v>0</v>
      </c>
      <c r="Q12" s="14">
        <f t="shared" si="1"/>
        <v>5.8252427184466021E-3</v>
      </c>
      <c r="R12" s="15">
        <f t="shared" si="3"/>
        <v>7.7669902912621356E-3</v>
      </c>
      <c r="S12" s="1"/>
      <c r="T12" s="141"/>
      <c r="U12" s="157"/>
      <c r="V12" s="158"/>
      <c r="W12" s="158"/>
      <c r="X12" s="158"/>
      <c r="Y12" s="158"/>
      <c r="Z12" s="159"/>
    </row>
    <row r="13" spans="1:26" ht="18" thickBot="1">
      <c r="A13" s="134"/>
      <c r="B13" s="137"/>
      <c r="C13" s="153" t="s">
        <v>15</v>
      </c>
      <c r="D13" s="154"/>
      <c r="E13" s="16">
        <f t="shared" ref="E13:L13" si="7">SUM(E5:E12)</f>
        <v>8735</v>
      </c>
      <c r="F13" s="16">
        <f t="shared" si="7"/>
        <v>8657</v>
      </c>
      <c r="G13" s="16">
        <f t="shared" si="7"/>
        <v>78</v>
      </c>
      <c r="H13" s="16">
        <f t="shared" si="7"/>
        <v>10</v>
      </c>
      <c r="I13" s="16">
        <f t="shared" si="7"/>
        <v>41</v>
      </c>
      <c r="J13" s="16">
        <f t="shared" si="7"/>
        <v>14</v>
      </c>
      <c r="K13" s="16">
        <f t="shared" si="7"/>
        <v>19</v>
      </c>
      <c r="L13" s="16">
        <f t="shared" si="7"/>
        <v>15</v>
      </c>
      <c r="M13" s="17">
        <f>F13/E13</f>
        <v>0.99107040641099031</v>
      </c>
      <c r="N13" s="17">
        <f>AVERAGE(N5:N12)</f>
        <v>0.9910360740822165</v>
      </c>
      <c r="O13" s="1"/>
      <c r="P13" s="18">
        <f t="shared" si="2"/>
        <v>1.1448196908986834E-3</v>
      </c>
      <c r="Q13" s="19">
        <f t="shared" si="1"/>
        <v>4.6937607326846022E-3</v>
      </c>
      <c r="R13" s="20">
        <f t="shared" si="3"/>
        <v>3.0910131654264452E-3</v>
      </c>
      <c r="S13" s="1"/>
      <c r="T13" s="142"/>
      <c r="U13" s="160"/>
      <c r="V13" s="161"/>
      <c r="W13" s="161"/>
      <c r="X13" s="161"/>
      <c r="Y13" s="161"/>
      <c r="Z13" s="162"/>
    </row>
    <row r="14" spans="1:26" ht="18" thickBot="1">
      <c r="A14" s="132" t="s">
        <v>11</v>
      </c>
      <c r="B14" s="135" t="s">
        <v>16</v>
      </c>
      <c r="C14" s="132">
        <v>1</v>
      </c>
      <c r="D14" s="76" t="s">
        <v>13</v>
      </c>
      <c r="E14" s="76">
        <v>569</v>
      </c>
      <c r="F14" s="76">
        <v>569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  <c r="M14" s="9">
        <f t="shared" si="0"/>
        <v>1</v>
      </c>
      <c r="N14" s="138">
        <f t="shared" ref="N14:N20" si="8">AVERAGE(M14:M15)</f>
        <v>1</v>
      </c>
      <c r="O14" s="1"/>
      <c r="P14" s="10">
        <f t="shared" si="2"/>
        <v>0</v>
      </c>
      <c r="Q14" s="11">
        <f t="shared" si="1"/>
        <v>0</v>
      </c>
      <c r="R14" s="12">
        <f t="shared" si="3"/>
        <v>0</v>
      </c>
      <c r="S14" s="1"/>
    </row>
    <row r="15" spans="1:26" ht="18" thickBot="1">
      <c r="A15" s="133"/>
      <c r="B15" s="136"/>
      <c r="C15" s="134"/>
      <c r="D15" s="76" t="s">
        <v>14</v>
      </c>
      <c r="E15" s="76">
        <v>761</v>
      </c>
      <c r="F15" s="76">
        <v>761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  <c r="M15" s="9">
        <f t="shared" si="0"/>
        <v>1</v>
      </c>
      <c r="N15" s="139"/>
      <c r="O15" s="1"/>
      <c r="P15" s="13">
        <f t="shared" si="2"/>
        <v>0</v>
      </c>
      <c r="Q15" s="14">
        <f t="shared" si="1"/>
        <v>0</v>
      </c>
      <c r="R15" s="15">
        <f t="shared" si="3"/>
        <v>0</v>
      </c>
      <c r="S15" s="1"/>
      <c r="T15" s="21" t="s">
        <v>22</v>
      </c>
      <c r="U15" s="22"/>
      <c r="V15" s="23"/>
      <c r="W15" s="23"/>
      <c r="X15" s="23"/>
      <c r="Y15" s="23"/>
      <c r="Z15" s="24"/>
    </row>
    <row r="16" spans="1:26" ht="18" thickBot="1">
      <c r="A16" s="133"/>
      <c r="B16" s="136"/>
      <c r="C16" s="132">
        <v>2</v>
      </c>
      <c r="D16" s="76" t="s">
        <v>13</v>
      </c>
      <c r="E16" s="76">
        <v>1129</v>
      </c>
      <c r="F16" s="76">
        <v>1122</v>
      </c>
      <c r="G16" s="76">
        <v>7</v>
      </c>
      <c r="H16" s="76">
        <v>1</v>
      </c>
      <c r="I16" s="76">
        <v>4</v>
      </c>
      <c r="J16" s="76">
        <v>1</v>
      </c>
      <c r="K16" s="76">
        <v>2</v>
      </c>
      <c r="L16" s="76">
        <v>3</v>
      </c>
      <c r="M16" s="9">
        <f t="shared" si="0"/>
        <v>0.99379982285208146</v>
      </c>
      <c r="N16" s="138">
        <f t="shared" si="8"/>
        <v>0.99525517458393553</v>
      </c>
      <c r="O16" s="1"/>
      <c r="P16" s="10">
        <f t="shared" si="2"/>
        <v>8.8573959255978745E-4</v>
      </c>
      <c r="Q16" s="11">
        <f t="shared" si="1"/>
        <v>3.5429583702391498E-3</v>
      </c>
      <c r="R16" s="12">
        <f t="shared" si="3"/>
        <v>1.7714791851195749E-3</v>
      </c>
      <c r="S16" s="1"/>
    </row>
    <row r="17" spans="1:26" ht="18" thickBot="1">
      <c r="A17" s="133"/>
      <c r="B17" s="136"/>
      <c r="C17" s="134"/>
      <c r="D17" s="76" t="s">
        <v>14</v>
      </c>
      <c r="E17" s="76">
        <v>1216</v>
      </c>
      <c r="F17" s="76">
        <v>1212</v>
      </c>
      <c r="G17" s="76">
        <v>4</v>
      </c>
      <c r="H17" s="76">
        <v>0</v>
      </c>
      <c r="I17" s="76">
        <v>1</v>
      </c>
      <c r="J17" s="76">
        <v>1</v>
      </c>
      <c r="K17" s="76">
        <v>0</v>
      </c>
      <c r="L17" s="76">
        <v>2</v>
      </c>
      <c r="M17" s="9">
        <f t="shared" si="0"/>
        <v>0.99671052631578949</v>
      </c>
      <c r="N17" s="139"/>
      <c r="O17" s="1"/>
      <c r="P17" s="13">
        <f t="shared" si="2"/>
        <v>0</v>
      </c>
      <c r="Q17" s="14">
        <f t="shared" si="1"/>
        <v>8.2236842105263153E-4</v>
      </c>
      <c r="R17" s="15">
        <f t="shared" si="3"/>
        <v>2.4671052631578946E-3</v>
      </c>
      <c r="S17" s="1"/>
      <c r="T17" s="25" t="s">
        <v>23</v>
      </c>
      <c r="U17" s="22" t="s">
        <v>24</v>
      </c>
      <c r="V17" s="23"/>
      <c r="W17" s="23"/>
      <c r="X17" s="23"/>
      <c r="Y17" s="23"/>
      <c r="Z17" s="24"/>
    </row>
    <row r="18" spans="1:26" ht="18">
      <c r="A18" s="133"/>
      <c r="B18" s="136"/>
      <c r="C18" s="132">
        <v>3</v>
      </c>
      <c r="D18" s="76" t="s">
        <v>13</v>
      </c>
      <c r="E18" s="76">
        <v>1216</v>
      </c>
      <c r="F18" s="76">
        <v>1199</v>
      </c>
      <c r="G18" s="76">
        <v>17</v>
      </c>
      <c r="H18" s="29">
        <v>4</v>
      </c>
      <c r="I18" s="29">
        <v>4</v>
      </c>
      <c r="J18" s="76">
        <v>5</v>
      </c>
      <c r="K18" s="76">
        <v>2</v>
      </c>
      <c r="L18" s="76">
        <v>4</v>
      </c>
      <c r="M18" s="9">
        <f t="shared" si="0"/>
        <v>0.98601973684210531</v>
      </c>
      <c r="N18" s="138">
        <f t="shared" si="8"/>
        <v>0.98022108954316489</v>
      </c>
      <c r="O18" s="1"/>
      <c r="P18" s="10">
        <f t="shared" si="2"/>
        <v>3.2894736842105261E-3</v>
      </c>
      <c r="Q18" s="11">
        <f t="shared" si="1"/>
        <v>3.2894736842105261E-3</v>
      </c>
      <c r="R18" s="12">
        <f t="shared" si="3"/>
        <v>7.4013157894736838E-3</v>
      </c>
      <c r="S18" s="1"/>
    </row>
    <row r="19" spans="1:26" ht="18.75" thickBot="1">
      <c r="A19" s="133"/>
      <c r="B19" s="136"/>
      <c r="C19" s="134"/>
      <c r="D19" s="76" t="s">
        <v>14</v>
      </c>
      <c r="E19" s="76">
        <v>1212</v>
      </c>
      <c r="F19" s="76">
        <v>1181</v>
      </c>
      <c r="G19" s="76">
        <v>31</v>
      </c>
      <c r="H19" s="29">
        <v>8</v>
      </c>
      <c r="I19" s="29">
        <v>17</v>
      </c>
      <c r="J19" s="76">
        <v>4</v>
      </c>
      <c r="K19" s="76">
        <v>6</v>
      </c>
      <c r="L19" s="76">
        <v>1</v>
      </c>
      <c r="M19" s="9">
        <f t="shared" si="0"/>
        <v>0.97442244224422447</v>
      </c>
      <c r="N19" s="139"/>
      <c r="O19" s="1"/>
      <c r="P19" s="13">
        <f t="shared" si="2"/>
        <v>6.6006600660066007E-3</v>
      </c>
      <c r="Q19" s="14">
        <f t="shared" si="1"/>
        <v>1.4026402640264026E-2</v>
      </c>
      <c r="R19" s="15">
        <f t="shared" si="3"/>
        <v>4.9504950495049506E-3</v>
      </c>
      <c r="S19" s="1"/>
    </row>
    <row r="20" spans="1:26" ht="17.25">
      <c r="A20" s="133"/>
      <c r="B20" s="136"/>
      <c r="C20" s="132">
        <v>4</v>
      </c>
      <c r="D20" s="76" t="s">
        <v>13</v>
      </c>
      <c r="E20" s="76">
        <v>1010</v>
      </c>
      <c r="F20" s="76">
        <v>998</v>
      </c>
      <c r="G20" s="76">
        <v>12</v>
      </c>
      <c r="H20" s="76">
        <v>1</v>
      </c>
      <c r="I20" s="76">
        <v>5</v>
      </c>
      <c r="J20" s="76">
        <v>2</v>
      </c>
      <c r="K20" s="76">
        <v>2</v>
      </c>
      <c r="L20" s="76">
        <v>4</v>
      </c>
      <c r="M20" s="9">
        <f t="shared" si="0"/>
        <v>0.98811881188118811</v>
      </c>
      <c r="N20" s="138">
        <f t="shared" si="8"/>
        <v>0.9871549180234479</v>
      </c>
      <c r="O20" s="1"/>
      <c r="P20" s="10">
        <f t="shared" si="2"/>
        <v>9.9009900990099011E-4</v>
      </c>
      <c r="Q20" s="11">
        <f t="shared" si="1"/>
        <v>4.9504950495049506E-3</v>
      </c>
      <c r="R20" s="12">
        <f t="shared" si="3"/>
        <v>5.9405940594059407E-3</v>
      </c>
      <c r="S20" s="1"/>
    </row>
    <row r="21" spans="1:26" ht="18" thickBot="1">
      <c r="A21" s="133"/>
      <c r="B21" s="136"/>
      <c r="C21" s="134"/>
      <c r="D21" s="76" t="s">
        <v>14</v>
      </c>
      <c r="E21" s="76">
        <v>869</v>
      </c>
      <c r="F21" s="76">
        <v>857</v>
      </c>
      <c r="G21" s="76">
        <v>12</v>
      </c>
      <c r="H21" s="76">
        <v>0</v>
      </c>
      <c r="I21" s="76">
        <v>1</v>
      </c>
      <c r="J21" s="76">
        <v>4</v>
      </c>
      <c r="K21" s="76">
        <v>3</v>
      </c>
      <c r="L21" s="76">
        <v>4</v>
      </c>
      <c r="M21" s="9">
        <f t="shared" si="0"/>
        <v>0.9861910241657077</v>
      </c>
      <c r="N21" s="152"/>
      <c r="O21" s="1"/>
      <c r="P21" s="13">
        <f t="shared" si="2"/>
        <v>0</v>
      </c>
      <c r="Q21" s="14">
        <f t="shared" si="1"/>
        <v>1.1507479861910242E-3</v>
      </c>
      <c r="R21" s="15">
        <f t="shared" si="3"/>
        <v>1.2658227848101266E-2</v>
      </c>
      <c r="S21" s="1"/>
    </row>
    <row r="22" spans="1:26" ht="18" thickBot="1">
      <c r="A22" s="134"/>
      <c r="B22" s="137"/>
      <c r="C22" s="153" t="s">
        <v>15</v>
      </c>
      <c r="D22" s="154"/>
      <c r="E22" s="16">
        <f>SUM(E14:E21)</f>
        <v>7982</v>
      </c>
      <c r="F22" s="16">
        <f>SUM(F14:F21)</f>
        <v>7899</v>
      </c>
      <c r="G22" s="16">
        <f t="shared" ref="G22:L22" si="9">SUM(G14:G21)</f>
        <v>83</v>
      </c>
      <c r="H22" s="16">
        <f t="shared" si="9"/>
        <v>14</v>
      </c>
      <c r="I22" s="16">
        <f t="shared" si="9"/>
        <v>32</v>
      </c>
      <c r="J22" s="16">
        <f t="shared" si="9"/>
        <v>17</v>
      </c>
      <c r="K22" s="16">
        <f t="shared" si="9"/>
        <v>15</v>
      </c>
      <c r="L22" s="16">
        <f t="shared" si="9"/>
        <v>18</v>
      </c>
      <c r="M22" s="17">
        <f>F22/E22</f>
        <v>0.98960160360811822</v>
      </c>
      <c r="N22" s="17">
        <f>AVERAGE(N14:N21)</f>
        <v>0.990657795537637</v>
      </c>
      <c r="O22" s="1"/>
      <c r="P22" s="18">
        <f t="shared" si="2"/>
        <v>1.7539463793535455E-3</v>
      </c>
      <c r="Q22" s="19">
        <f t="shared" si="1"/>
        <v>4.0090202956652469E-3</v>
      </c>
      <c r="R22" s="20">
        <f t="shared" si="3"/>
        <v>4.6354297168629413E-3</v>
      </c>
      <c r="S22" s="1"/>
    </row>
    <row r="23" spans="1:26">
      <c r="P23" s="26"/>
      <c r="Q23" s="26"/>
      <c r="R23" s="26"/>
    </row>
  </sheetData>
  <mergeCells count="38">
    <mergeCell ref="N20:N21"/>
    <mergeCell ref="N14:N15"/>
    <mergeCell ref="C16:C17"/>
    <mergeCell ref="N16:N17"/>
    <mergeCell ref="C18:C19"/>
    <mergeCell ref="N18:N19"/>
    <mergeCell ref="C13:D13"/>
    <mergeCell ref="C22:D22"/>
    <mergeCell ref="A14:A22"/>
    <mergeCell ref="B14:B22"/>
    <mergeCell ref="C14:C15"/>
    <mergeCell ref="C20:C21"/>
    <mergeCell ref="P2:R3"/>
    <mergeCell ref="T2:T7"/>
    <mergeCell ref="U2:Z7"/>
    <mergeCell ref="E4:F4"/>
    <mergeCell ref="A5:A13"/>
    <mergeCell ref="B5:B13"/>
    <mergeCell ref="C5:C6"/>
    <mergeCell ref="N5:N6"/>
    <mergeCell ref="C7:C8"/>
    <mergeCell ref="N7:N8"/>
    <mergeCell ref="C9:C10"/>
    <mergeCell ref="N9:N10"/>
    <mergeCell ref="T9:T13"/>
    <mergeCell ref="U9:Z13"/>
    <mergeCell ref="C11:C12"/>
    <mergeCell ref="N11:N12"/>
    <mergeCell ref="A1:N1"/>
    <mergeCell ref="A2:A4"/>
    <mergeCell ref="B2:B4"/>
    <mergeCell ref="C2:C4"/>
    <mergeCell ref="D2:D4"/>
    <mergeCell ref="E2:E3"/>
    <mergeCell ref="F2:F3"/>
    <mergeCell ref="G2:L3"/>
    <mergeCell ref="M2:M4"/>
    <mergeCell ref="N2:N4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="80" zoomScaleNormal="80" workbookViewId="0">
      <selection activeCell="U9" sqref="U9:Z13"/>
    </sheetView>
  </sheetViews>
  <sheetFormatPr defaultColWidth="9" defaultRowHeight="15"/>
  <cols>
    <col min="1" max="1" width="9" style="2"/>
    <col min="2" max="2" width="11.85546875" style="2" customWidth="1"/>
    <col min="3" max="3" width="9" style="2"/>
    <col min="4" max="4" width="11" style="2" customWidth="1"/>
    <col min="5" max="6" width="12.7109375" style="2" customWidth="1"/>
    <col min="7" max="9" width="9" style="2"/>
    <col min="10" max="12" width="10.42578125" style="2" customWidth="1"/>
    <col min="13" max="13" width="11.85546875" style="2" bestFit="1" customWidth="1"/>
    <col min="14" max="14" width="11.85546875" style="2" customWidth="1"/>
    <col min="15" max="15" width="1.7109375" style="2" customWidth="1"/>
    <col min="16" max="17" width="0" style="2" hidden="1" customWidth="1"/>
    <col min="18" max="18" width="11" style="2" hidden="1" customWidth="1"/>
    <col min="19" max="19" width="1.7109375" style="2" customWidth="1"/>
    <col min="20" max="16384" width="9" style="2"/>
  </cols>
  <sheetData>
    <row r="1" spans="1:26" ht="21" thickBot="1">
      <c r="A1" s="108" t="s">
        <v>65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  <c r="O1" s="1"/>
      <c r="S1" s="1"/>
    </row>
    <row r="2" spans="1:26" ht="17.25" customHeight="1">
      <c r="A2" s="111" t="s">
        <v>0</v>
      </c>
      <c r="B2" s="111" t="s">
        <v>1</v>
      </c>
      <c r="C2" s="111" t="s">
        <v>2</v>
      </c>
      <c r="D2" s="111" t="s">
        <v>3</v>
      </c>
      <c r="E2" s="112" t="s">
        <v>18</v>
      </c>
      <c r="F2" s="112" t="s">
        <v>19</v>
      </c>
      <c r="G2" s="113" t="s">
        <v>5</v>
      </c>
      <c r="H2" s="113"/>
      <c r="I2" s="113"/>
      <c r="J2" s="113"/>
      <c r="K2" s="113"/>
      <c r="L2" s="113"/>
      <c r="M2" s="111" t="s">
        <v>25</v>
      </c>
      <c r="N2" s="111" t="s">
        <v>26</v>
      </c>
      <c r="O2" s="1"/>
      <c r="P2" s="114" t="s">
        <v>28</v>
      </c>
      <c r="Q2" s="115"/>
      <c r="R2" s="116"/>
      <c r="S2" s="1"/>
      <c r="T2" s="120" t="s">
        <v>20</v>
      </c>
      <c r="U2" s="189" t="s">
        <v>67</v>
      </c>
      <c r="V2" s="163"/>
      <c r="W2" s="163"/>
      <c r="X2" s="163"/>
      <c r="Y2" s="163"/>
      <c r="Z2" s="164"/>
    </row>
    <row r="3" spans="1:26" ht="15.75" thickBot="1">
      <c r="A3" s="111"/>
      <c r="B3" s="111"/>
      <c r="C3" s="111"/>
      <c r="D3" s="111"/>
      <c r="E3" s="112"/>
      <c r="F3" s="112"/>
      <c r="G3" s="113"/>
      <c r="H3" s="113"/>
      <c r="I3" s="113"/>
      <c r="J3" s="113"/>
      <c r="K3" s="113"/>
      <c r="L3" s="113"/>
      <c r="M3" s="111"/>
      <c r="N3" s="111"/>
      <c r="O3" s="1"/>
      <c r="P3" s="117"/>
      <c r="Q3" s="118"/>
      <c r="R3" s="119"/>
      <c r="S3" s="1"/>
      <c r="T3" s="121"/>
      <c r="U3" s="165"/>
      <c r="V3" s="166"/>
      <c r="W3" s="166"/>
      <c r="X3" s="166"/>
      <c r="Y3" s="166"/>
      <c r="Z3" s="167"/>
    </row>
    <row r="4" spans="1:26" ht="52.5" thickBot="1">
      <c r="A4" s="111"/>
      <c r="B4" s="111"/>
      <c r="C4" s="111"/>
      <c r="D4" s="111"/>
      <c r="E4" s="112" t="s">
        <v>4</v>
      </c>
      <c r="F4" s="112"/>
      <c r="G4" s="73" t="s">
        <v>17</v>
      </c>
      <c r="H4" s="73" t="s">
        <v>6</v>
      </c>
      <c r="I4" s="73" t="s">
        <v>7</v>
      </c>
      <c r="J4" s="73" t="s">
        <v>8</v>
      </c>
      <c r="K4" s="73" t="s">
        <v>9</v>
      </c>
      <c r="L4" s="4" t="s">
        <v>10</v>
      </c>
      <c r="M4" s="111"/>
      <c r="N4" s="111"/>
      <c r="O4" s="1"/>
      <c r="P4" s="5" t="s">
        <v>6</v>
      </c>
      <c r="Q4" s="6" t="s">
        <v>7</v>
      </c>
      <c r="R4" s="7" t="s">
        <v>29</v>
      </c>
      <c r="S4" s="1"/>
      <c r="T4" s="121"/>
      <c r="U4" s="165"/>
      <c r="V4" s="166"/>
      <c r="W4" s="166"/>
      <c r="X4" s="166"/>
      <c r="Y4" s="166"/>
      <c r="Z4" s="167"/>
    </row>
    <row r="5" spans="1:26" ht="17.25" customHeight="1">
      <c r="A5" s="132" t="s">
        <v>11</v>
      </c>
      <c r="B5" s="135" t="s">
        <v>12</v>
      </c>
      <c r="C5" s="132">
        <v>1</v>
      </c>
      <c r="D5" s="74" t="s">
        <v>13</v>
      </c>
      <c r="E5" s="74">
        <v>664</v>
      </c>
      <c r="F5" s="74">
        <v>660</v>
      </c>
      <c r="G5" s="74">
        <v>4</v>
      </c>
      <c r="H5" s="74">
        <v>0</v>
      </c>
      <c r="I5" s="74">
        <v>2</v>
      </c>
      <c r="J5" s="74">
        <v>1</v>
      </c>
      <c r="K5" s="74">
        <v>1</v>
      </c>
      <c r="L5" s="74">
        <v>0</v>
      </c>
      <c r="M5" s="9">
        <f t="shared" ref="M5:M21" si="0">F5/E5</f>
        <v>0.99397590361445787</v>
      </c>
      <c r="N5" s="138">
        <f>AVERAGE(M5:M6)</f>
        <v>0.99308931632964614</v>
      </c>
      <c r="O5" s="1"/>
      <c r="P5" s="10">
        <f>H5/$E5</f>
        <v>0</v>
      </c>
      <c r="Q5" s="11">
        <f t="shared" ref="Q5:Q22" si="1">I5/$E5</f>
        <v>3.0120481927710845E-3</v>
      </c>
      <c r="R5" s="12">
        <f>(G5-H5-I5)/$E5</f>
        <v>3.0120481927710845E-3</v>
      </c>
      <c r="S5" s="1"/>
      <c r="T5" s="121"/>
      <c r="U5" s="165"/>
      <c r="V5" s="166"/>
      <c r="W5" s="166"/>
      <c r="X5" s="166"/>
      <c r="Y5" s="166"/>
      <c r="Z5" s="167"/>
    </row>
    <row r="6" spans="1:26" ht="18" thickBot="1">
      <c r="A6" s="133"/>
      <c r="B6" s="136"/>
      <c r="C6" s="134"/>
      <c r="D6" s="74" t="s">
        <v>14</v>
      </c>
      <c r="E6" s="74">
        <v>513</v>
      </c>
      <c r="F6" s="74">
        <v>509</v>
      </c>
      <c r="G6" s="74">
        <v>4</v>
      </c>
      <c r="H6" s="74">
        <v>1</v>
      </c>
      <c r="I6" s="74">
        <v>0</v>
      </c>
      <c r="J6" s="74">
        <v>2</v>
      </c>
      <c r="K6" s="74">
        <v>0</v>
      </c>
      <c r="L6" s="74">
        <v>1</v>
      </c>
      <c r="M6" s="9">
        <f t="shared" si="0"/>
        <v>0.99220272904483431</v>
      </c>
      <c r="N6" s="139"/>
      <c r="O6" s="1"/>
      <c r="P6" s="13">
        <f t="shared" ref="P6:P22" si="2">H6/$E6</f>
        <v>1.9493177387914229E-3</v>
      </c>
      <c r="Q6" s="14">
        <f t="shared" si="1"/>
        <v>0</v>
      </c>
      <c r="R6" s="15">
        <f t="shared" ref="R6:R22" si="3">(G6-H6-I6)/$E6</f>
        <v>5.8479532163742687E-3</v>
      </c>
      <c r="S6" s="1"/>
      <c r="T6" s="121"/>
      <c r="U6" s="165"/>
      <c r="V6" s="166"/>
      <c r="W6" s="166"/>
      <c r="X6" s="166"/>
      <c r="Y6" s="166"/>
      <c r="Z6" s="167"/>
    </row>
    <row r="7" spans="1:26" ht="18.75" thickBot="1">
      <c r="A7" s="133"/>
      <c r="B7" s="136"/>
      <c r="C7" s="132">
        <v>2</v>
      </c>
      <c r="D7" s="74" t="s">
        <v>13</v>
      </c>
      <c r="E7" s="74">
        <v>1270</v>
      </c>
      <c r="F7" s="74">
        <v>1256</v>
      </c>
      <c r="G7" s="74">
        <v>14</v>
      </c>
      <c r="H7" s="29">
        <v>8</v>
      </c>
      <c r="I7" s="29">
        <v>12</v>
      </c>
      <c r="J7" s="74">
        <v>2</v>
      </c>
      <c r="K7" s="74">
        <v>3</v>
      </c>
      <c r="L7" s="74">
        <v>4</v>
      </c>
      <c r="M7" s="9">
        <f t="shared" si="0"/>
        <v>0.98897637795275595</v>
      </c>
      <c r="N7" s="138">
        <f t="shared" ref="N7" si="4">AVERAGE(M7:M8)</f>
        <v>0.98986658296829022</v>
      </c>
      <c r="O7" s="1"/>
      <c r="P7" s="10">
        <f t="shared" si="2"/>
        <v>6.2992125984251968E-3</v>
      </c>
      <c r="Q7" s="11">
        <f t="shared" si="1"/>
        <v>9.4488188976377951E-3</v>
      </c>
      <c r="R7" s="12">
        <f t="shared" si="3"/>
        <v>-4.7244094488188976E-3</v>
      </c>
      <c r="S7" s="1"/>
      <c r="T7" s="122"/>
      <c r="U7" s="168"/>
      <c r="V7" s="169"/>
      <c r="W7" s="169"/>
      <c r="X7" s="169"/>
      <c r="Y7" s="169"/>
      <c r="Z7" s="170"/>
    </row>
    <row r="8" spans="1:26" ht="18.75" thickBot="1">
      <c r="A8" s="133"/>
      <c r="B8" s="136"/>
      <c r="C8" s="134"/>
      <c r="D8" s="74" t="s">
        <v>14</v>
      </c>
      <c r="E8" s="74">
        <v>1731</v>
      </c>
      <c r="F8" s="74">
        <v>1715</v>
      </c>
      <c r="G8" s="74">
        <v>16</v>
      </c>
      <c r="H8" s="29">
        <v>8</v>
      </c>
      <c r="I8" s="29">
        <v>10</v>
      </c>
      <c r="J8" s="74">
        <v>2</v>
      </c>
      <c r="K8" s="74">
        <v>2</v>
      </c>
      <c r="L8" s="74">
        <v>4</v>
      </c>
      <c r="M8" s="9">
        <f t="shared" si="0"/>
        <v>0.99075678798382438</v>
      </c>
      <c r="N8" s="139"/>
      <c r="O8" s="1"/>
      <c r="P8" s="13">
        <f t="shared" si="2"/>
        <v>4.6216060080878103E-3</v>
      </c>
      <c r="Q8" s="14">
        <f t="shared" si="1"/>
        <v>5.7770075101097633E-3</v>
      </c>
      <c r="R8" s="15">
        <f t="shared" si="3"/>
        <v>-1.1554015020219526E-3</v>
      </c>
      <c r="S8" s="1"/>
      <c r="U8"/>
      <c r="V8"/>
      <c r="W8"/>
      <c r="X8"/>
      <c r="Y8"/>
      <c r="Z8"/>
    </row>
    <row r="9" spans="1:26" ht="18">
      <c r="A9" s="133"/>
      <c r="B9" s="136"/>
      <c r="C9" s="132">
        <v>3</v>
      </c>
      <c r="D9" s="74" t="s">
        <v>13</v>
      </c>
      <c r="E9" s="74">
        <v>1424</v>
      </c>
      <c r="F9" s="74">
        <v>1412</v>
      </c>
      <c r="G9" s="74">
        <v>12</v>
      </c>
      <c r="H9" s="29">
        <v>5</v>
      </c>
      <c r="I9" s="29">
        <v>5</v>
      </c>
      <c r="J9" s="74">
        <v>1</v>
      </c>
      <c r="K9" s="74">
        <v>5</v>
      </c>
      <c r="L9" s="74">
        <v>2</v>
      </c>
      <c r="M9" s="9">
        <f t="shared" si="0"/>
        <v>0.9915730337078652</v>
      </c>
      <c r="N9" s="138">
        <f t="shared" ref="N9" si="5">AVERAGE(M9:M10)</f>
        <v>0.98671393620877135</v>
      </c>
      <c r="O9" s="1"/>
      <c r="P9" s="10">
        <f t="shared" si="2"/>
        <v>3.5112359550561797E-3</v>
      </c>
      <c r="Q9" s="11">
        <f t="shared" si="1"/>
        <v>3.5112359550561797E-3</v>
      </c>
      <c r="R9" s="12">
        <f t="shared" si="3"/>
        <v>1.4044943820224719E-3</v>
      </c>
      <c r="S9" s="1"/>
      <c r="T9" s="140" t="s">
        <v>21</v>
      </c>
      <c r="U9" s="190" t="s">
        <v>66</v>
      </c>
      <c r="V9" s="155"/>
      <c r="W9" s="155"/>
      <c r="X9" s="155"/>
      <c r="Y9" s="155"/>
      <c r="Z9" s="156"/>
    </row>
    <row r="10" spans="1:26" ht="18.75" thickBot="1">
      <c r="A10" s="133"/>
      <c r="B10" s="136"/>
      <c r="C10" s="134"/>
      <c r="D10" s="74" t="s">
        <v>14</v>
      </c>
      <c r="E10" s="74">
        <v>992</v>
      </c>
      <c r="F10" s="74">
        <v>974</v>
      </c>
      <c r="G10" s="74">
        <v>18</v>
      </c>
      <c r="H10" s="29">
        <v>10</v>
      </c>
      <c r="I10" s="29">
        <v>12</v>
      </c>
      <c r="J10" s="74">
        <v>3</v>
      </c>
      <c r="K10" s="74">
        <v>4</v>
      </c>
      <c r="L10" s="74">
        <v>3</v>
      </c>
      <c r="M10" s="9">
        <f t="shared" si="0"/>
        <v>0.98185483870967738</v>
      </c>
      <c r="N10" s="139"/>
      <c r="O10" s="1"/>
      <c r="P10" s="13">
        <f t="shared" si="2"/>
        <v>1.0080645161290322E-2</v>
      </c>
      <c r="Q10" s="14">
        <f t="shared" si="1"/>
        <v>1.2096774193548387E-2</v>
      </c>
      <c r="R10" s="15">
        <f t="shared" si="3"/>
        <v>-4.0322580645161289E-3</v>
      </c>
      <c r="S10" s="1"/>
      <c r="T10" s="141"/>
      <c r="U10" s="157"/>
      <c r="V10" s="158"/>
      <c r="W10" s="158"/>
      <c r="X10" s="158"/>
      <c r="Y10" s="158"/>
      <c r="Z10" s="159"/>
    </row>
    <row r="11" spans="1:26" ht="18">
      <c r="A11" s="133"/>
      <c r="B11" s="136"/>
      <c r="C11" s="132">
        <v>4</v>
      </c>
      <c r="D11" s="74" t="s">
        <v>13</v>
      </c>
      <c r="E11" s="74">
        <v>1410</v>
      </c>
      <c r="F11" s="74">
        <v>1396</v>
      </c>
      <c r="G11" s="74">
        <v>14</v>
      </c>
      <c r="H11" s="74">
        <v>0</v>
      </c>
      <c r="I11" s="29">
        <v>12</v>
      </c>
      <c r="J11" s="74">
        <v>1</v>
      </c>
      <c r="K11" s="74">
        <v>0</v>
      </c>
      <c r="L11" s="74">
        <v>1</v>
      </c>
      <c r="M11" s="9">
        <f t="shared" si="0"/>
        <v>0.99007092198581559</v>
      </c>
      <c r="N11" s="138">
        <f t="shared" ref="N11" si="6">AVERAGE(M11:M12)</f>
        <v>0.98642767656177011</v>
      </c>
      <c r="O11" s="1"/>
      <c r="P11" s="10">
        <f t="shared" si="2"/>
        <v>0</v>
      </c>
      <c r="Q11" s="11">
        <f t="shared" si="1"/>
        <v>8.5106382978723406E-3</v>
      </c>
      <c r="R11" s="12">
        <f t="shared" si="3"/>
        <v>1.4184397163120568E-3</v>
      </c>
      <c r="S11" s="1"/>
      <c r="T11" s="141"/>
      <c r="U11" s="157"/>
      <c r="V11" s="158"/>
      <c r="W11" s="158"/>
      <c r="X11" s="158"/>
      <c r="Y11" s="158"/>
      <c r="Z11" s="159"/>
    </row>
    <row r="12" spans="1:26" ht="18.75" thickBot="1">
      <c r="A12" s="133"/>
      <c r="B12" s="136"/>
      <c r="C12" s="134"/>
      <c r="D12" s="74" t="s">
        <v>14</v>
      </c>
      <c r="E12" s="74">
        <v>1336</v>
      </c>
      <c r="F12" s="74">
        <v>1313</v>
      </c>
      <c r="G12" s="74">
        <v>23</v>
      </c>
      <c r="H12" s="74">
        <v>0</v>
      </c>
      <c r="I12" s="29">
        <v>19</v>
      </c>
      <c r="J12" s="74">
        <v>1</v>
      </c>
      <c r="K12" s="74">
        <v>1</v>
      </c>
      <c r="L12" s="74">
        <v>2</v>
      </c>
      <c r="M12" s="9">
        <f t="shared" si="0"/>
        <v>0.98278443113772451</v>
      </c>
      <c r="N12" s="152"/>
      <c r="O12" s="1"/>
      <c r="P12" s="13">
        <f t="shared" si="2"/>
        <v>0</v>
      </c>
      <c r="Q12" s="14">
        <f t="shared" si="1"/>
        <v>1.4221556886227544E-2</v>
      </c>
      <c r="R12" s="15">
        <f t="shared" si="3"/>
        <v>2.9940119760479044E-3</v>
      </c>
      <c r="S12" s="1"/>
      <c r="T12" s="141"/>
      <c r="U12" s="157"/>
      <c r="V12" s="158"/>
      <c r="W12" s="158"/>
      <c r="X12" s="158"/>
      <c r="Y12" s="158"/>
      <c r="Z12" s="159"/>
    </row>
    <row r="13" spans="1:26" ht="18" thickBot="1">
      <c r="A13" s="134"/>
      <c r="B13" s="137"/>
      <c r="C13" s="153" t="s">
        <v>15</v>
      </c>
      <c r="D13" s="154"/>
      <c r="E13" s="16">
        <f t="shared" ref="E13:L13" si="7">SUM(E5:E12)</f>
        <v>9340</v>
      </c>
      <c r="F13" s="16">
        <f t="shared" si="7"/>
        <v>9235</v>
      </c>
      <c r="G13" s="16">
        <f t="shared" si="7"/>
        <v>105</v>
      </c>
      <c r="H13" s="16">
        <f t="shared" si="7"/>
        <v>32</v>
      </c>
      <c r="I13" s="16">
        <f t="shared" si="7"/>
        <v>72</v>
      </c>
      <c r="J13" s="16">
        <f t="shared" si="7"/>
        <v>13</v>
      </c>
      <c r="K13" s="16">
        <f t="shared" si="7"/>
        <v>16</v>
      </c>
      <c r="L13" s="16">
        <f t="shared" si="7"/>
        <v>17</v>
      </c>
      <c r="M13" s="17">
        <f>F13/E13</f>
        <v>0.98875802997858675</v>
      </c>
      <c r="N13" s="17">
        <f>AVERAGE(N5:N12)</f>
        <v>0.98902437801711951</v>
      </c>
      <c r="O13" s="1"/>
      <c r="P13" s="18">
        <f t="shared" si="2"/>
        <v>3.4261241970021412E-3</v>
      </c>
      <c r="Q13" s="19">
        <f t="shared" si="1"/>
        <v>7.7087794432548181E-3</v>
      </c>
      <c r="R13" s="20">
        <f t="shared" si="3"/>
        <v>1.0706638115631691E-4</v>
      </c>
      <c r="S13" s="1"/>
      <c r="T13" s="142"/>
      <c r="U13" s="160"/>
      <c r="V13" s="161"/>
      <c r="W13" s="161"/>
      <c r="X13" s="161"/>
      <c r="Y13" s="161"/>
      <c r="Z13" s="162"/>
    </row>
    <row r="14" spans="1:26" ht="18" thickBot="1">
      <c r="A14" s="132" t="s">
        <v>11</v>
      </c>
      <c r="B14" s="135" t="s">
        <v>16</v>
      </c>
      <c r="C14" s="132">
        <v>1</v>
      </c>
      <c r="D14" s="74" t="s">
        <v>13</v>
      </c>
      <c r="E14" s="74">
        <v>627</v>
      </c>
      <c r="F14" s="74">
        <v>627</v>
      </c>
      <c r="G14" s="74">
        <v>0</v>
      </c>
      <c r="H14" s="74">
        <v>0</v>
      </c>
      <c r="I14" s="74">
        <v>0</v>
      </c>
      <c r="J14" s="74">
        <v>0</v>
      </c>
      <c r="K14" s="74">
        <v>0</v>
      </c>
      <c r="L14" s="74">
        <v>0</v>
      </c>
      <c r="M14" s="9">
        <f t="shared" si="0"/>
        <v>1</v>
      </c>
      <c r="N14" s="138">
        <f t="shared" ref="N14:N20" si="8">AVERAGE(M14:M15)</f>
        <v>1</v>
      </c>
      <c r="O14" s="1"/>
      <c r="P14" s="10">
        <f t="shared" si="2"/>
        <v>0</v>
      </c>
      <c r="Q14" s="11">
        <f t="shared" si="1"/>
        <v>0</v>
      </c>
      <c r="R14" s="12">
        <f t="shared" si="3"/>
        <v>0</v>
      </c>
      <c r="S14" s="1"/>
    </row>
    <row r="15" spans="1:26" ht="18" thickBot="1">
      <c r="A15" s="133"/>
      <c r="B15" s="136"/>
      <c r="C15" s="134"/>
      <c r="D15" s="74" t="s">
        <v>14</v>
      </c>
      <c r="E15" s="74">
        <v>609</v>
      </c>
      <c r="F15" s="74">
        <v>609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9">
        <f t="shared" si="0"/>
        <v>1</v>
      </c>
      <c r="N15" s="139"/>
      <c r="O15" s="1"/>
      <c r="P15" s="13">
        <f t="shared" si="2"/>
        <v>0</v>
      </c>
      <c r="Q15" s="14">
        <f t="shared" si="1"/>
        <v>0</v>
      </c>
      <c r="R15" s="15">
        <f t="shared" si="3"/>
        <v>0</v>
      </c>
      <c r="S15" s="1"/>
      <c r="T15" s="21" t="s">
        <v>22</v>
      </c>
      <c r="U15" s="22"/>
      <c r="V15" s="23"/>
      <c r="W15" s="23"/>
      <c r="X15" s="23"/>
      <c r="Y15" s="23"/>
      <c r="Z15" s="24"/>
    </row>
    <row r="16" spans="1:26" ht="18" thickBot="1">
      <c r="A16" s="133"/>
      <c r="B16" s="136"/>
      <c r="C16" s="132">
        <v>2</v>
      </c>
      <c r="D16" s="74" t="s">
        <v>13</v>
      </c>
      <c r="E16" s="74">
        <v>646</v>
      </c>
      <c r="F16" s="74">
        <v>641</v>
      </c>
      <c r="G16" s="74">
        <v>5</v>
      </c>
      <c r="H16" s="74">
        <v>0</v>
      </c>
      <c r="I16" s="74">
        <v>3</v>
      </c>
      <c r="J16" s="74">
        <v>0</v>
      </c>
      <c r="K16" s="74">
        <v>2</v>
      </c>
      <c r="L16" s="74">
        <v>0</v>
      </c>
      <c r="M16" s="9">
        <f t="shared" si="0"/>
        <v>0.99226006191950467</v>
      </c>
      <c r="N16" s="138">
        <f t="shared" si="8"/>
        <v>0.99441378382016421</v>
      </c>
      <c r="O16" s="1"/>
      <c r="P16" s="10">
        <f t="shared" si="2"/>
        <v>0</v>
      </c>
      <c r="Q16" s="11">
        <f t="shared" si="1"/>
        <v>4.6439628482972135E-3</v>
      </c>
      <c r="R16" s="12">
        <f t="shared" si="3"/>
        <v>3.0959752321981426E-3</v>
      </c>
      <c r="S16" s="1"/>
    </row>
    <row r="17" spans="1:26" ht="18" thickBot="1">
      <c r="A17" s="133"/>
      <c r="B17" s="136"/>
      <c r="C17" s="134"/>
      <c r="D17" s="74" t="s">
        <v>14</v>
      </c>
      <c r="E17" s="74">
        <v>874</v>
      </c>
      <c r="F17" s="74">
        <v>871</v>
      </c>
      <c r="G17" s="74">
        <v>3</v>
      </c>
      <c r="H17" s="74">
        <v>0</v>
      </c>
      <c r="I17" s="74">
        <v>2</v>
      </c>
      <c r="J17" s="74">
        <v>0</v>
      </c>
      <c r="K17" s="74">
        <v>1</v>
      </c>
      <c r="L17" s="74">
        <v>0</v>
      </c>
      <c r="M17" s="9">
        <f t="shared" si="0"/>
        <v>0.99656750572082375</v>
      </c>
      <c r="N17" s="139"/>
      <c r="O17" s="1"/>
      <c r="P17" s="13">
        <f t="shared" si="2"/>
        <v>0</v>
      </c>
      <c r="Q17" s="14">
        <f t="shared" si="1"/>
        <v>2.2883295194508009E-3</v>
      </c>
      <c r="R17" s="15">
        <f t="shared" si="3"/>
        <v>1.1441647597254005E-3</v>
      </c>
      <c r="S17" s="1"/>
      <c r="T17" s="25" t="s">
        <v>23</v>
      </c>
      <c r="U17" s="22" t="s">
        <v>24</v>
      </c>
      <c r="V17" s="23"/>
      <c r="W17" s="23"/>
      <c r="X17" s="23"/>
      <c r="Y17" s="23"/>
      <c r="Z17" s="24"/>
    </row>
    <row r="18" spans="1:26" ht="18">
      <c r="A18" s="133"/>
      <c r="B18" s="136"/>
      <c r="C18" s="132">
        <v>3</v>
      </c>
      <c r="D18" s="74" t="s">
        <v>13</v>
      </c>
      <c r="E18" s="74">
        <v>1161</v>
      </c>
      <c r="F18" s="74">
        <v>1142</v>
      </c>
      <c r="G18" s="74">
        <v>19</v>
      </c>
      <c r="H18" s="74">
        <v>2</v>
      </c>
      <c r="I18" s="29">
        <v>7</v>
      </c>
      <c r="J18" s="74">
        <v>5</v>
      </c>
      <c r="K18" s="74">
        <v>6</v>
      </c>
      <c r="L18" s="74">
        <v>1</v>
      </c>
      <c r="M18" s="9">
        <f t="shared" si="0"/>
        <v>0.98363479758828598</v>
      </c>
      <c r="N18" s="138">
        <f t="shared" si="8"/>
        <v>0.98670492435651513</v>
      </c>
      <c r="O18" s="1"/>
      <c r="P18" s="10">
        <f t="shared" si="2"/>
        <v>1.7226528854435831E-3</v>
      </c>
      <c r="Q18" s="11">
        <f t="shared" si="1"/>
        <v>6.029285099052541E-3</v>
      </c>
      <c r="R18" s="12">
        <f t="shared" si="3"/>
        <v>8.6132644272179162E-3</v>
      </c>
      <c r="S18" s="1"/>
    </row>
    <row r="19" spans="1:26" ht="18" thickBot="1">
      <c r="A19" s="133"/>
      <c r="B19" s="136"/>
      <c r="C19" s="134"/>
      <c r="D19" s="74" t="s">
        <v>14</v>
      </c>
      <c r="E19" s="74">
        <v>978</v>
      </c>
      <c r="F19" s="74">
        <v>968</v>
      </c>
      <c r="G19" s="74">
        <v>10</v>
      </c>
      <c r="H19" s="74">
        <v>0</v>
      </c>
      <c r="I19" s="74">
        <v>4</v>
      </c>
      <c r="J19" s="74">
        <v>1</v>
      </c>
      <c r="K19" s="74">
        <v>4</v>
      </c>
      <c r="L19" s="74">
        <v>1</v>
      </c>
      <c r="M19" s="9">
        <f t="shared" si="0"/>
        <v>0.9897750511247444</v>
      </c>
      <c r="N19" s="139"/>
      <c r="O19" s="1"/>
      <c r="P19" s="13">
        <f t="shared" si="2"/>
        <v>0</v>
      </c>
      <c r="Q19" s="14">
        <f t="shared" si="1"/>
        <v>4.0899795501022499E-3</v>
      </c>
      <c r="R19" s="15">
        <f t="shared" si="3"/>
        <v>6.1349693251533744E-3</v>
      </c>
      <c r="S19" s="1"/>
    </row>
    <row r="20" spans="1:26" ht="18">
      <c r="A20" s="133"/>
      <c r="B20" s="136"/>
      <c r="C20" s="132">
        <v>4</v>
      </c>
      <c r="D20" s="74" t="s">
        <v>13</v>
      </c>
      <c r="E20" s="74">
        <v>1372</v>
      </c>
      <c r="F20" s="74">
        <v>1335</v>
      </c>
      <c r="G20" s="74">
        <v>37</v>
      </c>
      <c r="H20" s="74">
        <v>1</v>
      </c>
      <c r="I20" s="29">
        <v>25</v>
      </c>
      <c r="J20" s="74">
        <v>3</v>
      </c>
      <c r="K20" s="74">
        <v>5</v>
      </c>
      <c r="L20" s="74">
        <v>4</v>
      </c>
      <c r="M20" s="9">
        <f t="shared" si="0"/>
        <v>0.97303206997084546</v>
      </c>
      <c r="N20" s="138">
        <f t="shared" si="8"/>
        <v>0.98236665739206175</v>
      </c>
      <c r="O20" s="1"/>
      <c r="P20" s="10">
        <f t="shared" si="2"/>
        <v>7.2886297376093293E-4</v>
      </c>
      <c r="Q20" s="11">
        <f t="shared" si="1"/>
        <v>1.8221574344023325E-2</v>
      </c>
      <c r="R20" s="12">
        <f t="shared" si="3"/>
        <v>8.0174927113702624E-3</v>
      </c>
      <c r="S20" s="1"/>
    </row>
    <row r="21" spans="1:26" ht="18" thickBot="1">
      <c r="A21" s="133"/>
      <c r="B21" s="136"/>
      <c r="C21" s="134"/>
      <c r="D21" s="74" t="s">
        <v>14</v>
      </c>
      <c r="E21" s="74">
        <v>1205</v>
      </c>
      <c r="F21" s="74">
        <v>1195</v>
      </c>
      <c r="G21" s="74">
        <v>10</v>
      </c>
      <c r="H21" s="74">
        <v>2</v>
      </c>
      <c r="I21" s="74">
        <v>3</v>
      </c>
      <c r="J21" s="74">
        <v>6</v>
      </c>
      <c r="K21" s="74">
        <v>2</v>
      </c>
      <c r="L21" s="74">
        <v>2</v>
      </c>
      <c r="M21" s="9">
        <f t="shared" si="0"/>
        <v>0.99170124481327804</v>
      </c>
      <c r="N21" s="152"/>
      <c r="O21" s="1"/>
      <c r="P21" s="13">
        <f t="shared" si="2"/>
        <v>1.6597510373443983E-3</v>
      </c>
      <c r="Q21" s="14">
        <f t="shared" si="1"/>
        <v>2.4896265560165973E-3</v>
      </c>
      <c r="R21" s="15">
        <f t="shared" si="3"/>
        <v>4.1493775933609959E-3</v>
      </c>
      <c r="S21" s="1"/>
    </row>
    <row r="22" spans="1:26" ht="18" thickBot="1">
      <c r="A22" s="134"/>
      <c r="B22" s="137"/>
      <c r="C22" s="153" t="s">
        <v>15</v>
      </c>
      <c r="D22" s="154"/>
      <c r="E22" s="16">
        <f>SUM(E14:E21)</f>
        <v>7472</v>
      </c>
      <c r="F22" s="16">
        <f>SUM(F14:F21)</f>
        <v>7388</v>
      </c>
      <c r="G22" s="16">
        <f t="shared" ref="G22:L22" si="9">SUM(G14:G21)</f>
        <v>84</v>
      </c>
      <c r="H22" s="16">
        <f t="shared" si="9"/>
        <v>5</v>
      </c>
      <c r="I22" s="16">
        <f t="shared" si="9"/>
        <v>44</v>
      </c>
      <c r="J22" s="16">
        <f t="shared" si="9"/>
        <v>15</v>
      </c>
      <c r="K22" s="16">
        <f t="shared" si="9"/>
        <v>20</v>
      </c>
      <c r="L22" s="16">
        <f t="shared" si="9"/>
        <v>8</v>
      </c>
      <c r="M22" s="17">
        <f>F22/E22</f>
        <v>0.98875802997858675</v>
      </c>
      <c r="N22" s="17">
        <f>AVERAGE(N14:N21)</f>
        <v>0.99087134139218525</v>
      </c>
      <c r="O22" s="1"/>
      <c r="P22" s="18">
        <f t="shared" si="2"/>
        <v>6.6916488222698068E-4</v>
      </c>
      <c r="Q22" s="19">
        <f t="shared" si="1"/>
        <v>5.8886509635974306E-3</v>
      </c>
      <c r="R22" s="20">
        <f t="shared" si="3"/>
        <v>4.6841541755888649E-3</v>
      </c>
      <c r="S22" s="1"/>
    </row>
    <row r="23" spans="1:26">
      <c r="P23" s="26"/>
      <c r="Q23" s="26"/>
      <c r="R23" s="26"/>
    </row>
  </sheetData>
  <mergeCells count="38">
    <mergeCell ref="A1:N1"/>
    <mergeCell ref="A2:A4"/>
    <mergeCell ref="B2:B4"/>
    <mergeCell ref="C2:C4"/>
    <mergeCell ref="D2:D4"/>
    <mergeCell ref="E2:E3"/>
    <mergeCell ref="F2:F3"/>
    <mergeCell ref="G2:L3"/>
    <mergeCell ref="M2:M4"/>
    <mergeCell ref="N2:N4"/>
    <mergeCell ref="P2:R3"/>
    <mergeCell ref="T2:T7"/>
    <mergeCell ref="U2:Z7"/>
    <mergeCell ref="E4:F4"/>
    <mergeCell ref="A5:A13"/>
    <mergeCell ref="B5:B13"/>
    <mergeCell ref="C5:C6"/>
    <mergeCell ref="N5:N6"/>
    <mergeCell ref="C7:C8"/>
    <mergeCell ref="N7:N8"/>
    <mergeCell ref="C9:C10"/>
    <mergeCell ref="N9:N10"/>
    <mergeCell ref="T9:T13"/>
    <mergeCell ref="U9:Z13"/>
    <mergeCell ref="C11:C12"/>
    <mergeCell ref="N11:N12"/>
    <mergeCell ref="C13:D13"/>
    <mergeCell ref="C22:D22"/>
    <mergeCell ref="A14:A22"/>
    <mergeCell ref="B14:B22"/>
    <mergeCell ref="C14:C15"/>
    <mergeCell ref="C20:C21"/>
    <mergeCell ref="N20:N21"/>
    <mergeCell ref="N14:N15"/>
    <mergeCell ref="C16:C17"/>
    <mergeCell ref="N16:N17"/>
    <mergeCell ref="C18:C19"/>
    <mergeCell ref="N18:N19"/>
  </mergeCell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="80" zoomScaleNormal="80" workbookViewId="0">
      <selection activeCell="U2" sqref="U2:Z13"/>
    </sheetView>
  </sheetViews>
  <sheetFormatPr defaultColWidth="9" defaultRowHeight="15"/>
  <cols>
    <col min="1" max="1" width="9" style="2"/>
    <col min="2" max="2" width="11.85546875" style="2" customWidth="1"/>
    <col min="3" max="3" width="9" style="2"/>
    <col min="4" max="4" width="11" style="2" customWidth="1"/>
    <col min="5" max="6" width="12.7109375" style="2" customWidth="1"/>
    <col min="7" max="9" width="9" style="2"/>
    <col min="10" max="12" width="10.42578125" style="2" customWidth="1"/>
    <col min="13" max="13" width="11.85546875" style="2" bestFit="1" customWidth="1"/>
    <col min="14" max="14" width="11.85546875" style="2" customWidth="1"/>
    <col min="15" max="15" width="1.7109375" style="2" customWidth="1"/>
    <col min="16" max="17" width="0" style="2" hidden="1" customWidth="1"/>
    <col min="18" max="18" width="11" style="2" hidden="1" customWidth="1"/>
    <col min="19" max="19" width="1.7109375" style="2" customWidth="1"/>
    <col min="20" max="16384" width="9" style="2"/>
  </cols>
  <sheetData>
    <row r="1" spans="1:26" ht="21" thickBot="1">
      <c r="A1" s="108" t="s">
        <v>62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  <c r="O1" s="1"/>
      <c r="S1" s="1"/>
    </row>
    <row r="2" spans="1:26" ht="17.25" customHeight="1">
      <c r="A2" s="111" t="s">
        <v>0</v>
      </c>
      <c r="B2" s="111" t="s">
        <v>1</v>
      </c>
      <c r="C2" s="111" t="s">
        <v>2</v>
      </c>
      <c r="D2" s="111" t="s">
        <v>3</v>
      </c>
      <c r="E2" s="112" t="s">
        <v>18</v>
      </c>
      <c r="F2" s="112" t="s">
        <v>19</v>
      </c>
      <c r="G2" s="113" t="s">
        <v>5</v>
      </c>
      <c r="H2" s="113"/>
      <c r="I2" s="113"/>
      <c r="J2" s="113"/>
      <c r="K2" s="113"/>
      <c r="L2" s="113"/>
      <c r="M2" s="111" t="s">
        <v>25</v>
      </c>
      <c r="N2" s="111" t="s">
        <v>26</v>
      </c>
      <c r="O2" s="1"/>
      <c r="P2" s="114" t="s">
        <v>28</v>
      </c>
      <c r="Q2" s="115"/>
      <c r="R2" s="116"/>
      <c r="S2" s="1"/>
      <c r="T2" s="120" t="s">
        <v>20</v>
      </c>
      <c r="U2" s="191" t="s">
        <v>63</v>
      </c>
      <c r="V2" s="163"/>
      <c r="W2" s="163"/>
      <c r="X2" s="163"/>
      <c r="Y2" s="163"/>
      <c r="Z2" s="164"/>
    </row>
    <row r="3" spans="1:26" ht="15.75" thickBot="1">
      <c r="A3" s="111"/>
      <c r="B3" s="111"/>
      <c r="C3" s="111"/>
      <c r="D3" s="111"/>
      <c r="E3" s="112"/>
      <c r="F3" s="112"/>
      <c r="G3" s="113"/>
      <c r="H3" s="113"/>
      <c r="I3" s="113"/>
      <c r="J3" s="113"/>
      <c r="K3" s="113"/>
      <c r="L3" s="113"/>
      <c r="M3" s="111"/>
      <c r="N3" s="111"/>
      <c r="O3" s="1"/>
      <c r="P3" s="117"/>
      <c r="Q3" s="118"/>
      <c r="R3" s="119"/>
      <c r="S3" s="1"/>
      <c r="T3" s="121"/>
      <c r="U3" s="165"/>
      <c r="V3" s="166"/>
      <c r="W3" s="166"/>
      <c r="X3" s="166"/>
      <c r="Y3" s="166"/>
      <c r="Z3" s="167"/>
    </row>
    <row r="4" spans="1:26" ht="52.5" thickBot="1">
      <c r="A4" s="111"/>
      <c r="B4" s="111"/>
      <c r="C4" s="111"/>
      <c r="D4" s="111"/>
      <c r="E4" s="112" t="s">
        <v>4</v>
      </c>
      <c r="F4" s="112"/>
      <c r="G4" s="71" t="s">
        <v>17</v>
      </c>
      <c r="H4" s="71" t="s">
        <v>6</v>
      </c>
      <c r="I4" s="71" t="s">
        <v>7</v>
      </c>
      <c r="J4" s="71" t="s">
        <v>8</v>
      </c>
      <c r="K4" s="71" t="s">
        <v>9</v>
      </c>
      <c r="L4" s="4" t="s">
        <v>10</v>
      </c>
      <c r="M4" s="111"/>
      <c r="N4" s="111"/>
      <c r="O4" s="1"/>
      <c r="P4" s="5" t="s">
        <v>6</v>
      </c>
      <c r="Q4" s="6" t="s">
        <v>7</v>
      </c>
      <c r="R4" s="7" t="s">
        <v>29</v>
      </c>
      <c r="S4" s="1"/>
      <c r="T4" s="121"/>
      <c r="U4" s="165"/>
      <c r="V4" s="166"/>
      <c r="W4" s="166"/>
      <c r="X4" s="166"/>
      <c r="Y4" s="166"/>
      <c r="Z4" s="167"/>
    </row>
    <row r="5" spans="1:26" ht="17.25" customHeight="1">
      <c r="A5" s="132" t="s">
        <v>11</v>
      </c>
      <c r="B5" s="135" t="s">
        <v>12</v>
      </c>
      <c r="C5" s="132">
        <v>1</v>
      </c>
      <c r="D5" s="72" t="s">
        <v>13</v>
      </c>
      <c r="E5" s="72">
        <v>514</v>
      </c>
      <c r="F5" s="72">
        <v>513</v>
      </c>
      <c r="G5" s="72">
        <v>1</v>
      </c>
      <c r="H5" s="72">
        <v>0</v>
      </c>
      <c r="I5" s="72">
        <v>1</v>
      </c>
      <c r="J5" s="72">
        <v>0</v>
      </c>
      <c r="K5" s="72">
        <v>0</v>
      </c>
      <c r="L5" s="72">
        <v>0</v>
      </c>
      <c r="M5" s="9">
        <f t="shared" ref="M5:M21" si="0">F5/E5</f>
        <v>0.99805447470817121</v>
      </c>
      <c r="N5" s="138">
        <f>AVERAGE(M5:M6)</f>
        <v>0.9963901065523979</v>
      </c>
      <c r="O5" s="1"/>
      <c r="P5" s="10">
        <f>H5/$E5</f>
        <v>0</v>
      </c>
      <c r="Q5" s="11">
        <f t="shared" ref="Q5:Q22" si="1">I5/$E5</f>
        <v>1.9455252918287938E-3</v>
      </c>
      <c r="R5" s="12">
        <f>(G5-H5-I5)/$E5</f>
        <v>0</v>
      </c>
      <c r="S5" s="1"/>
      <c r="T5" s="121"/>
      <c r="U5" s="165"/>
      <c r="V5" s="166"/>
      <c r="W5" s="166"/>
      <c r="X5" s="166"/>
      <c r="Y5" s="166"/>
      <c r="Z5" s="167"/>
    </row>
    <row r="6" spans="1:26" ht="18" thickBot="1">
      <c r="A6" s="133"/>
      <c r="B6" s="136"/>
      <c r="C6" s="134"/>
      <c r="D6" s="72" t="s">
        <v>14</v>
      </c>
      <c r="E6" s="72">
        <v>948</v>
      </c>
      <c r="F6" s="72">
        <v>943</v>
      </c>
      <c r="G6" s="72">
        <v>5</v>
      </c>
      <c r="H6" s="72">
        <v>2</v>
      </c>
      <c r="I6" s="72">
        <v>4</v>
      </c>
      <c r="J6" s="72">
        <v>0</v>
      </c>
      <c r="K6" s="72">
        <v>0</v>
      </c>
      <c r="L6" s="72">
        <v>1</v>
      </c>
      <c r="M6" s="9">
        <f t="shared" si="0"/>
        <v>0.99472573839662448</v>
      </c>
      <c r="N6" s="139"/>
      <c r="O6" s="1"/>
      <c r="P6" s="13">
        <f t="shared" ref="P6:P22" si="2">H6/$E6</f>
        <v>2.1097046413502108E-3</v>
      </c>
      <c r="Q6" s="14">
        <f t="shared" si="1"/>
        <v>4.2194092827004216E-3</v>
      </c>
      <c r="R6" s="15">
        <f t="shared" ref="R6:R22" si="3">(G6-H6-I6)/$E6</f>
        <v>-1.0548523206751054E-3</v>
      </c>
      <c r="S6" s="1"/>
      <c r="T6" s="121"/>
      <c r="U6" s="165"/>
      <c r="V6" s="166"/>
      <c r="W6" s="166"/>
      <c r="X6" s="166"/>
      <c r="Y6" s="166"/>
      <c r="Z6" s="167"/>
    </row>
    <row r="7" spans="1:26" ht="18" thickBot="1">
      <c r="A7" s="133"/>
      <c r="B7" s="136"/>
      <c r="C7" s="132">
        <v>2</v>
      </c>
      <c r="D7" s="72" t="s">
        <v>13</v>
      </c>
      <c r="E7" s="72">
        <v>1385</v>
      </c>
      <c r="F7" s="72">
        <v>1377</v>
      </c>
      <c r="G7" s="72">
        <v>8</v>
      </c>
      <c r="H7" s="72">
        <v>0</v>
      </c>
      <c r="I7" s="32">
        <v>7</v>
      </c>
      <c r="J7" s="72">
        <v>1</v>
      </c>
      <c r="K7" s="72">
        <v>0</v>
      </c>
      <c r="L7" s="72">
        <v>0</v>
      </c>
      <c r="M7" s="9">
        <f t="shared" si="0"/>
        <v>0.99422382671480147</v>
      </c>
      <c r="N7" s="138">
        <f t="shared" ref="N7" si="4">AVERAGE(M7:M8)</f>
        <v>0.99376743175204951</v>
      </c>
      <c r="O7" s="1"/>
      <c r="P7" s="10">
        <f t="shared" si="2"/>
        <v>0</v>
      </c>
      <c r="Q7" s="11">
        <f t="shared" si="1"/>
        <v>5.0541516245487363E-3</v>
      </c>
      <c r="R7" s="12">
        <f t="shared" si="3"/>
        <v>7.2202166064981946E-4</v>
      </c>
      <c r="S7" s="1"/>
      <c r="T7" s="122"/>
      <c r="U7" s="168"/>
      <c r="V7" s="169"/>
      <c r="W7" s="169"/>
      <c r="X7" s="169"/>
      <c r="Y7" s="169"/>
      <c r="Z7" s="170"/>
    </row>
    <row r="8" spans="1:26" ht="18" thickBot="1">
      <c r="A8" s="133"/>
      <c r="B8" s="136"/>
      <c r="C8" s="134"/>
      <c r="D8" s="72" t="s">
        <v>14</v>
      </c>
      <c r="E8" s="72">
        <v>1196</v>
      </c>
      <c r="F8" s="72">
        <v>1188</v>
      </c>
      <c r="G8" s="72">
        <v>8</v>
      </c>
      <c r="H8" s="72">
        <v>2</v>
      </c>
      <c r="I8" s="32">
        <v>3</v>
      </c>
      <c r="J8" s="72">
        <v>0</v>
      </c>
      <c r="K8" s="72">
        <v>2</v>
      </c>
      <c r="L8" s="72">
        <v>4</v>
      </c>
      <c r="M8" s="9">
        <f t="shared" si="0"/>
        <v>0.99331103678929766</v>
      </c>
      <c r="N8" s="139"/>
      <c r="O8" s="1"/>
      <c r="P8" s="13">
        <f t="shared" si="2"/>
        <v>1.6722408026755853E-3</v>
      </c>
      <c r="Q8" s="14">
        <f t="shared" si="1"/>
        <v>2.508361204013378E-3</v>
      </c>
      <c r="R8" s="15">
        <f t="shared" si="3"/>
        <v>2.508361204013378E-3</v>
      </c>
      <c r="S8" s="1"/>
      <c r="U8"/>
      <c r="V8"/>
      <c r="W8"/>
      <c r="X8"/>
      <c r="Y8"/>
      <c r="Z8"/>
    </row>
    <row r="9" spans="1:26" ht="17.25">
      <c r="A9" s="133"/>
      <c r="B9" s="136"/>
      <c r="C9" s="132">
        <v>3</v>
      </c>
      <c r="D9" s="72" t="s">
        <v>13</v>
      </c>
      <c r="E9" s="72">
        <v>1327</v>
      </c>
      <c r="F9" s="72">
        <v>1313</v>
      </c>
      <c r="G9" s="72">
        <v>14</v>
      </c>
      <c r="H9" s="32">
        <v>7</v>
      </c>
      <c r="I9" s="32">
        <v>10</v>
      </c>
      <c r="J9" s="72">
        <v>3</v>
      </c>
      <c r="K9" s="72">
        <v>0</v>
      </c>
      <c r="L9" s="72">
        <v>1</v>
      </c>
      <c r="M9" s="9">
        <f t="shared" si="0"/>
        <v>0.98944988696307457</v>
      </c>
      <c r="N9" s="138">
        <f t="shared" ref="N9" si="5">AVERAGE(M9:M10)</f>
        <v>0.99156324519788774</v>
      </c>
      <c r="O9" s="1"/>
      <c r="P9" s="10">
        <f t="shared" si="2"/>
        <v>5.2750565184626974E-3</v>
      </c>
      <c r="Q9" s="11">
        <f t="shared" si="1"/>
        <v>7.5357950263752827E-3</v>
      </c>
      <c r="R9" s="12">
        <f t="shared" si="3"/>
        <v>-2.2607385079125848E-3</v>
      </c>
      <c r="S9" s="1"/>
      <c r="T9" s="140" t="s">
        <v>21</v>
      </c>
      <c r="U9" s="191" t="s">
        <v>64</v>
      </c>
      <c r="V9" s="155"/>
      <c r="W9" s="155"/>
      <c r="X9" s="155"/>
      <c r="Y9" s="155"/>
      <c r="Z9" s="156"/>
    </row>
    <row r="10" spans="1:26" ht="18" thickBot="1">
      <c r="A10" s="133"/>
      <c r="B10" s="136"/>
      <c r="C10" s="134"/>
      <c r="D10" s="72" t="s">
        <v>14</v>
      </c>
      <c r="E10" s="72">
        <v>1107</v>
      </c>
      <c r="F10" s="72">
        <v>1100</v>
      </c>
      <c r="G10" s="72">
        <v>7</v>
      </c>
      <c r="H10" s="32">
        <v>3</v>
      </c>
      <c r="I10" s="32">
        <v>5</v>
      </c>
      <c r="J10" s="72">
        <v>1</v>
      </c>
      <c r="K10" s="72">
        <v>2</v>
      </c>
      <c r="L10" s="72">
        <v>2</v>
      </c>
      <c r="M10" s="9">
        <f t="shared" si="0"/>
        <v>0.99367660343270103</v>
      </c>
      <c r="N10" s="139"/>
      <c r="O10" s="1"/>
      <c r="P10" s="13">
        <f t="shared" si="2"/>
        <v>2.7100271002710027E-3</v>
      </c>
      <c r="Q10" s="14">
        <f t="shared" si="1"/>
        <v>4.5167118337850042E-3</v>
      </c>
      <c r="R10" s="15">
        <f t="shared" si="3"/>
        <v>-9.0334236675700087E-4</v>
      </c>
      <c r="S10" s="1"/>
      <c r="T10" s="141"/>
      <c r="U10" s="157"/>
      <c r="V10" s="158"/>
      <c r="W10" s="158"/>
      <c r="X10" s="158"/>
      <c r="Y10" s="158"/>
      <c r="Z10" s="159"/>
    </row>
    <row r="11" spans="1:26" ht="17.25">
      <c r="A11" s="133"/>
      <c r="B11" s="136"/>
      <c r="C11" s="132">
        <v>4</v>
      </c>
      <c r="D11" s="72" t="s">
        <v>13</v>
      </c>
      <c r="E11" s="72">
        <v>1369</v>
      </c>
      <c r="F11" s="72">
        <v>1351</v>
      </c>
      <c r="G11" s="72">
        <v>18</v>
      </c>
      <c r="H11" s="72">
        <v>0</v>
      </c>
      <c r="I11" s="32">
        <v>14</v>
      </c>
      <c r="J11" s="72">
        <v>0</v>
      </c>
      <c r="K11" s="72">
        <v>2</v>
      </c>
      <c r="L11" s="72">
        <v>2</v>
      </c>
      <c r="M11" s="9">
        <f t="shared" si="0"/>
        <v>0.98685171658144633</v>
      </c>
      <c r="N11" s="138">
        <f t="shared" ref="N11" si="6">AVERAGE(M11:M12)</f>
        <v>0.99072558826372048</v>
      </c>
      <c r="O11" s="1"/>
      <c r="P11" s="10">
        <f t="shared" si="2"/>
        <v>0</v>
      </c>
      <c r="Q11" s="11">
        <f t="shared" si="1"/>
        <v>1.0226442658875092E-2</v>
      </c>
      <c r="R11" s="12">
        <f t="shared" si="3"/>
        <v>2.9218407596785976E-3</v>
      </c>
      <c r="S11" s="1"/>
      <c r="T11" s="141"/>
      <c r="U11" s="157"/>
      <c r="V11" s="158"/>
      <c r="W11" s="158"/>
      <c r="X11" s="158"/>
      <c r="Y11" s="158"/>
      <c r="Z11" s="159"/>
    </row>
    <row r="12" spans="1:26" ht="18" thickBot="1">
      <c r="A12" s="133"/>
      <c r="B12" s="136"/>
      <c r="C12" s="134"/>
      <c r="D12" s="72" t="s">
        <v>14</v>
      </c>
      <c r="E12" s="72">
        <v>1111</v>
      </c>
      <c r="F12" s="72">
        <v>1105</v>
      </c>
      <c r="G12" s="72">
        <v>6</v>
      </c>
      <c r="H12" s="72">
        <v>1</v>
      </c>
      <c r="I12" s="32">
        <v>5</v>
      </c>
      <c r="J12" s="72">
        <v>0</v>
      </c>
      <c r="K12" s="72">
        <v>2</v>
      </c>
      <c r="L12" s="72">
        <v>1</v>
      </c>
      <c r="M12" s="9">
        <f t="shared" si="0"/>
        <v>0.99459945994599464</v>
      </c>
      <c r="N12" s="152"/>
      <c r="O12" s="1"/>
      <c r="P12" s="13">
        <f t="shared" si="2"/>
        <v>9.0009000900090005E-4</v>
      </c>
      <c r="Q12" s="14">
        <f t="shared" si="1"/>
        <v>4.5004500450045006E-3</v>
      </c>
      <c r="R12" s="15">
        <f t="shared" si="3"/>
        <v>0</v>
      </c>
      <c r="S12" s="1"/>
      <c r="T12" s="141"/>
      <c r="U12" s="157"/>
      <c r="V12" s="158"/>
      <c r="W12" s="158"/>
      <c r="X12" s="158"/>
      <c r="Y12" s="158"/>
      <c r="Z12" s="159"/>
    </row>
    <row r="13" spans="1:26" ht="18" thickBot="1">
      <c r="A13" s="134"/>
      <c r="B13" s="137"/>
      <c r="C13" s="153" t="s">
        <v>15</v>
      </c>
      <c r="D13" s="154"/>
      <c r="E13" s="16">
        <f t="shared" ref="E13:L13" si="7">SUM(E5:E12)</f>
        <v>8957</v>
      </c>
      <c r="F13" s="16">
        <f t="shared" si="7"/>
        <v>8890</v>
      </c>
      <c r="G13" s="16">
        <f t="shared" si="7"/>
        <v>67</v>
      </c>
      <c r="H13" s="16">
        <f t="shared" si="7"/>
        <v>15</v>
      </c>
      <c r="I13" s="16">
        <f t="shared" si="7"/>
        <v>49</v>
      </c>
      <c r="J13" s="16">
        <f t="shared" si="7"/>
        <v>5</v>
      </c>
      <c r="K13" s="16">
        <f t="shared" si="7"/>
        <v>8</v>
      </c>
      <c r="L13" s="16">
        <f t="shared" si="7"/>
        <v>11</v>
      </c>
      <c r="M13" s="17">
        <f>F13/E13</f>
        <v>0.99251981690298086</v>
      </c>
      <c r="N13" s="17">
        <f>AVERAGE(N5:N12)</f>
        <v>0.99311159294151397</v>
      </c>
      <c r="O13" s="1"/>
      <c r="P13" s="18">
        <f t="shared" si="2"/>
        <v>1.6746678575415876E-3</v>
      </c>
      <c r="Q13" s="19">
        <f t="shared" si="1"/>
        <v>5.4705816679691864E-3</v>
      </c>
      <c r="R13" s="20">
        <f t="shared" si="3"/>
        <v>3.3493357150831749E-4</v>
      </c>
      <c r="S13" s="1"/>
      <c r="T13" s="142"/>
      <c r="U13" s="160"/>
      <c r="V13" s="161"/>
      <c r="W13" s="161"/>
      <c r="X13" s="161"/>
      <c r="Y13" s="161"/>
      <c r="Z13" s="162"/>
    </row>
    <row r="14" spans="1:26" ht="18" thickBot="1">
      <c r="A14" s="132" t="s">
        <v>11</v>
      </c>
      <c r="B14" s="135" t="s">
        <v>16</v>
      </c>
      <c r="C14" s="132">
        <v>1</v>
      </c>
      <c r="D14" s="72" t="s">
        <v>13</v>
      </c>
      <c r="E14" s="72">
        <v>587</v>
      </c>
      <c r="F14" s="72">
        <v>587</v>
      </c>
      <c r="G14" s="72">
        <v>0</v>
      </c>
      <c r="H14" s="72">
        <v>0</v>
      </c>
      <c r="I14" s="72">
        <v>0</v>
      </c>
      <c r="J14" s="72">
        <v>0</v>
      </c>
      <c r="K14" s="72">
        <v>0</v>
      </c>
      <c r="L14" s="72">
        <v>0</v>
      </c>
      <c r="M14" s="9">
        <f t="shared" si="0"/>
        <v>1</v>
      </c>
      <c r="N14" s="138">
        <f t="shared" ref="N14:N20" si="8">AVERAGE(M14:M15)</f>
        <v>1</v>
      </c>
      <c r="O14" s="1"/>
      <c r="P14" s="10">
        <f t="shared" si="2"/>
        <v>0</v>
      </c>
      <c r="Q14" s="11">
        <f t="shared" si="1"/>
        <v>0</v>
      </c>
      <c r="R14" s="12">
        <f t="shared" si="3"/>
        <v>0</v>
      </c>
      <c r="S14" s="1"/>
    </row>
    <row r="15" spans="1:26" ht="18" thickBot="1">
      <c r="A15" s="133"/>
      <c r="B15" s="136"/>
      <c r="C15" s="134"/>
      <c r="D15" s="72" t="s">
        <v>14</v>
      </c>
      <c r="E15" s="72">
        <v>744</v>
      </c>
      <c r="F15" s="72">
        <v>744</v>
      </c>
      <c r="G15" s="72">
        <v>0</v>
      </c>
      <c r="H15" s="72">
        <v>0</v>
      </c>
      <c r="I15" s="72">
        <v>0</v>
      </c>
      <c r="J15" s="72">
        <v>0</v>
      </c>
      <c r="K15" s="72">
        <v>0</v>
      </c>
      <c r="L15" s="72">
        <v>0</v>
      </c>
      <c r="M15" s="9">
        <f t="shared" si="0"/>
        <v>1</v>
      </c>
      <c r="N15" s="139"/>
      <c r="O15" s="1"/>
      <c r="P15" s="13">
        <f t="shared" si="2"/>
        <v>0</v>
      </c>
      <c r="Q15" s="14">
        <f t="shared" si="1"/>
        <v>0</v>
      </c>
      <c r="R15" s="15">
        <f t="shared" si="3"/>
        <v>0</v>
      </c>
      <c r="S15" s="1"/>
      <c r="T15" s="21" t="s">
        <v>22</v>
      </c>
      <c r="U15" s="22"/>
      <c r="V15" s="23"/>
      <c r="W15" s="23"/>
      <c r="X15" s="23"/>
      <c r="Y15" s="23"/>
      <c r="Z15" s="24"/>
    </row>
    <row r="16" spans="1:26" ht="18" thickBot="1">
      <c r="A16" s="133"/>
      <c r="B16" s="136"/>
      <c r="C16" s="132">
        <v>2</v>
      </c>
      <c r="D16" s="72" t="s">
        <v>13</v>
      </c>
      <c r="E16" s="72">
        <v>1066</v>
      </c>
      <c r="F16" s="72">
        <v>1062</v>
      </c>
      <c r="G16" s="72">
        <v>4</v>
      </c>
      <c r="H16" s="72">
        <v>0</v>
      </c>
      <c r="I16" s="72">
        <v>2</v>
      </c>
      <c r="J16" s="72">
        <v>1</v>
      </c>
      <c r="K16" s="72">
        <v>0</v>
      </c>
      <c r="L16" s="72">
        <v>1</v>
      </c>
      <c r="M16" s="9">
        <f t="shared" si="0"/>
        <v>0.99624765478424016</v>
      </c>
      <c r="N16" s="138">
        <f t="shared" si="8"/>
        <v>0.99492553314904963</v>
      </c>
      <c r="O16" s="1"/>
      <c r="P16" s="10">
        <f t="shared" si="2"/>
        <v>0</v>
      </c>
      <c r="Q16" s="11">
        <f t="shared" si="1"/>
        <v>1.876172607879925E-3</v>
      </c>
      <c r="R16" s="12">
        <f t="shared" si="3"/>
        <v>1.876172607879925E-3</v>
      </c>
      <c r="S16" s="1"/>
    </row>
    <row r="17" spans="1:26" ht="18" thickBot="1">
      <c r="A17" s="133"/>
      <c r="B17" s="136"/>
      <c r="C17" s="134"/>
      <c r="D17" s="72" t="s">
        <v>14</v>
      </c>
      <c r="E17" s="72">
        <v>938</v>
      </c>
      <c r="F17" s="72">
        <v>932</v>
      </c>
      <c r="G17" s="72">
        <v>6</v>
      </c>
      <c r="H17" s="72">
        <v>0</v>
      </c>
      <c r="I17" s="72">
        <v>3</v>
      </c>
      <c r="J17" s="72">
        <v>0</v>
      </c>
      <c r="K17" s="72">
        <v>1</v>
      </c>
      <c r="L17" s="72">
        <v>2</v>
      </c>
      <c r="M17" s="9">
        <f t="shared" si="0"/>
        <v>0.99360341151385922</v>
      </c>
      <c r="N17" s="139"/>
      <c r="O17" s="1"/>
      <c r="P17" s="13">
        <f t="shared" si="2"/>
        <v>0</v>
      </c>
      <c r="Q17" s="14">
        <f t="shared" si="1"/>
        <v>3.1982942430703624E-3</v>
      </c>
      <c r="R17" s="15">
        <f t="shared" si="3"/>
        <v>3.1982942430703624E-3</v>
      </c>
      <c r="S17" s="1"/>
      <c r="T17" s="25" t="s">
        <v>23</v>
      </c>
      <c r="U17" s="22" t="s">
        <v>24</v>
      </c>
      <c r="V17" s="23"/>
      <c r="W17" s="23"/>
      <c r="X17" s="23"/>
      <c r="Y17" s="23"/>
      <c r="Z17" s="24"/>
    </row>
    <row r="18" spans="1:26" ht="18">
      <c r="A18" s="133"/>
      <c r="B18" s="136"/>
      <c r="C18" s="132">
        <v>3</v>
      </c>
      <c r="D18" s="72" t="s">
        <v>13</v>
      </c>
      <c r="E18" s="72">
        <v>1313</v>
      </c>
      <c r="F18" s="72">
        <v>1276</v>
      </c>
      <c r="G18" s="72">
        <v>37</v>
      </c>
      <c r="H18" s="72">
        <v>2</v>
      </c>
      <c r="I18" s="72">
        <v>6</v>
      </c>
      <c r="J18" s="29">
        <v>16</v>
      </c>
      <c r="K18" s="29">
        <v>12</v>
      </c>
      <c r="L18" s="29">
        <v>10</v>
      </c>
      <c r="M18" s="9">
        <f t="shared" si="0"/>
        <v>0.97182025894897184</v>
      </c>
      <c r="N18" s="138">
        <f t="shared" si="8"/>
        <v>0.97091012947448596</v>
      </c>
      <c r="O18" s="1"/>
      <c r="P18" s="10">
        <f t="shared" si="2"/>
        <v>1.5232292460015233E-3</v>
      </c>
      <c r="Q18" s="11">
        <f t="shared" si="1"/>
        <v>4.56968773800457E-3</v>
      </c>
      <c r="R18" s="12">
        <f t="shared" si="3"/>
        <v>2.2086824067022087E-2</v>
      </c>
      <c r="S18" s="1"/>
    </row>
    <row r="19" spans="1:26" ht="18.75" thickBot="1">
      <c r="A19" s="133"/>
      <c r="B19" s="136"/>
      <c r="C19" s="134"/>
      <c r="D19" s="72" t="s">
        <v>14</v>
      </c>
      <c r="E19" s="72">
        <v>900</v>
      </c>
      <c r="F19" s="72">
        <v>873</v>
      </c>
      <c r="G19" s="72">
        <v>27</v>
      </c>
      <c r="H19" s="72">
        <v>3</v>
      </c>
      <c r="I19" s="72">
        <v>10</v>
      </c>
      <c r="J19" s="29">
        <v>9</v>
      </c>
      <c r="K19" s="29">
        <v>3</v>
      </c>
      <c r="L19" s="29">
        <v>5</v>
      </c>
      <c r="M19" s="9">
        <f t="shared" si="0"/>
        <v>0.97</v>
      </c>
      <c r="N19" s="139"/>
      <c r="O19" s="1"/>
      <c r="P19" s="13">
        <f t="shared" si="2"/>
        <v>3.3333333333333335E-3</v>
      </c>
      <c r="Q19" s="14">
        <f t="shared" si="1"/>
        <v>1.1111111111111112E-2</v>
      </c>
      <c r="R19" s="15">
        <f t="shared" si="3"/>
        <v>1.5555555555555555E-2</v>
      </c>
      <c r="S19" s="1"/>
    </row>
    <row r="20" spans="1:26" ht="18">
      <c r="A20" s="133"/>
      <c r="B20" s="136"/>
      <c r="C20" s="132">
        <v>4</v>
      </c>
      <c r="D20" s="72" t="s">
        <v>13</v>
      </c>
      <c r="E20" s="72">
        <v>1259</v>
      </c>
      <c r="F20" s="72">
        <v>1233</v>
      </c>
      <c r="G20" s="72">
        <v>26</v>
      </c>
      <c r="H20" s="72">
        <v>1</v>
      </c>
      <c r="I20" s="72">
        <v>2</v>
      </c>
      <c r="J20" s="29">
        <v>11</v>
      </c>
      <c r="K20" s="29">
        <v>11</v>
      </c>
      <c r="L20" s="29">
        <v>9</v>
      </c>
      <c r="M20" s="9">
        <f t="shared" si="0"/>
        <v>0.97934868943606035</v>
      </c>
      <c r="N20" s="138">
        <f t="shared" si="8"/>
        <v>0.9794801699607486</v>
      </c>
      <c r="O20" s="1"/>
      <c r="P20" s="10">
        <f t="shared" si="2"/>
        <v>7.9428117553613975E-4</v>
      </c>
      <c r="Q20" s="11">
        <f t="shared" si="1"/>
        <v>1.5885623510722795E-3</v>
      </c>
      <c r="R20" s="12">
        <f t="shared" si="3"/>
        <v>1.8268467037331215E-2</v>
      </c>
      <c r="S20" s="1"/>
    </row>
    <row r="21" spans="1:26" ht="18.75" thickBot="1">
      <c r="A21" s="133"/>
      <c r="B21" s="136"/>
      <c r="C21" s="134"/>
      <c r="D21" s="72" t="s">
        <v>14</v>
      </c>
      <c r="E21" s="72">
        <v>1030</v>
      </c>
      <c r="F21" s="72">
        <v>1009</v>
      </c>
      <c r="G21" s="72">
        <v>21</v>
      </c>
      <c r="H21" s="72">
        <v>3</v>
      </c>
      <c r="I21" s="72">
        <v>6</v>
      </c>
      <c r="J21" s="29">
        <v>4</v>
      </c>
      <c r="K21" s="29">
        <v>4</v>
      </c>
      <c r="L21" s="29">
        <v>8</v>
      </c>
      <c r="M21" s="9">
        <f t="shared" si="0"/>
        <v>0.97961165048543686</v>
      </c>
      <c r="N21" s="152"/>
      <c r="O21" s="1"/>
      <c r="P21" s="13">
        <f t="shared" si="2"/>
        <v>2.9126213592233011E-3</v>
      </c>
      <c r="Q21" s="14">
        <f t="shared" si="1"/>
        <v>5.8252427184466021E-3</v>
      </c>
      <c r="R21" s="15">
        <f t="shared" si="3"/>
        <v>1.1650485436893204E-2</v>
      </c>
      <c r="S21" s="1"/>
    </row>
    <row r="22" spans="1:26" ht="18" thickBot="1">
      <c r="A22" s="134"/>
      <c r="B22" s="137"/>
      <c r="C22" s="153" t="s">
        <v>15</v>
      </c>
      <c r="D22" s="154"/>
      <c r="E22" s="16">
        <f>SUM(E14:E21)</f>
        <v>7837</v>
      </c>
      <c r="F22" s="16">
        <f>SUM(F14:F21)</f>
        <v>7716</v>
      </c>
      <c r="G22" s="16">
        <f t="shared" ref="G22:L22" si="9">SUM(G14:G21)</f>
        <v>121</v>
      </c>
      <c r="H22" s="16">
        <f t="shared" si="9"/>
        <v>9</v>
      </c>
      <c r="I22" s="16">
        <f t="shared" si="9"/>
        <v>29</v>
      </c>
      <c r="J22" s="16">
        <f t="shared" si="9"/>
        <v>41</v>
      </c>
      <c r="K22" s="16">
        <f t="shared" si="9"/>
        <v>31</v>
      </c>
      <c r="L22" s="16">
        <f t="shared" si="9"/>
        <v>35</v>
      </c>
      <c r="M22" s="17">
        <f>F22/E22</f>
        <v>0.98456041852749776</v>
      </c>
      <c r="N22" s="17">
        <f>AVERAGE(N14:N21)</f>
        <v>0.98632895814607113</v>
      </c>
      <c r="O22" s="1"/>
      <c r="P22" s="18">
        <f t="shared" si="2"/>
        <v>1.1483986219216536E-3</v>
      </c>
      <c r="Q22" s="19">
        <f t="shared" si="1"/>
        <v>3.7003955595253284E-3</v>
      </c>
      <c r="R22" s="20">
        <f t="shared" si="3"/>
        <v>1.059078729105525E-2</v>
      </c>
      <c r="S22" s="1"/>
    </row>
    <row r="23" spans="1:26">
      <c r="P23" s="26"/>
      <c r="Q23" s="26"/>
      <c r="R23" s="26"/>
    </row>
  </sheetData>
  <mergeCells count="38">
    <mergeCell ref="A1:N1"/>
    <mergeCell ref="A2:A4"/>
    <mergeCell ref="B2:B4"/>
    <mergeCell ref="C2:C4"/>
    <mergeCell ref="D2:D4"/>
    <mergeCell ref="E2:E3"/>
    <mergeCell ref="F2:F3"/>
    <mergeCell ref="G2:L3"/>
    <mergeCell ref="M2:M4"/>
    <mergeCell ref="N2:N4"/>
    <mergeCell ref="P2:R3"/>
    <mergeCell ref="T2:T7"/>
    <mergeCell ref="U2:Z7"/>
    <mergeCell ref="E4:F4"/>
    <mergeCell ref="A5:A13"/>
    <mergeCell ref="B5:B13"/>
    <mergeCell ref="C5:C6"/>
    <mergeCell ref="N5:N6"/>
    <mergeCell ref="C7:C8"/>
    <mergeCell ref="N7:N8"/>
    <mergeCell ref="C9:C10"/>
    <mergeCell ref="N9:N10"/>
    <mergeCell ref="T9:T13"/>
    <mergeCell ref="U9:Z13"/>
    <mergeCell ref="C11:C12"/>
    <mergeCell ref="N11:N12"/>
    <mergeCell ref="C13:D13"/>
    <mergeCell ref="C22:D22"/>
    <mergeCell ref="A14:A22"/>
    <mergeCell ref="B14:B22"/>
    <mergeCell ref="C14:C15"/>
    <mergeCell ref="C20:C21"/>
    <mergeCell ref="N20:N21"/>
    <mergeCell ref="N14:N15"/>
    <mergeCell ref="C16:C17"/>
    <mergeCell ref="N16:N17"/>
    <mergeCell ref="C18:C19"/>
    <mergeCell ref="N18:N19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="80" zoomScaleNormal="80" workbookViewId="0">
      <selection activeCell="U2" sqref="U2:Z13"/>
    </sheetView>
  </sheetViews>
  <sheetFormatPr defaultColWidth="9" defaultRowHeight="15"/>
  <cols>
    <col min="1" max="1" width="9" style="2"/>
    <col min="2" max="2" width="11.85546875" style="2" customWidth="1"/>
    <col min="3" max="3" width="9" style="2"/>
    <col min="4" max="4" width="11" style="2" customWidth="1"/>
    <col min="5" max="6" width="12.7109375" style="2" customWidth="1"/>
    <col min="7" max="9" width="9" style="2"/>
    <col min="10" max="12" width="10.42578125" style="2" customWidth="1"/>
    <col min="13" max="13" width="11.85546875" style="2" bestFit="1" customWidth="1"/>
    <col min="14" max="14" width="11.85546875" style="2" customWidth="1"/>
    <col min="15" max="15" width="1.7109375" style="2" customWidth="1"/>
    <col min="16" max="17" width="0" style="2" hidden="1" customWidth="1"/>
    <col min="18" max="18" width="11" style="2" hidden="1" customWidth="1"/>
    <col min="19" max="19" width="1.7109375" style="2" customWidth="1"/>
    <col min="20" max="16384" width="9" style="2"/>
  </cols>
  <sheetData>
    <row r="1" spans="1:26" ht="21" thickBot="1">
      <c r="A1" s="108" t="s">
        <v>59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  <c r="O1" s="1"/>
      <c r="S1" s="1"/>
    </row>
    <row r="2" spans="1:26" ht="17.25" customHeight="1">
      <c r="A2" s="111" t="s">
        <v>0</v>
      </c>
      <c r="B2" s="111" t="s">
        <v>1</v>
      </c>
      <c r="C2" s="111" t="s">
        <v>2</v>
      </c>
      <c r="D2" s="111" t="s">
        <v>3</v>
      </c>
      <c r="E2" s="112" t="s">
        <v>18</v>
      </c>
      <c r="F2" s="112" t="s">
        <v>19</v>
      </c>
      <c r="G2" s="113" t="s">
        <v>5</v>
      </c>
      <c r="H2" s="113"/>
      <c r="I2" s="113"/>
      <c r="J2" s="113"/>
      <c r="K2" s="113"/>
      <c r="L2" s="113"/>
      <c r="M2" s="111" t="s">
        <v>25</v>
      </c>
      <c r="N2" s="111" t="s">
        <v>26</v>
      </c>
      <c r="O2" s="1"/>
      <c r="P2" s="114" t="s">
        <v>28</v>
      </c>
      <c r="Q2" s="115"/>
      <c r="R2" s="116"/>
      <c r="S2" s="1"/>
      <c r="T2" s="120" t="s">
        <v>20</v>
      </c>
      <c r="U2" s="192" t="s">
        <v>60</v>
      </c>
      <c r="V2" s="163"/>
      <c r="W2" s="163"/>
      <c r="X2" s="163"/>
      <c r="Y2" s="163"/>
      <c r="Z2" s="164"/>
    </row>
    <row r="3" spans="1:26" ht="15.75" thickBot="1">
      <c r="A3" s="111"/>
      <c r="B3" s="111"/>
      <c r="C3" s="111"/>
      <c r="D3" s="111"/>
      <c r="E3" s="112"/>
      <c r="F3" s="112"/>
      <c r="G3" s="113"/>
      <c r="H3" s="113"/>
      <c r="I3" s="113"/>
      <c r="J3" s="113"/>
      <c r="K3" s="113"/>
      <c r="L3" s="113"/>
      <c r="M3" s="111"/>
      <c r="N3" s="111"/>
      <c r="O3" s="1"/>
      <c r="P3" s="117"/>
      <c r="Q3" s="118"/>
      <c r="R3" s="119"/>
      <c r="S3" s="1"/>
      <c r="T3" s="121"/>
      <c r="U3" s="165"/>
      <c r="V3" s="166"/>
      <c r="W3" s="166"/>
      <c r="X3" s="166"/>
      <c r="Y3" s="166"/>
      <c r="Z3" s="167"/>
    </row>
    <row r="4" spans="1:26" ht="52.5" thickBot="1">
      <c r="A4" s="111"/>
      <c r="B4" s="111"/>
      <c r="C4" s="111"/>
      <c r="D4" s="111"/>
      <c r="E4" s="112" t="s">
        <v>4</v>
      </c>
      <c r="F4" s="112"/>
      <c r="G4" s="69" t="s">
        <v>17</v>
      </c>
      <c r="H4" s="69" t="s">
        <v>6</v>
      </c>
      <c r="I4" s="69" t="s">
        <v>7</v>
      </c>
      <c r="J4" s="69" t="s">
        <v>8</v>
      </c>
      <c r="K4" s="69" t="s">
        <v>9</v>
      </c>
      <c r="L4" s="4" t="s">
        <v>10</v>
      </c>
      <c r="M4" s="111"/>
      <c r="N4" s="111"/>
      <c r="O4" s="1"/>
      <c r="P4" s="5" t="s">
        <v>6</v>
      </c>
      <c r="Q4" s="6" t="s">
        <v>7</v>
      </c>
      <c r="R4" s="7" t="s">
        <v>29</v>
      </c>
      <c r="S4" s="1"/>
      <c r="T4" s="121"/>
      <c r="U4" s="165"/>
      <c r="V4" s="166"/>
      <c r="W4" s="166"/>
      <c r="X4" s="166"/>
      <c r="Y4" s="166"/>
      <c r="Z4" s="167"/>
    </row>
    <row r="5" spans="1:26" ht="17.25" customHeight="1">
      <c r="A5" s="132" t="s">
        <v>11</v>
      </c>
      <c r="B5" s="135" t="s">
        <v>12</v>
      </c>
      <c r="C5" s="132">
        <v>1</v>
      </c>
      <c r="D5" s="70" t="s">
        <v>13</v>
      </c>
      <c r="E5" s="70">
        <v>547</v>
      </c>
      <c r="F5" s="70">
        <v>546</v>
      </c>
      <c r="G5" s="70">
        <v>1</v>
      </c>
      <c r="H5" s="70">
        <v>0</v>
      </c>
      <c r="I5" s="70">
        <v>1</v>
      </c>
      <c r="J5" s="70">
        <v>0</v>
      </c>
      <c r="K5" s="70">
        <v>0</v>
      </c>
      <c r="L5" s="70">
        <v>0</v>
      </c>
      <c r="M5" s="9">
        <f t="shared" ref="M5:M21" si="0">F5/E5</f>
        <v>0.9981718464351006</v>
      </c>
      <c r="N5" s="138" t="e">
        <f>AVERAGE(M5:M6)</f>
        <v>#DIV/0!</v>
      </c>
      <c r="O5" s="1"/>
      <c r="P5" s="10">
        <f>H5/$E5</f>
        <v>0</v>
      </c>
      <c r="Q5" s="11">
        <f t="shared" ref="Q5:Q22" si="1">I5/$E5</f>
        <v>1.8281535648994515E-3</v>
      </c>
      <c r="R5" s="12">
        <f>(G5-H5-I5)/$E5</f>
        <v>0</v>
      </c>
      <c r="S5" s="1"/>
      <c r="T5" s="121"/>
      <c r="U5" s="165"/>
      <c r="V5" s="166"/>
      <c r="W5" s="166"/>
      <c r="X5" s="166"/>
      <c r="Y5" s="166"/>
      <c r="Z5" s="167"/>
    </row>
    <row r="6" spans="1:26" ht="18" thickBot="1">
      <c r="A6" s="133"/>
      <c r="B6" s="136"/>
      <c r="C6" s="134"/>
      <c r="D6" s="70" t="s">
        <v>14</v>
      </c>
      <c r="E6" s="70"/>
      <c r="F6" s="70"/>
      <c r="G6" s="70"/>
      <c r="H6" s="70"/>
      <c r="I6" s="70"/>
      <c r="J6" s="70"/>
      <c r="K6" s="70"/>
      <c r="L6" s="70"/>
      <c r="M6" s="9" t="e">
        <f t="shared" si="0"/>
        <v>#DIV/0!</v>
      </c>
      <c r="N6" s="139"/>
      <c r="O6" s="1"/>
      <c r="P6" s="13" t="e">
        <f t="shared" ref="P6:P22" si="2">H6/$E6</f>
        <v>#DIV/0!</v>
      </c>
      <c r="Q6" s="14" t="e">
        <f t="shared" si="1"/>
        <v>#DIV/0!</v>
      </c>
      <c r="R6" s="15" t="e">
        <f t="shared" ref="R6:R22" si="3">(G6-H6-I6)/$E6</f>
        <v>#DIV/0!</v>
      </c>
      <c r="S6" s="1"/>
      <c r="T6" s="121"/>
      <c r="U6" s="165"/>
      <c r="V6" s="166"/>
      <c r="W6" s="166"/>
      <c r="X6" s="166"/>
      <c r="Y6" s="166"/>
      <c r="Z6" s="167"/>
    </row>
    <row r="7" spans="1:26" ht="18.75" thickBot="1">
      <c r="A7" s="133"/>
      <c r="B7" s="136"/>
      <c r="C7" s="132">
        <v>2</v>
      </c>
      <c r="D7" s="70" t="s">
        <v>13</v>
      </c>
      <c r="E7" s="70">
        <v>1362</v>
      </c>
      <c r="F7" s="70">
        <v>1352</v>
      </c>
      <c r="G7" s="70">
        <v>10</v>
      </c>
      <c r="H7" s="70">
        <v>3</v>
      </c>
      <c r="I7" s="29">
        <v>7</v>
      </c>
      <c r="J7" s="70">
        <v>2</v>
      </c>
      <c r="K7" s="70">
        <v>1</v>
      </c>
      <c r="L7" s="70">
        <v>0</v>
      </c>
      <c r="M7" s="9">
        <f t="shared" si="0"/>
        <v>0.9926578560939795</v>
      </c>
      <c r="N7" s="138" t="e">
        <f t="shared" ref="N7" si="4">AVERAGE(M7:M8)</f>
        <v>#DIV/0!</v>
      </c>
      <c r="O7" s="1"/>
      <c r="P7" s="10">
        <f t="shared" si="2"/>
        <v>2.2026431718061676E-3</v>
      </c>
      <c r="Q7" s="11">
        <f t="shared" si="1"/>
        <v>5.1395007342143906E-3</v>
      </c>
      <c r="R7" s="12">
        <f t="shared" si="3"/>
        <v>0</v>
      </c>
      <c r="S7" s="1"/>
      <c r="T7" s="122"/>
      <c r="U7" s="168"/>
      <c r="V7" s="169"/>
      <c r="W7" s="169"/>
      <c r="X7" s="169"/>
      <c r="Y7" s="169"/>
      <c r="Z7" s="170"/>
    </row>
    <row r="8" spans="1:26" ht="18" thickBot="1">
      <c r="A8" s="133"/>
      <c r="B8" s="136"/>
      <c r="C8" s="134"/>
      <c r="D8" s="70" t="s">
        <v>14</v>
      </c>
      <c r="E8" s="70"/>
      <c r="F8" s="70"/>
      <c r="G8" s="70"/>
      <c r="H8" s="70"/>
      <c r="I8" s="70"/>
      <c r="J8" s="70"/>
      <c r="K8" s="70"/>
      <c r="L8" s="70"/>
      <c r="M8" s="9" t="e">
        <f t="shared" si="0"/>
        <v>#DIV/0!</v>
      </c>
      <c r="N8" s="139"/>
      <c r="O8" s="1"/>
      <c r="P8" s="13" t="e">
        <f t="shared" si="2"/>
        <v>#DIV/0!</v>
      </c>
      <c r="Q8" s="14" t="e">
        <f t="shared" si="1"/>
        <v>#DIV/0!</v>
      </c>
      <c r="R8" s="15" t="e">
        <f t="shared" si="3"/>
        <v>#DIV/0!</v>
      </c>
      <c r="S8" s="1"/>
      <c r="U8"/>
      <c r="V8"/>
      <c r="W8"/>
      <c r="X8"/>
      <c r="Y8"/>
      <c r="Z8"/>
    </row>
    <row r="9" spans="1:26" ht="18">
      <c r="A9" s="133"/>
      <c r="B9" s="136"/>
      <c r="C9" s="132">
        <v>3</v>
      </c>
      <c r="D9" s="70" t="s">
        <v>13</v>
      </c>
      <c r="E9" s="70">
        <v>1038</v>
      </c>
      <c r="F9" s="70">
        <v>1033</v>
      </c>
      <c r="G9" s="70">
        <v>5</v>
      </c>
      <c r="H9" s="70">
        <v>2</v>
      </c>
      <c r="I9" s="29">
        <v>4</v>
      </c>
      <c r="J9" s="70">
        <v>1</v>
      </c>
      <c r="K9" s="70">
        <v>2</v>
      </c>
      <c r="L9" s="70">
        <v>1</v>
      </c>
      <c r="M9" s="9">
        <f t="shared" si="0"/>
        <v>0.99518304431599225</v>
      </c>
      <c r="N9" s="138" t="e">
        <f t="shared" ref="N9" si="5">AVERAGE(M9:M10)</f>
        <v>#DIV/0!</v>
      </c>
      <c r="O9" s="1"/>
      <c r="P9" s="10">
        <f t="shared" si="2"/>
        <v>1.9267822736030828E-3</v>
      </c>
      <c r="Q9" s="11">
        <f t="shared" si="1"/>
        <v>3.8535645472061657E-3</v>
      </c>
      <c r="R9" s="12">
        <f t="shared" si="3"/>
        <v>-9.6339113680154141E-4</v>
      </c>
      <c r="S9" s="1"/>
      <c r="T9" s="140" t="s">
        <v>21</v>
      </c>
      <c r="U9" s="192" t="s">
        <v>61</v>
      </c>
      <c r="V9" s="155"/>
      <c r="W9" s="155"/>
      <c r="X9" s="155"/>
      <c r="Y9" s="155"/>
      <c r="Z9" s="156"/>
    </row>
    <row r="10" spans="1:26" ht="18" thickBot="1">
      <c r="A10" s="133"/>
      <c r="B10" s="136"/>
      <c r="C10" s="134"/>
      <c r="D10" s="70" t="s">
        <v>14</v>
      </c>
      <c r="E10" s="70"/>
      <c r="F10" s="70"/>
      <c r="G10" s="70"/>
      <c r="H10" s="70"/>
      <c r="I10" s="70"/>
      <c r="J10" s="70"/>
      <c r="K10" s="70"/>
      <c r="L10" s="70"/>
      <c r="M10" s="9" t="e">
        <f t="shared" si="0"/>
        <v>#DIV/0!</v>
      </c>
      <c r="N10" s="139"/>
      <c r="O10" s="1"/>
      <c r="P10" s="13" t="e">
        <f t="shared" si="2"/>
        <v>#DIV/0!</v>
      </c>
      <c r="Q10" s="14" t="e">
        <f t="shared" si="1"/>
        <v>#DIV/0!</v>
      </c>
      <c r="R10" s="15" t="e">
        <f t="shared" si="3"/>
        <v>#DIV/0!</v>
      </c>
      <c r="S10" s="1"/>
      <c r="T10" s="141"/>
      <c r="U10" s="157"/>
      <c r="V10" s="158"/>
      <c r="W10" s="158"/>
      <c r="X10" s="158"/>
      <c r="Y10" s="158"/>
      <c r="Z10" s="159"/>
    </row>
    <row r="11" spans="1:26" ht="18">
      <c r="A11" s="133"/>
      <c r="B11" s="136"/>
      <c r="C11" s="132">
        <v>4</v>
      </c>
      <c r="D11" s="70" t="s">
        <v>13</v>
      </c>
      <c r="E11" s="70">
        <v>1309</v>
      </c>
      <c r="F11" s="70">
        <v>1294</v>
      </c>
      <c r="G11" s="70">
        <v>15</v>
      </c>
      <c r="H11" s="70">
        <v>0</v>
      </c>
      <c r="I11" s="29">
        <v>14</v>
      </c>
      <c r="J11" s="70">
        <v>0</v>
      </c>
      <c r="K11" s="70">
        <v>1</v>
      </c>
      <c r="L11" s="70">
        <v>1</v>
      </c>
      <c r="M11" s="9">
        <f t="shared" si="0"/>
        <v>0.98854087089381204</v>
      </c>
      <c r="N11" s="138" t="e">
        <f t="shared" ref="N11" si="6">AVERAGE(M11:M12)</f>
        <v>#DIV/0!</v>
      </c>
      <c r="O11" s="1"/>
      <c r="P11" s="10">
        <f t="shared" si="2"/>
        <v>0</v>
      </c>
      <c r="Q11" s="11">
        <f t="shared" si="1"/>
        <v>1.06951871657754E-2</v>
      </c>
      <c r="R11" s="12">
        <f t="shared" si="3"/>
        <v>7.6394194041252863E-4</v>
      </c>
      <c r="S11" s="1"/>
      <c r="T11" s="141"/>
      <c r="U11" s="157"/>
      <c r="V11" s="158"/>
      <c r="W11" s="158"/>
      <c r="X11" s="158"/>
      <c r="Y11" s="158"/>
      <c r="Z11" s="159"/>
    </row>
    <row r="12" spans="1:26" ht="18" thickBot="1">
      <c r="A12" s="133"/>
      <c r="B12" s="136"/>
      <c r="C12" s="134"/>
      <c r="D12" s="70" t="s">
        <v>14</v>
      </c>
      <c r="E12" s="70"/>
      <c r="F12" s="70"/>
      <c r="G12" s="70"/>
      <c r="H12" s="70"/>
      <c r="I12" s="70"/>
      <c r="J12" s="70"/>
      <c r="K12" s="70"/>
      <c r="L12" s="70"/>
      <c r="M12" s="9" t="e">
        <f t="shared" si="0"/>
        <v>#DIV/0!</v>
      </c>
      <c r="N12" s="152"/>
      <c r="O12" s="1"/>
      <c r="P12" s="13" t="e">
        <f t="shared" si="2"/>
        <v>#DIV/0!</v>
      </c>
      <c r="Q12" s="14" t="e">
        <f t="shared" si="1"/>
        <v>#DIV/0!</v>
      </c>
      <c r="R12" s="15" t="e">
        <f t="shared" si="3"/>
        <v>#DIV/0!</v>
      </c>
      <c r="S12" s="1"/>
      <c r="T12" s="141"/>
      <c r="U12" s="157"/>
      <c r="V12" s="158"/>
      <c r="W12" s="158"/>
      <c r="X12" s="158"/>
      <c r="Y12" s="158"/>
      <c r="Z12" s="159"/>
    </row>
    <row r="13" spans="1:26" ht="18" thickBot="1">
      <c r="A13" s="134"/>
      <c r="B13" s="137"/>
      <c r="C13" s="153" t="s">
        <v>15</v>
      </c>
      <c r="D13" s="154"/>
      <c r="E13" s="16">
        <f t="shared" ref="E13:L13" si="7">SUM(E5:E12)</f>
        <v>4256</v>
      </c>
      <c r="F13" s="16">
        <f t="shared" si="7"/>
        <v>4225</v>
      </c>
      <c r="G13" s="16">
        <f t="shared" si="7"/>
        <v>31</v>
      </c>
      <c r="H13" s="16">
        <f t="shared" si="7"/>
        <v>5</v>
      </c>
      <c r="I13" s="16">
        <f t="shared" si="7"/>
        <v>26</v>
      </c>
      <c r="J13" s="16">
        <f t="shared" si="7"/>
        <v>3</v>
      </c>
      <c r="K13" s="16">
        <f t="shared" si="7"/>
        <v>4</v>
      </c>
      <c r="L13" s="16">
        <f t="shared" si="7"/>
        <v>2</v>
      </c>
      <c r="M13" s="17">
        <f>F13/E13</f>
        <v>0.9927161654135338</v>
      </c>
      <c r="N13" s="17" t="e">
        <f>AVERAGE(N5:N12)</f>
        <v>#DIV/0!</v>
      </c>
      <c r="O13" s="1"/>
      <c r="P13" s="18">
        <f t="shared" si="2"/>
        <v>1.1748120300751879E-3</v>
      </c>
      <c r="Q13" s="19">
        <f t="shared" si="1"/>
        <v>6.1090225563909771E-3</v>
      </c>
      <c r="R13" s="20">
        <f t="shared" si="3"/>
        <v>0</v>
      </c>
      <c r="S13" s="1"/>
      <c r="T13" s="142"/>
      <c r="U13" s="160"/>
      <c r="V13" s="161"/>
      <c r="W13" s="161"/>
      <c r="X13" s="161"/>
      <c r="Y13" s="161"/>
      <c r="Z13" s="162"/>
    </row>
    <row r="14" spans="1:26" ht="18" thickBot="1">
      <c r="A14" s="132" t="s">
        <v>11</v>
      </c>
      <c r="B14" s="135" t="s">
        <v>16</v>
      </c>
      <c r="C14" s="132">
        <v>1</v>
      </c>
      <c r="D14" s="70" t="s">
        <v>13</v>
      </c>
      <c r="E14" s="70">
        <v>51</v>
      </c>
      <c r="F14" s="70">
        <v>51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9">
        <f t="shared" si="0"/>
        <v>1</v>
      </c>
      <c r="N14" s="138" t="e">
        <f t="shared" ref="N14:N20" si="8">AVERAGE(M14:M15)</f>
        <v>#DIV/0!</v>
      </c>
      <c r="O14" s="1"/>
      <c r="P14" s="10">
        <f t="shared" si="2"/>
        <v>0</v>
      </c>
      <c r="Q14" s="11">
        <f t="shared" si="1"/>
        <v>0</v>
      </c>
      <c r="R14" s="12">
        <f t="shared" si="3"/>
        <v>0</v>
      </c>
      <c r="S14" s="1"/>
    </row>
    <row r="15" spans="1:26" ht="18" thickBot="1">
      <c r="A15" s="133"/>
      <c r="B15" s="136"/>
      <c r="C15" s="134"/>
      <c r="D15" s="70" t="s">
        <v>14</v>
      </c>
      <c r="E15" s="70"/>
      <c r="F15" s="70"/>
      <c r="G15" s="70"/>
      <c r="H15" s="70"/>
      <c r="I15" s="70"/>
      <c r="J15" s="70"/>
      <c r="K15" s="70"/>
      <c r="L15" s="70"/>
      <c r="M15" s="9" t="e">
        <f t="shared" si="0"/>
        <v>#DIV/0!</v>
      </c>
      <c r="N15" s="139"/>
      <c r="O15" s="1"/>
      <c r="P15" s="13" t="e">
        <f t="shared" si="2"/>
        <v>#DIV/0!</v>
      </c>
      <c r="Q15" s="14" t="e">
        <f t="shared" si="1"/>
        <v>#DIV/0!</v>
      </c>
      <c r="R15" s="15" t="e">
        <f t="shared" si="3"/>
        <v>#DIV/0!</v>
      </c>
      <c r="S15" s="1"/>
      <c r="T15" s="21" t="s">
        <v>22</v>
      </c>
      <c r="U15" s="22"/>
      <c r="V15" s="23"/>
      <c r="W15" s="23"/>
      <c r="X15" s="23"/>
      <c r="Y15" s="23"/>
      <c r="Z15" s="24"/>
    </row>
    <row r="16" spans="1:26" ht="18" thickBot="1">
      <c r="A16" s="133"/>
      <c r="B16" s="136"/>
      <c r="C16" s="132">
        <v>2</v>
      </c>
      <c r="D16" s="70" t="s">
        <v>13</v>
      </c>
      <c r="E16" s="70">
        <v>1115</v>
      </c>
      <c r="F16" s="70">
        <v>1113</v>
      </c>
      <c r="G16" s="70">
        <v>2</v>
      </c>
      <c r="H16" s="70">
        <v>0</v>
      </c>
      <c r="I16" s="70">
        <v>1</v>
      </c>
      <c r="J16" s="70">
        <v>0</v>
      </c>
      <c r="K16" s="70">
        <v>1</v>
      </c>
      <c r="L16" s="70">
        <v>0</v>
      </c>
      <c r="M16" s="9">
        <f t="shared" si="0"/>
        <v>0.99820627802690587</v>
      </c>
      <c r="N16" s="138" t="e">
        <f t="shared" si="8"/>
        <v>#DIV/0!</v>
      </c>
      <c r="O16" s="1"/>
      <c r="P16" s="10">
        <f t="shared" si="2"/>
        <v>0</v>
      </c>
      <c r="Q16" s="11">
        <f t="shared" si="1"/>
        <v>8.9686098654708521E-4</v>
      </c>
      <c r="R16" s="12">
        <f t="shared" si="3"/>
        <v>8.9686098654708521E-4</v>
      </c>
      <c r="S16" s="1"/>
    </row>
    <row r="17" spans="1:26" ht="18" thickBot="1">
      <c r="A17" s="133"/>
      <c r="B17" s="136"/>
      <c r="C17" s="134"/>
      <c r="D17" s="70" t="s">
        <v>14</v>
      </c>
      <c r="E17" s="70"/>
      <c r="F17" s="70"/>
      <c r="G17" s="70"/>
      <c r="H17" s="70"/>
      <c r="I17" s="70"/>
      <c r="J17" s="70"/>
      <c r="K17" s="70"/>
      <c r="L17" s="70"/>
      <c r="M17" s="9" t="e">
        <f t="shared" si="0"/>
        <v>#DIV/0!</v>
      </c>
      <c r="N17" s="139"/>
      <c r="O17" s="1"/>
      <c r="P17" s="13" t="e">
        <f t="shared" si="2"/>
        <v>#DIV/0!</v>
      </c>
      <c r="Q17" s="14" t="e">
        <f t="shared" si="1"/>
        <v>#DIV/0!</v>
      </c>
      <c r="R17" s="15" t="e">
        <f t="shared" si="3"/>
        <v>#DIV/0!</v>
      </c>
      <c r="S17" s="1"/>
      <c r="T17" s="25" t="s">
        <v>23</v>
      </c>
      <c r="U17" s="22" t="s">
        <v>24</v>
      </c>
      <c r="V17" s="23"/>
      <c r="W17" s="23"/>
      <c r="X17" s="23"/>
      <c r="Y17" s="23"/>
      <c r="Z17" s="24"/>
    </row>
    <row r="18" spans="1:26" ht="18">
      <c r="A18" s="133"/>
      <c r="B18" s="136"/>
      <c r="C18" s="132">
        <v>3</v>
      </c>
      <c r="D18" s="70" t="s">
        <v>13</v>
      </c>
      <c r="E18" s="70">
        <v>832</v>
      </c>
      <c r="F18" s="70">
        <v>810</v>
      </c>
      <c r="G18" s="70">
        <v>22</v>
      </c>
      <c r="H18" s="70">
        <v>1</v>
      </c>
      <c r="I18" s="29">
        <v>12</v>
      </c>
      <c r="J18" s="70">
        <v>1</v>
      </c>
      <c r="K18" s="29">
        <v>8</v>
      </c>
      <c r="L18" s="70">
        <v>1</v>
      </c>
      <c r="M18" s="9">
        <f t="shared" si="0"/>
        <v>0.97355769230769229</v>
      </c>
      <c r="N18" s="138" t="e">
        <f t="shared" si="8"/>
        <v>#DIV/0!</v>
      </c>
      <c r="O18" s="1"/>
      <c r="P18" s="10">
        <f t="shared" si="2"/>
        <v>1.201923076923077E-3</v>
      </c>
      <c r="Q18" s="11">
        <f t="shared" si="1"/>
        <v>1.4423076923076924E-2</v>
      </c>
      <c r="R18" s="12">
        <f t="shared" si="3"/>
        <v>1.0817307692307692E-2</v>
      </c>
      <c r="S18" s="1"/>
    </row>
    <row r="19" spans="1:26" ht="18" thickBot="1">
      <c r="A19" s="133"/>
      <c r="B19" s="136"/>
      <c r="C19" s="134"/>
      <c r="D19" s="70" t="s">
        <v>14</v>
      </c>
      <c r="E19" s="70"/>
      <c r="F19" s="70"/>
      <c r="G19" s="70"/>
      <c r="H19" s="70"/>
      <c r="I19" s="70"/>
      <c r="J19" s="70"/>
      <c r="K19" s="70"/>
      <c r="L19" s="70"/>
      <c r="M19" s="9" t="e">
        <f t="shared" si="0"/>
        <v>#DIV/0!</v>
      </c>
      <c r="N19" s="139"/>
      <c r="O19" s="1"/>
      <c r="P19" s="13" t="e">
        <f t="shared" si="2"/>
        <v>#DIV/0!</v>
      </c>
      <c r="Q19" s="14" t="e">
        <f t="shared" si="1"/>
        <v>#DIV/0!</v>
      </c>
      <c r="R19" s="15" t="e">
        <f t="shared" si="3"/>
        <v>#DIV/0!</v>
      </c>
      <c r="S19" s="1"/>
    </row>
    <row r="20" spans="1:26" ht="18">
      <c r="A20" s="133"/>
      <c r="B20" s="136"/>
      <c r="C20" s="132">
        <v>4</v>
      </c>
      <c r="D20" s="70" t="s">
        <v>13</v>
      </c>
      <c r="E20" s="70">
        <v>1396</v>
      </c>
      <c r="F20" s="70">
        <v>1379</v>
      </c>
      <c r="G20" s="70">
        <v>17</v>
      </c>
      <c r="H20" s="70">
        <v>0</v>
      </c>
      <c r="I20" s="29">
        <v>7</v>
      </c>
      <c r="J20" s="70">
        <v>4</v>
      </c>
      <c r="K20" s="70">
        <v>5</v>
      </c>
      <c r="L20" s="70">
        <v>1</v>
      </c>
      <c r="M20" s="9">
        <f t="shared" si="0"/>
        <v>0.98782234957020054</v>
      </c>
      <c r="N20" s="138" t="e">
        <f t="shared" si="8"/>
        <v>#DIV/0!</v>
      </c>
      <c r="O20" s="1"/>
      <c r="P20" s="10">
        <f t="shared" si="2"/>
        <v>0</v>
      </c>
      <c r="Q20" s="11">
        <f t="shared" si="1"/>
        <v>5.0143266475644703E-3</v>
      </c>
      <c r="R20" s="12">
        <f t="shared" si="3"/>
        <v>7.1633237822349575E-3</v>
      </c>
      <c r="S20" s="1"/>
    </row>
    <row r="21" spans="1:26" ht="18" thickBot="1">
      <c r="A21" s="133"/>
      <c r="B21" s="136"/>
      <c r="C21" s="134"/>
      <c r="D21" s="70" t="s">
        <v>14</v>
      </c>
      <c r="E21" s="70"/>
      <c r="F21" s="70"/>
      <c r="G21" s="70"/>
      <c r="H21" s="70"/>
      <c r="I21" s="70"/>
      <c r="J21" s="70"/>
      <c r="K21" s="70"/>
      <c r="L21" s="70"/>
      <c r="M21" s="9" t="e">
        <f t="shared" si="0"/>
        <v>#DIV/0!</v>
      </c>
      <c r="N21" s="152"/>
      <c r="O21" s="1"/>
      <c r="P21" s="13" t="e">
        <f t="shared" si="2"/>
        <v>#DIV/0!</v>
      </c>
      <c r="Q21" s="14" t="e">
        <f t="shared" si="1"/>
        <v>#DIV/0!</v>
      </c>
      <c r="R21" s="15" t="e">
        <f t="shared" si="3"/>
        <v>#DIV/0!</v>
      </c>
      <c r="S21" s="1"/>
    </row>
    <row r="22" spans="1:26" ht="18" thickBot="1">
      <c r="A22" s="134"/>
      <c r="B22" s="137"/>
      <c r="C22" s="153" t="s">
        <v>15</v>
      </c>
      <c r="D22" s="154"/>
      <c r="E22" s="16">
        <f>SUM(E14:E21)</f>
        <v>3394</v>
      </c>
      <c r="F22" s="16">
        <f>SUM(F14:F21)</f>
        <v>3353</v>
      </c>
      <c r="G22" s="16">
        <f t="shared" ref="G22:L22" si="9">SUM(G14:G21)</f>
        <v>41</v>
      </c>
      <c r="H22" s="16">
        <f t="shared" si="9"/>
        <v>1</v>
      </c>
      <c r="I22" s="16">
        <f t="shared" si="9"/>
        <v>20</v>
      </c>
      <c r="J22" s="16">
        <f t="shared" si="9"/>
        <v>5</v>
      </c>
      <c r="K22" s="16">
        <f t="shared" si="9"/>
        <v>14</v>
      </c>
      <c r="L22" s="16">
        <f t="shared" si="9"/>
        <v>2</v>
      </c>
      <c r="M22" s="17">
        <f>F22/E22</f>
        <v>0.98791985857395404</v>
      </c>
      <c r="N22" s="17" t="e">
        <f>AVERAGE(N14:N21)</f>
        <v>#DIV/0!</v>
      </c>
      <c r="O22" s="1"/>
      <c r="P22" s="18">
        <f t="shared" si="2"/>
        <v>2.9463759575721861E-4</v>
      </c>
      <c r="Q22" s="19">
        <f t="shared" si="1"/>
        <v>5.8927519151443725E-3</v>
      </c>
      <c r="R22" s="20">
        <f t="shared" si="3"/>
        <v>5.8927519151443725E-3</v>
      </c>
      <c r="S22" s="1"/>
    </row>
    <row r="23" spans="1:26">
      <c r="P23" s="26"/>
      <c r="Q23" s="26"/>
      <c r="R23" s="26"/>
    </row>
  </sheetData>
  <mergeCells count="38">
    <mergeCell ref="N20:N21"/>
    <mergeCell ref="N14:N15"/>
    <mergeCell ref="C16:C17"/>
    <mergeCell ref="N16:N17"/>
    <mergeCell ref="C18:C19"/>
    <mergeCell ref="N18:N19"/>
    <mergeCell ref="C13:D13"/>
    <mergeCell ref="C22:D22"/>
    <mergeCell ref="A14:A22"/>
    <mergeCell ref="B14:B22"/>
    <mergeCell ref="C14:C15"/>
    <mergeCell ref="C20:C21"/>
    <mergeCell ref="P2:R3"/>
    <mergeCell ref="T2:T7"/>
    <mergeCell ref="U2:Z7"/>
    <mergeCell ref="E4:F4"/>
    <mergeCell ref="A5:A13"/>
    <mergeCell ref="B5:B13"/>
    <mergeCell ref="C5:C6"/>
    <mergeCell ref="N5:N6"/>
    <mergeCell ref="C7:C8"/>
    <mergeCell ref="N7:N8"/>
    <mergeCell ref="C9:C10"/>
    <mergeCell ref="N9:N10"/>
    <mergeCell ref="T9:T13"/>
    <mergeCell ref="U9:Z13"/>
    <mergeCell ref="C11:C12"/>
    <mergeCell ref="N11:N12"/>
    <mergeCell ref="A1:N1"/>
    <mergeCell ref="A2:A4"/>
    <mergeCell ref="B2:B4"/>
    <mergeCell ref="C2:C4"/>
    <mergeCell ref="D2:D4"/>
    <mergeCell ref="E2:E3"/>
    <mergeCell ref="F2:F3"/>
    <mergeCell ref="G2:L3"/>
    <mergeCell ref="M2:M4"/>
    <mergeCell ref="N2:N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zoomScale="80" zoomScaleNormal="80" workbookViewId="0">
      <selection activeCell="U20" sqref="U20"/>
    </sheetView>
  </sheetViews>
  <sheetFormatPr defaultColWidth="9" defaultRowHeight="15"/>
  <cols>
    <col min="1" max="1" width="9" style="2"/>
    <col min="2" max="2" width="11.85546875" style="2" customWidth="1"/>
    <col min="3" max="3" width="9" style="2"/>
    <col min="4" max="4" width="11" style="2" customWidth="1"/>
    <col min="5" max="6" width="12.7109375" style="2" customWidth="1"/>
    <col min="7" max="9" width="9" style="2"/>
    <col min="10" max="12" width="10.42578125" style="2" customWidth="1"/>
    <col min="13" max="13" width="11.85546875" style="2" bestFit="1" customWidth="1"/>
    <col min="14" max="14" width="11.85546875" style="2" customWidth="1"/>
    <col min="15" max="15" width="1.7109375" style="2" customWidth="1"/>
    <col min="16" max="17" width="0" style="2" hidden="1" customWidth="1"/>
    <col min="18" max="18" width="11" style="2" hidden="1" customWidth="1"/>
    <col min="19" max="19" width="1.7109375" style="2" customWidth="1"/>
    <col min="20" max="16384" width="9" style="2"/>
  </cols>
  <sheetData>
    <row r="1" spans="1:26" ht="21" thickBot="1">
      <c r="A1" s="108" t="s">
        <v>108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  <c r="O1" s="1"/>
      <c r="S1" s="1"/>
    </row>
    <row r="2" spans="1:26" ht="17.25" customHeight="1">
      <c r="A2" s="111" t="s">
        <v>0</v>
      </c>
      <c r="B2" s="111" t="s">
        <v>1</v>
      </c>
      <c r="C2" s="111" t="s">
        <v>2</v>
      </c>
      <c r="D2" s="111" t="s">
        <v>3</v>
      </c>
      <c r="E2" s="112" t="s">
        <v>18</v>
      </c>
      <c r="F2" s="112" t="s">
        <v>19</v>
      </c>
      <c r="G2" s="113" t="s">
        <v>5</v>
      </c>
      <c r="H2" s="113"/>
      <c r="I2" s="113"/>
      <c r="J2" s="113"/>
      <c r="K2" s="113"/>
      <c r="L2" s="113"/>
      <c r="M2" s="111" t="s">
        <v>25</v>
      </c>
      <c r="N2" s="111" t="s">
        <v>26</v>
      </c>
      <c r="O2" s="1"/>
      <c r="P2" s="114" t="s">
        <v>28</v>
      </c>
      <c r="Q2" s="115"/>
      <c r="R2" s="116"/>
      <c r="S2" s="1"/>
      <c r="T2" s="120" t="s">
        <v>20</v>
      </c>
      <c r="U2" s="253" t="s">
        <v>110</v>
      </c>
      <c r="V2" s="163"/>
      <c r="W2" s="163"/>
      <c r="X2" s="163"/>
      <c r="Y2" s="163"/>
      <c r="Z2" s="164"/>
    </row>
    <row r="3" spans="1:26" ht="15.75" thickBot="1">
      <c r="A3" s="111"/>
      <c r="B3" s="111"/>
      <c r="C3" s="111"/>
      <c r="D3" s="111"/>
      <c r="E3" s="112"/>
      <c r="F3" s="112"/>
      <c r="G3" s="113"/>
      <c r="H3" s="113"/>
      <c r="I3" s="113"/>
      <c r="J3" s="113"/>
      <c r="K3" s="113"/>
      <c r="L3" s="113"/>
      <c r="M3" s="111"/>
      <c r="N3" s="111"/>
      <c r="O3" s="1"/>
      <c r="P3" s="117"/>
      <c r="Q3" s="118"/>
      <c r="R3" s="119"/>
      <c r="S3" s="1"/>
      <c r="T3" s="121"/>
      <c r="U3" s="165"/>
      <c r="V3" s="166"/>
      <c r="W3" s="166"/>
      <c r="X3" s="166"/>
      <c r="Y3" s="166"/>
      <c r="Z3" s="167"/>
    </row>
    <row r="4" spans="1:26" ht="52.5" thickBot="1">
      <c r="A4" s="111"/>
      <c r="B4" s="111"/>
      <c r="C4" s="111"/>
      <c r="D4" s="111"/>
      <c r="E4" s="112" t="s">
        <v>4</v>
      </c>
      <c r="F4" s="112"/>
      <c r="G4" s="106" t="s">
        <v>17</v>
      </c>
      <c r="H4" s="106" t="s">
        <v>6</v>
      </c>
      <c r="I4" s="106" t="s">
        <v>7</v>
      </c>
      <c r="J4" s="106" t="s">
        <v>8</v>
      </c>
      <c r="K4" s="106" t="s">
        <v>9</v>
      </c>
      <c r="L4" s="4" t="s">
        <v>10</v>
      </c>
      <c r="M4" s="111"/>
      <c r="N4" s="111"/>
      <c r="O4" s="1"/>
      <c r="P4" s="5" t="s">
        <v>6</v>
      </c>
      <c r="Q4" s="6" t="s">
        <v>7</v>
      </c>
      <c r="R4" s="7" t="s">
        <v>29</v>
      </c>
      <c r="S4" s="1"/>
      <c r="T4" s="121"/>
      <c r="U4" s="165"/>
      <c r="V4" s="166"/>
      <c r="W4" s="166"/>
      <c r="X4" s="166"/>
      <c r="Y4" s="166"/>
      <c r="Z4" s="167"/>
    </row>
    <row r="5" spans="1:26" ht="17.25" customHeight="1">
      <c r="A5" s="132" t="s">
        <v>11</v>
      </c>
      <c r="B5" s="135" t="s">
        <v>12</v>
      </c>
      <c r="C5" s="132">
        <v>1</v>
      </c>
      <c r="D5" s="107" t="s">
        <v>13</v>
      </c>
      <c r="E5" s="107">
        <v>621</v>
      </c>
      <c r="F5" s="107">
        <v>612</v>
      </c>
      <c r="G5" s="107">
        <v>9</v>
      </c>
      <c r="H5" s="107">
        <v>0</v>
      </c>
      <c r="I5" s="32">
        <v>5</v>
      </c>
      <c r="J5" s="107">
        <v>2</v>
      </c>
      <c r="K5" s="107">
        <v>0</v>
      </c>
      <c r="L5" s="107">
        <v>1</v>
      </c>
      <c r="M5" s="9">
        <f t="shared" ref="M5:M21" si="0">F5/E5</f>
        <v>0.98550724637681164</v>
      </c>
      <c r="N5" s="138">
        <f>AVERAGE(M5:M6)</f>
        <v>0.98589648033126298</v>
      </c>
      <c r="O5" s="1"/>
      <c r="P5" s="10">
        <f>H5/$E5</f>
        <v>0</v>
      </c>
      <c r="Q5" s="11">
        <f t="shared" ref="Q5:Q22" si="1">I5/$E5</f>
        <v>8.0515297906602248E-3</v>
      </c>
      <c r="R5" s="12">
        <f>(G5-H5-I5)/$E5</f>
        <v>6.4412238325281803E-3</v>
      </c>
      <c r="S5" s="1"/>
      <c r="T5" s="121"/>
      <c r="U5" s="165"/>
      <c r="V5" s="166"/>
      <c r="W5" s="166"/>
      <c r="X5" s="166"/>
      <c r="Y5" s="166"/>
      <c r="Z5" s="167"/>
    </row>
    <row r="6" spans="1:26" ht="18" thickBot="1">
      <c r="A6" s="133"/>
      <c r="B6" s="136"/>
      <c r="C6" s="134"/>
      <c r="D6" s="107" t="s">
        <v>14</v>
      </c>
      <c r="E6" s="107">
        <v>875</v>
      </c>
      <c r="F6" s="107">
        <v>863</v>
      </c>
      <c r="G6" s="107">
        <v>12</v>
      </c>
      <c r="H6" s="107">
        <v>0</v>
      </c>
      <c r="I6" s="32">
        <v>11</v>
      </c>
      <c r="J6" s="107">
        <v>0</v>
      </c>
      <c r="K6" s="107">
        <v>0</v>
      </c>
      <c r="L6" s="107">
        <v>1</v>
      </c>
      <c r="M6" s="9">
        <f t="shared" si="0"/>
        <v>0.98628571428571432</v>
      </c>
      <c r="N6" s="139"/>
      <c r="O6" s="1"/>
      <c r="P6" s="13">
        <f t="shared" ref="P6:P22" si="2">H6/$E6</f>
        <v>0</v>
      </c>
      <c r="Q6" s="14">
        <f t="shared" si="1"/>
        <v>1.2571428571428572E-2</v>
      </c>
      <c r="R6" s="15">
        <f t="shared" ref="R6:R22" si="3">(G6-H6-I6)/$E6</f>
        <v>1.1428571428571429E-3</v>
      </c>
      <c r="S6" s="1"/>
      <c r="T6" s="121"/>
      <c r="U6" s="165"/>
      <c r="V6" s="166"/>
      <c r="W6" s="166"/>
      <c r="X6" s="166"/>
      <c r="Y6" s="166"/>
      <c r="Z6" s="167"/>
    </row>
    <row r="7" spans="1:26" ht="18" thickBot="1">
      <c r="A7" s="133"/>
      <c r="B7" s="136"/>
      <c r="C7" s="132">
        <v>2</v>
      </c>
      <c r="D7" s="107" t="s">
        <v>13</v>
      </c>
      <c r="E7" s="107">
        <v>1000</v>
      </c>
      <c r="F7" s="107">
        <v>1000</v>
      </c>
      <c r="G7" s="107">
        <v>0</v>
      </c>
      <c r="H7" s="107">
        <v>0</v>
      </c>
      <c r="I7" s="107">
        <v>0</v>
      </c>
      <c r="J7" s="107">
        <v>0</v>
      </c>
      <c r="K7" s="107">
        <v>0</v>
      </c>
      <c r="L7" s="107">
        <v>0</v>
      </c>
      <c r="M7" s="9">
        <f t="shared" si="0"/>
        <v>1</v>
      </c>
      <c r="N7" s="138">
        <f t="shared" ref="N7" si="4">AVERAGE(M7:M8)</f>
        <v>1</v>
      </c>
      <c r="O7" s="1"/>
      <c r="P7" s="10">
        <f t="shared" si="2"/>
        <v>0</v>
      </c>
      <c r="Q7" s="11">
        <f t="shared" si="1"/>
        <v>0</v>
      </c>
      <c r="R7" s="12">
        <f t="shared" si="3"/>
        <v>0</v>
      </c>
      <c r="S7" s="1"/>
      <c r="T7" s="122"/>
      <c r="U7" s="168"/>
      <c r="V7" s="169"/>
      <c r="W7" s="169"/>
      <c r="X7" s="169"/>
      <c r="Y7" s="169"/>
      <c r="Z7" s="170"/>
    </row>
    <row r="8" spans="1:26" ht="18" thickBot="1">
      <c r="A8" s="133"/>
      <c r="B8" s="136"/>
      <c r="C8" s="134"/>
      <c r="D8" s="107" t="s">
        <v>14</v>
      </c>
      <c r="E8" s="107">
        <v>1262</v>
      </c>
      <c r="F8" s="107">
        <v>1262</v>
      </c>
      <c r="G8" s="107">
        <v>0</v>
      </c>
      <c r="H8" s="107">
        <v>0</v>
      </c>
      <c r="I8" s="107">
        <v>0</v>
      </c>
      <c r="J8" s="107">
        <v>0</v>
      </c>
      <c r="K8" s="107">
        <v>0</v>
      </c>
      <c r="L8" s="107">
        <v>0</v>
      </c>
      <c r="M8" s="9">
        <f t="shared" si="0"/>
        <v>1</v>
      </c>
      <c r="N8" s="139"/>
      <c r="O8" s="1"/>
      <c r="P8" s="13">
        <f t="shared" si="2"/>
        <v>0</v>
      </c>
      <c r="Q8" s="14">
        <f t="shared" si="1"/>
        <v>0</v>
      </c>
      <c r="R8" s="15">
        <f t="shared" si="3"/>
        <v>0</v>
      </c>
      <c r="S8" s="1"/>
      <c r="U8"/>
      <c r="V8"/>
      <c r="W8"/>
      <c r="X8"/>
      <c r="Y8"/>
      <c r="Z8"/>
    </row>
    <row r="9" spans="1:26" ht="17.25">
      <c r="A9" s="133"/>
      <c r="B9" s="136"/>
      <c r="C9" s="132">
        <v>3</v>
      </c>
      <c r="D9" s="107" t="s">
        <v>13</v>
      </c>
      <c r="E9" s="107">
        <v>856</v>
      </c>
      <c r="F9" s="107">
        <v>846</v>
      </c>
      <c r="G9" s="107">
        <v>10</v>
      </c>
      <c r="H9" s="107">
        <v>0</v>
      </c>
      <c r="I9" s="107">
        <v>4</v>
      </c>
      <c r="J9" s="32">
        <v>5</v>
      </c>
      <c r="K9" s="107">
        <v>0</v>
      </c>
      <c r="L9" s="107">
        <v>1</v>
      </c>
      <c r="M9" s="9">
        <f t="shared" si="0"/>
        <v>0.98831775700934577</v>
      </c>
      <c r="N9" s="138">
        <f t="shared" ref="N9" si="5">AVERAGE(M9:M10)</f>
        <v>0.98973801201484091</v>
      </c>
      <c r="O9" s="1"/>
      <c r="P9" s="10">
        <f t="shared" si="2"/>
        <v>0</v>
      </c>
      <c r="Q9" s="11">
        <f t="shared" si="1"/>
        <v>4.6728971962616819E-3</v>
      </c>
      <c r="R9" s="12">
        <f t="shared" si="3"/>
        <v>7.0093457943925233E-3</v>
      </c>
      <c r="S9" s="1"/>
      <c r="T9" s="140" t="s">
        <v>21</v>
      </c>
      <c r="U9" s="253" t="s">
        <v>109</v>
      </c>
      <c r="V9" s="155"/>
      <c r="W9" s="155"/>
      <c r="X9" s="155"/>
      <c r="Y9" s="155"/>
      <c r="Z9" s="156"/>
    </row>
    <row r="10" spans="1:26" ht="18" thickBot="1">
      <c r="A10" s="133"/>
      <c r="B10" s="136"/>
      <c r="C10" s="134"/>
      <c r="D10" s="107" t="s">
        <v>14</v>
      </c>
      <c r="E10" s="107">
        <v>1131</v>
      </c>
      <c r="F10" s="107">
        <v>1121</v>
      </c>
      <c r="G10" s="107">
        <v>10</v>
      </c>
      <c r="H10" s="107">
        <v>0</v>
      </c>
      <c r="I10" s="32">
        <v>9</v>
      </c>
      <c r="J10" s="107">
        <v>0</v>
      </c>
      <c r="K10" s="107">
        <v>0</v>
      </c>
      <c r="L10" s="107">
        <v>1</v>
      </c>
      <c r="M10" s="9">
        <f t="shared" si="0"/>
        <v>0.99115826702033594</v>
      </c>
      <c r="N10" s="139"/>
      <c r="O10" s="1"/>
      <c r="P10" s="13">
        <f t="shared" si="2"/>
        <v>0</v>
      </c>
      <c r="Q10" s="14">
        <f t="shared" si="1"/>
        <v>7.9575596816976128E-3</v>
      </c>
      <c r="R10" s="15">
        <f t="shared" si="3"/>
        <v>8.8417329796640137E-4</v>
      </c>
      <c r="S10" s="1"/>
      <c r="T10" s="141"/>
      <c r="U10" s="157"/>
      <c r="V10" s="158"/>
      <c r="W10" s="158"/>
      <c r="X10" s="158"/>
      <c r="Y10" s="158"/>
      <c r="Z10" s="159"/>
    </row>
    <row r="11" spans="1:26" ht="17.25">
      <c r="A11" s="133"/>
      <c r="B11" s="136"/>
      <c r="C11" s="132">
        <v>4</v>
      </c>
      <c r="D11" s="107" t="s">
        <v>13</v>
      </c>
      <c r="E11" s="107">
        <v>900</v>
      </c>
      <c r="F11" s="107">
        <v>876</v>
      </c>
      <c r="G11" s="107">
        <v>24</v>
      </c>
      <c r="H11" s="107">
        <v>1</v>
      </c>
      <c r="I11" s="32">
        <v>20</v>
      </c>
      <c r="J11" s="107">
        <v>6</v>
      </c>
      <c r="K11" s="107">
        <v>1</v>
      </c>
      <c r="L11" s="107">
        <v>1</v>
      </c>
      <c r="M11" s="9">
        <f t="shared" si="0"/>
        <v>0.97333333333333338</v>
      </c>
      <c r="N11" s="138">
        <f t="shared" ref="N11" si="6">AVERAGE(M11:M12)</f>
        <v>0.98541196152237553</v>
      </c>
      <c r="O11" s="1"/>
      <c r="P11" s="10">
        <f t="shared" si="2"/>
        <v>1.1111111111111111E-3</v>
      </c>
      <c r="Q11" s="11">
        <f t="shared" si="1"/>
        <v>2.2222222222222223E-2</v>
      </c>
      <c r="R11" s="12">
        <f t="shared" si="3"/>
        <v>3.3333333333333335E-3</v>
      </c>
      <c r="S11" s="1"/>
      <c r="T11" s="141"/>
      <c r="U11" s="157"/>
      <c r="V11" s="158"/>
      <c r="W11" s="158"/>
      <c r="X11" s="158"/>
      <c r="Y11" s="158"/>
      <c r="Z11" s="159"/>
    </row>
    <row r="12" spans="1:26" ht="18" thickBot="1">
      <c r="A12" s="133"/>
      <c r="B12" s="136"/>
      <c r="C12" s="134"/>
      <c r="D12" s="107" t="s">
        <v>14</v>
      </c>
      <c r="E12" s="107">
        <v>1594</v>
      </c>
      <c r="F12" s="107">
        <v>1590</v>
      </c>
      <c r="G12" s="107">
        <v>4</v>
      </c>
      <c r="H12" s="107">
        <v>1</v>
      </c>
      <c r="I12" s="107">
        <v>1</v>
      </c>
      <c r="J12" s="107">
        <v>2</v>
      </c>
      <c r="K12" s="107">
        <v>1</v>
      </c>
      <c r="L12" s="107">
        <v>3</v>
      </c>
      <c r="M12" s="9">
        <f t="shared" si="0"/>
        <v>0.9974905897114178</v>
      </c>
      <c r="N12" s="152"/>
      <c r="O12" s="1"/>
      <c r="P12" s="13">
        <f t="shared" si="2"/>
        <v>6.2735257214554575E-4</v>
      </c>
      <c r="Q12" s="14">
        <f t="shared" si="1"/>
        <v>6.2735257214554575E-4</v>
      </c>
      <c r="R12" s="15">
        <f t="shared" si="3"/>
        <v>1.2547051442910915E-3</v>
      </c>
      <c r="S12" s="1"/>
      <c r="T12" s="141"/>
      <c r="U12" s="157"/>
      <c r="V12" s="158"/>
      <c r="W12" s="158"/>
      <c r="X12" s="158"/>
      <c r="Y12" s="158"/>
      <c r="Z12" s="159"/>
    </row>
    <row r="13" spans="1:26" ht="18" thickBot="1">
      <c r="A13" s="134"/>
      <c r="B13" s="137"/>
      <c r="C13" s="153" t="s">
        <v>15</v>
      </c>
      <c r="D13" s="154"/>
      <c r="E13" s="16">
        <f t="shared" ref="E13:L13" si="7">SUM(E5:E12)</f>
        <v>8239</v>
      </c>
      <c r="F13" s="16">
        <f t="shared" si="7"/>
        <v>8170</v>
      </c>
      <c r="G13" s="16">
        <f t="shared" si="7"/>
        <v>69</v>
      </c>
      <c r="H13" s="16">
        <f t="shared" si="7"/>
        <v>2</v>
      </c>
      <c r="I13" s="16">
        <f t="shared" si="7"/>
        <v>50</v>
      </c>
      <c r="J13" s="16">
        <f t="shared" si="7"/>
        <v>15</v>
      </c>
      <c r="K13" s="16">
        <f t="shared" si="7"/>
        <v>2</v>
      </c>
      <c r="L13" s="16">
        <f t="shared" si="7"/>
        <v>8</v>
      </c>
      <c r="M13" s="17">
        <f>F13/E13</f>
        <v>0.99162519723267384</v>
      </c>
      <c r="N13" s="17">
        <f>AVERAGE(N5:N12)</f>
        <v>0.99026161346711983</v>
      </c>
      <c r="O13" s="1"/>
      <c r="P13" s="18">
        <f t="shared" si="2"/>
        <v>2.4274790629930817E-4</v>
      </c>
      <c r="Q13" s="19">
        <f t="shared" si="1"/>
        <v>6.0686976574827042E-3</v>
      </c>
      <c r="R13" s="20">
        <f t="shared" si="3"/>
        <v>2.0633572035441195E-3</v>
      </c>
      <c r="S13" s="1"/>
      <c r="T13" s="142"/>
      <c r="U13" s="160"/>
      <c r="V13" s="161"/>
      <c r="W13" s="161"/>
      <c r="X13" s="161"/>
      <c r="Y13" s="161"/>
      <c r="Z13" s="162"/>
    </row>
    <row r="14" spans="1:26" ht="18" thickBot="1">
      <c r="A14" s="132" t="s">
        <v>11</v>
      </c>
      <c r="B14" s="135" t="s">
        <v>16</v>
      </c>
      <c r="C14" s="132">
        <v>1</v>
      </c>
      <c r="D14" s="107" t="s">
        <v>13</v>
      </c>
      <c r="E14" s="107">
        <v>429</v>
      </c>
      <c r="F14" s="107">
        <v>429</v>
      </c>
      <c r="G14" s="107">
        <v>0</v>
      </c>
      <c r="H14" s="107">
        <v>0</v>
      </c>
      <c r="I14" s="107">
        <v>0</v>
      </c>
      <c r="J14" s="107">
        <v>0</v>
      </c>
      <c r="K14" s="107">
        <v>0</v>
      </c>
      <c r="L14" s="107">
        <v>0</v>
      </c>
      <c r="M14" s="9">
        <f t="shared" si="0"/>
        <v>1</v>
      </c>
      <c r="N14" s="138">
        <f t="shared" ref="N14:N20" si="8">AVERAGE(M14:M15)</f>
        <v>1</v>
      </c>
      <c r="O14" s="1"/>
      <c r="P14" s="10">
        <f t="shared" si="2"/>
        <v>0</v>
      </c>
      <c r="Q14" s="11">
        <f t="shared" si="1"/>
        <v>0</v>
      </c>
      <c r="R14" s="12">
        <f t="shared" si="3"/>
        <v>0</v>
      </c>
      <c r="S14" s="1"/>
    </row>
    <row r="15" spans="1:26" ht="18" thickBot="1">
      <c r="A15" s="133"/>
      <c r="B15" s="136"/>
      <c r="C15" s="134"/>
      <c r="D15" s="107" t="s">
        <v>14</v>
      </c>
      <c r="E15" s="107">
        <v>846</v>
      </c>
      <c r="F15" s="107">
        <v>846</v>
      </c>
      <c r="G15" s="107">
        <v>0</v>
      </c>
      <c r="H15" s="107">
        <v>0</v>
      </c>
      <c r="I15" s="107">
        <v>0</v>
      </c>
      <c r="J15" s="107">
        <v>0</v>
      </c>
      <c r="K15" s="107">
        <v>0</v>
      </c>
      <c r="L15" s="107">
        <v>0</v>
      </c>
      <c r="M15" s="9">
        <f t="shared" si="0"/>
        <v>1</v>
      </c>
      <c r="N15" s="139"/>
      <c r="O15" s="1"/>
      <c r="P15" s="13">
        <f t="shared" si="2"/>
        <v>0</v>
      </c>
      <c r="Q15" s="14">
        <f t="shared" si="1"/>
        <v>0</v>
      </c>
      <c r="R15" s="15">
        <f t="shared" si="3"/>
        <v>0</v>
      </c>
      <c r="S15" s="1"/>
      <c r="T15" s="21" t="s">
        <v>22</v>
      </c>
      <c r="U15" s="22"/>
      <c r="V15" s="23"/>
      <c r="W15" s="23"/>
      <c r="X15" s="23"/>
      <c r="Y15" s="23"/>
      <c r="Z15" s="24"/>
    </row>
    <row r="16" spans="1:26" ht="18" thickBot="1">
      <c r="A16" s="133"/>
      <c r="B16" s="136"/>
      <c r="C16" s="132">
        <v>2</v>
      </c>
      <c r="D16" s="107" t="s">
        <v>13</v>
      </c>
      <c r="E16" s="107">
        <v>845</v>
      </c>
      <c r="F16" s="107">
        <v>825</v>
      </c>
      <c r="G16" s="107">
        <v>20</v>
      </c>
      <c r="H16" s="107">
        <v>4</v>
      </c>
      <c r="I16" s="32">
        <v>19</v>
      </c>
      <c r="J16" s="107">
        <v>1</v>
      </c>
      <c r="K16" s="107">
        <v>0</v>
      </c>
      <c r="L16" s="107">
        <v>0</v>
      </c>
      <c r="M16" s="9">
        <f t="shared" si="0"/>
        <v>0.97633136094674555</v>
      </c>
      <c r="N16" s="138">
        <f t="shared" si="8"/>
        <v>0.98519706300093857</v>
      </c>
      <c r="O16" s="1"/>
      <c r="P16" s="10">
        <f t="shared" si="2"/>
        <v>4.7337278106508876E-3</v>
      </c>
      <c r="Q16" s="11">
        <f t="shared" si="1"/>
        <v>2.2485207100591716E-2</v>
      </c>
      <c r="R16" s="12">
        <f t="shared" si="3"/>
        <v>-3.5502958579881655E-3</v>
      </c>
      <c r="S16" s="1"/>
    </row>
    <row r="17" spans="1:26" ht="18" thickBot="1">
      <c r="A17" s="133"/>
      <c r="B17" s="136"/>
      <c r="C17" s="134"/>
      <c r="D17" s="107" t="s">
        <v>14</v>
      </c>
      <c r="E17" s="107">
        <v>1179</v>
      </c>
      <c r="F17" s="107">
        <v>1172</v>
      </c>
      <c r="G17" s="107">
        <v>7</v>
      </c>
      <c r="H17" s="107">
        <v>0</v>
      </c>
      <c r="I17" s="107">
        <v>0</v>
      </c>
      <c r="J17" s="32">
        <v>6</v>
      </c>
      <c r="K17" s="107">
        <v>1</v>
      </c>
      <c r="L17" s="107">
        <v>0</v>
      </c>
      <c r="M17" s="9">
        <f t="shared" si="0"/>
        <v>0.99406276505513147</v>
      </c>
      <c r="N17" s="139"/>
      <c r="O17" s="1"/>
      <c r="P17" s="13">
        <f t="shared" si="2"/>
        <v>0</v>
      </c>
      <c r="Q17" s="14">
        <f t="shared" si="1"/>
        <v>0</v>
      </c>
      <c r="R17" s="15">
        <f t="shared" si="3"/>
        <v>5.9372349448685328E-3</v>
      </c>
      <c r="S17" s="1"/>
      <c r="T17" s="25" t="s">
        <v>23</v>
      </c>
      <c r="U17" s="22" t="s">
        <v>24</v>
      </c>
      <c r="V17" s="23"/>
      <c r="W17" s="23"/>
      <c r="X17" s="23"/>
      <c r="Y17" s="23"/>
      <c r="Z17" s="24"/>
    </row>
    <row r="18" spans="1:26" ht="17.25">
      <c r="A18" s="133"/>
      <c r="B18" s="136"/>
      <c r="C18" s="132">
        <v>3</v>
      </c>
      <c r="D18" s="107" t="s">
        <v>13</v>
      </c>
      <c r="E18" s="107">
        <v>1325</v>
      </c>
      <c r="F18" s="107">
        <v>1306</v>
      </c>
      <c r="G18" s="107">
        <v>19</v>
      </c>
      <c r="H18" s="107">
        <v>0</v>
      </c>
      <c r="I18" s="107">
        <v>5</v>
      </c>
      <c r="J18" s="107">
        <v>6</v>
      </c>
      <c r="K18" s="107">
        <v>6</v>
      </c>
      <c r="L18" s="32">
        <v>7</v>
      </c>
      <c r="M18" s="9">
        <f t="shared" si="0"/>
        <v>0.98566037735849055</v>
      </c>
      <c r="N18" s="138">
        <f t="shared" si="8"/>
        <v>0.98574803570474101</v>
      </c>
      <c r="O18" s="1"/>
      <c r="P18" s="10">
        <f t="shared" si="2"/>
        <v>0</v>
      </c>
      <c r="Q18" s="11">
        <f t="shared" si="1"/>
        <v>3.7735849056603774E-3</v>
      </c>
      <c r="R18" s="12">
        <f t="shared" si="3"/>
        <v>1.0566037735849057E-2</v>
      </c>
      <c r="S18" s="1"/>
    </row>
    <row r="19" spans="1:26" ht="18" thickBot="1">
      <c r="A19" s="133"/>
      <c r="B19" s="136"/>
      <c r="C19" s="134"/>
      <c r="D19" s="107" t="s">
        <v>14</v>
      </c>
      <c r="E19" s="107">
        <v>1059</v>
      </c>
      <c r="F19" s="107">
        <v>1044</v>
      </c>
      <c r="G19" s="107">
        <v>15</v>
      </c>
      <c r="H19" s="107">
        <v>1</v>
      </c>
      <c r="I19" s="107">
        <v>2</v>
      </c>
      <c r="J19" s="32">
        <v>12</v>
      </c>
      <c r="K19" s="107">
        <v>1</v>
      </c>
      <c r="L19" s="107">
        <v>1</v>
      </c>
      <c r="M19" s="9">
        <f t="shared" si="0"/>
        <v>0.98583569405099147</v>
      </c>
      <c r="N19" s="139"/>
      <c r="O19" s="1"/>
      <c r="P19" s="13">
        <f t="shared" si="2"/>
        <v>9.4428706326723328E-4</v>
      </c>
      <c r="Q19" s="14">
        <f t="shared" si="1"/>
        <v>1.8885741265344666E-3</v>
      </c>
      <c r="R19" s="15">
        <f t="shared" si="3"/>
        <v>1.1331444759206799E-2</v>
      </c>
      <c r="S19" s="1"/>
    </row>
    <row r="20" spans="1:26" ht="17.25">
      <c r="A20" s="133"/>
      <c r="B20" s="136"/>
      <c r="C20" s="132">
        <v>4</v>
      </c>
      <c r="D20" s="107" t="s">
        <v>13</v>
      </c>
      <c r="E20" s="107">
        <v>1160</v>
      </c>
      <c r="F20" s="107">
        <v>1143</v>
      </c>
      <c r="G20" s="107">
        <v>17</v>
      </c>
      <c r="H20" s="107">
        <v>2</v>
      </c>
      <c r="I20" s="107">
        <v>2</v>
      </c>
      <c r="J20" s="32">
        <v>10</v>
      </c>
      <c r="K20" s="107">
        <v>3</v>
      </c>
      <c r="L20" s="107">
        <v>5</v>
      </c>
      <c r="M20" s="9">
        <f t="shared" si="0"/>
        <v>0.9853448275862069</v>
      </c>
      <c r="N20" s="138">
        <f t="shared" si="8"/>
        <v>0.98520972722593925</v>
      </c>
      <c r="O20" s="1"/>
      <c r="P20" s="10">
        <f t="shared" si="2"/>
        <v>1.7241379310344827E-3</v>
      </c>
      <c r="Q20" s="11">
        <f t="shared" si="1"/>
        <v>1.7241379310344827E-3</v>
      </c>
      <c r="R20" s="12">
        <f t="shared" si="3"/>
        <v>1.1206896551724138E-2</v>
      </c>
      <c r="S20" s="1"/>
    </row>
    <row r="21" spans="1:26" ht="18" thickBot="1">
      <c r="A21" s="133"/>
      <c r="B21" s="136"/>
      <c r="C21" s="134"/>
      <c r="D21" s="107" t="s">
        <v>14</v>
      </c>
      <c r="E21" s="107">
        <v>1206</v>
      </c>
      <c r="F21" s="107">
        <v>1188</v>
      </c>
      <c r="G21" s="107">
        <v>18</v>
      </c>
      <c r="H21" s="107">
        <v>0</v>
      </c>
      <c r="I21" s="107">
        <v>5</v>
      </c>
      <c r="J21" s="32">
        <v>8</v>
      </c>
      <c r="K21" s="107">
        <v>1</v>
      </c>
      <c r="L21" s="107">
        <v>6</v>
      </c>
      <c r="M21" s="9">
        <f t="shared" si="0"/>
        <v>0.9850746268656716</v>
      </c>
      <c r="N21" s="152"/>
      <c r="O21" s="1"/>
      <c r="P21" s="13">
        <f t="shared" si="2"/>
        <v>0</v>
      </c>
      <c r="Q21" s="14">
        <f t="shared" si="1"/>
        <v>4.1459369817578775E-3</v>
      </c>
      <c r="R21" s="15">
        <f t="shared" si="3"/>
        <v>1.077943615257048E-2</v>
      </c>
      <c r="S21" s="1"/>
    </row>
    <row r="22" spans="1:26" ht="18" thickBot="1">
      <c r="A22" s="134"/>
      <c r="B22" s="137"/>
      <c r="C22" s="153" t="s">
        <v>15</v>
      </c>
      <c r="D22" s="154"/>
      <c r="E22" s="16">
        <f>SUM(E14:E21)</f>
        <v>8049</v>
      </c>
      <c r="F22" s="16">
        <f>SUM(F14:F21)</f>
        <v>7953</v>
      </c>
      <c r="G22" s="16">
        <f t="shared" ref="G22:L22" si="9">SUM(G14:G21)</f>
        <v>96</v>
      </c>
      <c r="H22" s="16">
        <f t="shared" si="9"/>
        <v>7</v>
      </c>
      <c r="I22" s="16">
        <f t="shared" si="9"/>
        <v>33</v>
      </c>
      <c r="J22" s="16">
        <f t="shared" si="9"/>
        <v>43</v>
      </c>
      <c r="K22" s="16">
        <f t="shared" si="9"/>
        <v>12</v>
      </c>
      <c r="L22" s="16">
        <f t="shared" si="9"/>
        <v>19</v>
      </c>
      <c r="M22" s="17">
        <f>F22/E22</f>
        <v>0.98807305255311217</v>
      </c>
      <c r="N22" s="17">
        <f>AVERAGE(N14:N21)</f>
        <v>0.98903870648290471</v>
      </c>
      <c r="O22" s="1"/>
      <c r="P22" s="18">
        <f t="shared" si="2"/>
        <v>8.696732513355696E-4</v>
      </c>
      <c r="Q22" s="19">
        <f t="shared" si="1"/>
        <v>4.0998881848676857E-3</v>
      </c>
      <c r="R22" s="20">
        <f t="shared" si="3"/>
        <v>6.9573860106845568E-3</v>
      </c>
      <c r="S22" s="1"/>
    </row>
    <row r="23" spans="1:26">
      <c r="P23" s="26"/>
      <c r="Q23" s="26"/>
      <c r="R23" s="26"/>
    </row>
  </sheetData>
  <mergeCells count="38">
    <mergeCell ref="A1:N1"/>
    <mergeCell ref="A2:A4"/>
    <mergeCell ref="B2:B4"/>
    <mergeCell ref="C2:C4"/>
    <mergeCell ref="D2:D4"/>
    <mergeCell ref="E2:E3"/>
    <mergeCell ref="F2:F3"/>
    <mergeCell ref="G2:L3"/>
    <mergeCell ref="M2:M4"/>
    <mergeCell ref="N2:N4"/>
    <mergeCell ref="P2:R3"/>
    <mergeCell ref="T2:T7"/>
    <mergeCell ref="U2:Z7"/>
    <mergeCell ref="E4:F4"/>
    <mergeCell ref="A5:A13"/>
    <mergeCell ref="B5:B13"/>
    <mergeCell ref="C5:C6"/>
    <mergeCell ref="N5:N6"/>
    <mergeCell ref="C7:C8"/>
    <mergeCell ref="N7:N8"/>
    <mergeCell ref="C9:C10"/>
    <mergeCell ref="N9:N10"/>
    <mergeCell ref="T9:T13"/>
    <mergeCell ref="U9:Z13"/>
    <mergeCell ref="C11:C12"/>
    <mergeCell ref="N11:N12"/>
    <mergeCell ref="C13:D13"/>
    <mergeCell ref="C22:D22"/>
    <mergeCell ref="A14:A22"/>
    <mergeCell ref="B14:B22"/>
    <mergeCell ref="C14:C15"/>
    <mergeCell ref="N14:N15"/>
    <mergeCell ref="C16:C17"/>
    <mergeCell ref="N16:N17"/>
    <mergeCell ref="C18:C19"/>
    <mergeCell ref="N18:N19"/>
    <mergeCell ref="C20:C21"/>
    <mergeCell ref="N20:N2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="80" zoomScaleNormal="80" workbookViewId="0">
      <selection activeCell="U9" sqref="U9:Z13"/>
    </sheetView>
  </sheetViews>
  <sheetFormatPr defaultColWidth="9" defaultRowHeight="15"/>
  <cols>
    <col min="1" max="1" width="9" style="2"/>
    <col min="2" max="2" width="11.85546875" style="2" customWidth="1"/>
    <col min="3" max="3" width="9" style="2"/>
    <col min="4" max="4" width="11" style="2" customWidth="1"/>
    <col min="5" max="6" width="12.7109375" style="2" customWidth="1"/>
    <col min="7" max="9" width="9" style="2"/>
    <col min="10" max="12" width="10.42578125" style="2" customWidth="1"/>
    <col min="13" max="13" width="11.85546875" style="2" bestFit="1" customWidth="1"/>
    <col min="14" max="14" width="11.85546875" style="2" customWidth="1"/>
    <col min="15" max="15" width="1.7109375" style="2" customWidth="1"/>
    <col min="16" max="17" width="9" style="2"/>
    <col min="18" max="18" width="11" style="2" customWidth="1"/>
    <col min="19" max="19" width="1.7109375" style="2" customWidth="1"/>
    <col min="20" max="16384" width="9" style="2"/>
  </cols>
  <sheetData>
    <row r="1" spans="1:26" ht="21" thickBot="1">
      <c r="A1" s="108" t="s">
        <v>56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  <c r="O1" s="1"/>
      <c r="S1" s="1"/>
    </row>
    <row r="2" spans="1:26" ht="17.25" customHeight="1">
      <c r="A2" s="111" t="s">
        <v>0</v>
      </c>
      <c r="B2" s="111" t="s">
        <v>1</v>
      </c>
      <c r="C2" s="111" t="s">
        <v>2</v>
      </c>
      <c r="D2" s="111" t="s">
        <v>3</v>
      </c>
      <c r="E2" s="112" t="s">
        <v>18</v>
      </c>
      <c r="F2" s="112" t="s">
        <v>19</v>
      </c>
      <c r="G2" s="113" t="s">
        <v>5</v>
      </c>
      <c r="H2" s="113"/>
      <c r="I2" s="113"/>
      <c r="J2" s="113"/>
      <c r="K2" s="113"/>
      <c r="L2" s="113"/>
      <c r="M2" s="111" t="s">
        <v>25</v>
      </c>
      <c r="N2" s="111" t="s">
        <v>26</v>
      </c>
      <c r="O2" s="1"/>
      <c r="P2" s="114" t="s">
        <v>28</v>
      </c>
      <c r="Q2" s="115"/>
      <c r="R2" s="116"/>
      <c r="S2" s="1"/>
      <c r="T2" s="120" t="s">
        <v>20</v>
      </c>
      <c r="U2" s="193" t="s">
        <v>57</v>
      </c>
      <c r="V2" s="163"/>
      <c r="W2" s="163"/>
      <c r="X2" s="163"/>
      <c r="Y2" s="163"/>
      <c r="Z2" s="164"/>
    </row>
    <row r="3" spans="1:26" ht="15.75" thickBot="1">
      <c r="A3" s="111"/>
      <c r="B3" s="111"/>
      <c r="C3" s="111"/>
      <c r="D3" s="111"/>
      <c r="E3" s="112"/>
      <c r="F3" s="112"/>
      <c r="G3" s="113"/>
      <c r="H3" s="113"/>
      <c r="I3" s="113"/>
      <c r="J3" s="113"/>
      <c r="K3" s="113"/>
      <c r="L3" s="113"/>
      <c r="M3" s="111"/>
      <c r="N3" s="111"/>
      <c r="O3" s="1"/>
      <c r="P3" s="117"/>
      <c r="Q3" s="118"/>
      <c r="R3" s="119"/>
      <c r="S3" s="1"/>
      <c r="T3" s="121"/>
      <c r="U3" s="165"/>
      <c r="V3" s="166"/>
      <c r="W3" s="166"/>
      <c r="X3" s="166"/>
      <c r="Y3" s="166"/>
      <c r="Z3" s="167"/>
    </row>
    <row r="4" spans="1:26" ht="52.5" thickBot="1">
      <c r="A4" s="111"/>
      <c r="B4" s="111"/>
      <c r="C4" s="111"/>
      <c r="D4" s="111"/>
      <c r="E4" s="112" t="s">
        <v>4</v>
      </c>
      <c r="F4" s="112"/>
      <c r="G4" s="67" t="s">
        <v>17</v>
      </c>
      <c r="H4" s="67" t="s">
        <v>6</v>
      </c>
      <c r="I4" s="67" t="s">
        <v>7</v>
      </c>
      <c r="J4" s="67" t="s">
        <v>8</v>
      </c>
      <c r="K4" s="67" t="s">
        <v>9</v>
      </c>
      <c r="L4" s="4" t="s">
        <v>10</v>
      </c>
      <c r="M4" s="111"/>
      <c r="N4" s="111"/>
      <c r="O4" s="1"/>
      <c r="P4" s="5" t="s">
        <v>6</v>
      </c>
      <c r="Q4" s="6" t="s">
        <v>7</v>
      </c>
      <c r="R4" s="7" t="s">
        <v>29</v>
      </c>
      <c r="S4" s="1"/>
      <c r="T4" s="121"/>
      <c r="U4" s="165"/>
      <c r="V4" s="166"/>
      <c r="W4" s="166"/>
      <c r="X4" s="166"/>
      <c r="Y4" s="166"/>
      <c r="Z4" s="167"/>
    </row>
    <row r="5" spans="1:26" ht="17.25" customHeight="1">
      <c r="A5" s="132" t="s">
        <v>11</v>
      </c>
      <c r="B5" s="135" t="s">
        <v>12</v>
      </c>
      <c r="C5" s="132">
        <v>1</v>
      </c>
      <c r="D5" s="68" t="s">
        <v>13</v>
      </c>
      <c r="E5" s="68">
        <v>743</v>
      </c>
      <c r="F5" s="68">
        <v>730</v>
      </c>
      <c r="G5" s="68">
        <v>13</v>
      </c>
      <c r="H5" s="68">
        <v>0</v>
      </c>
      <c r="I5" s="68">
        <v>6</v>
      </c>
      <c r="J5" s="68">
        <v>6</v>
      </c>
      <c r="K5" s="68">
        <v>0</v>
      </c>
      <c r="L5" s="68">
        <v>1</v>
      </c>
      <c r="M5" s="9">
        <f t="shared" ref="M5:M21" si="0">F5/E5</f>
        <v>0.98250336473755051</v>
      </c>
      <c r="N5" s="138">
        <f>AVERAGE(M5:M6)</f>
        <v>0.98819669255207465</v>
      </c>
      <c r="O5" s="1"/>
      <c r="P5" s="10">
        <f>H5/$E5</f>
        <v>0</v>
      </c>
      <c r="Q5" s="11">
        <f t="shared" ref="Q5:Q22" si="1">I5/$E5</f>
        <v>8.0753701211305519E-3</v>
      </c>
      <c r="R5" s="12">
        <f>(G5-H5-I5)/$E5</f>
        <v>9.4212651413189772E-3</v>
      </c>
      <c r="S5" s="1"/>
      <c r="T5" s="121"/>
      <c r="U5" s="165"/>
      <c r="V5" s="166"/>
      <c r="W5" s="166"/>
      <c r="X5" s="166"/>
      <c r="Y5" s="166"/>
      <c r="Z5" s="167"/>
    </row>
    <row r="6" spans="1:26" ht="18" thickBot="1">
      <c r="A6" s="133"/>
      <c r="B6" s="136"/>
      <c r="C6" s="134"/>
      <c r="D6" s="68" t="s">
        <v>14</v>
      </c>
      <c r="E6" s="68">
        <v>491</v>
      </c>
      <c r="F6" s="68">
        <v>488</v>
      </c>
      <c r="G6" s="68">
        <v>3</v>
      </c>
      <c r="H6" s="68">
        <v>1</v>
      </c>
      <c r="I6" s="68">
        <v>3</v>
      </c>
      <c r="J6" s="68">
        <v>0</v>
      </c>
      <c r="K6" s="68">
        <v>0</v>
      </c>
      <c r="L6" s="68">
        <v>0</v>
      </c>
      <c r="M6" s="9">
        <f t="shared" si="0"/>
        <v>0.99389002036659879</v>
      </c>
      <c r="N6" s="139"/>
      <c r="O6" s="1"/>
      <c r="P6" s="13">
        <f t="shared" ref="P6:P22" si="2">H6/$E6</f>
        <v>2.0366598778004071E-3</v>
      </c>
      <c r="Q6" s="14">
        <f t="shared" si="1"/>
        <v>6.1099796334012219E-3</v>
      </c>
      <c r="R6" s="15">
        <f t="shared" ref="R6:R22" si="3">(G6-H6-I6)/$E6</f>
        <v>-2.0366598778004071E-3</v>
      </c>
      <c r="S6" s="1"/>
      <c r="T6" s="121"/>
      <c r="U6" s="165"/>
      <c r="V6" s="166"/>
      <c r="W6" s="166"/>
      <c r="X6" s="166"/>
      <c r="Y6" s="166"/>
      <c r="Z6" s="167"/>
    </row>
    <row r="7" spans="1:26" ht="18" thickBot="1">
      <c r="A7" s="133"/>
      <c r="B7" s="136"/>
      <c r="C7" s="132">
        <v>2</v>
      </c>
      <c r="D7" s="68" t="s">
        <v>13</v>
      </c>
      <c r="E7" s="68">
        <v>1176</v>
      </c>
      <c r="F7" s="68">
        <v>1155</v>
      </c>
      <c r="G7" s="68">
        <v>21</v>
      </c>
      <c r="H7" s="68">
        <v>1</v>
      </c>
      <c r="I7" s="68">
        <v>7</v>
      </c>
      <c r="J7" s="68">
        <v>7</v>
      </c>
      <c r="K7" s="68">
        <v>7</v>
      </c>
      <c r="L7" s="68">
        <v>1</v>
      </c>
      <c r="M7" s="9">
        <f t="shared" si="0"/>
        <v>0.9821428571428571</v>
      </c>
      <c r="N7" s="138">
        <f t="shared" ref="N7" si="4">AVERAGE(M7:M8)</f>
        <v>0.98614532019704426</v>
      </c>
      <c r="O7" s="1"/>
      <c r="P7" s="10">
        <f t="shared" si="2"/>
        <v>8.5034013605442174E-4</v>
      </c>
      <c r="Q7" s="11">
        <f t="shared" si="1"/>
        <v>5.9523809523809521E-3</v>
      </c>
      <c r="R7" s="12">
        <f t="shared" si="3"/>
        <v>1.1054421768707483E-2</v>
      </c>
      <c r="S7" s="1"/>
      <c r="T7" s="122"/>
      <c r="U7" s="168"/>
      <c r="V7" s="169"/>
      <c r="W7" s="169"/>
      <c r="X7" s="169"/>
      <c r="Y7" s="169"/>
      <c r="Z7" s="170"/>
    </row>
    <row r="8" spans="1:26" ht="18" thickBot="1">
      <c r="A8" s="133"/>
      <c r="B8" s="136"/>
      <c r="C8" s="134"/>
      <c r="D8" s="68" t="s">
        <v>14</v>
      </c>
      <c r="E8" s="68">
        <v>1218</v>
      </c>
      <c r="F8" s="68">
        <v>1206</v>
      </c>
      <c r="G8" s="68">
        <v>12</v>
      </c>
      <c r="H8" s="68">
        <v>0</v>
      </c>
      <c r="I8" s="68">
        <v>1</v>
      </c>
      <c r="J8" s="68">
        <v>5</v>
      </c>
      <c r="K8" s="68">
        <v>4</v>
      </c>
      <c r="L8" s="68">
        <v>3</v>
      </c>
      <c r="M8" s="9">
        <f t="shared" si="0"/>
        <v>0.99014778325123154</v>
      </c>
      <c r="N8" s="139"/>
      <c r="O8" s="1"/>
      <c r="P8" s="13">
        <f t="shared" si="2"/>
        <v>0</v>
      </c>
      <c r="Q8" s="14">
        <f t="shared" si="1"/>
        <v>8.2101806239737272E-4</v>
      </c>
      <c r="R8" s="15">
        <f t="shared" si="3"/>
        <v>9.0311986863710995E-3</v>
      </c>
      <c r="S8" s="1"/>
      <c r="U8"/>
      <c r="V8"/>
      <c r="W8"/>
      <c r="X8"/>
      <c r="Y8"/>
      <c r="Z8"/>
    </row>
    <row r="9" spans="1:26" ht="17.25">
      <c r="A9" s="133"/>
      <c r="B9" s="136"/>
      <c r="C9" s="132">
        <v>3</v>
      </c>
      <c r="D9" s="68" t="s">
        <v>13</v>
      </c>
      <c r="E9" s="68">
        <v>292</v>
      </c>
      <c r="F9" s="68">
        <v>290</v>
      </c>
      <c r="G9" s="68">
        <v>2</v>
      </c>
      <c r="H9" s="68">
        <v>0</v>
      </c>
      <c r="I9" s="68">
        <v>1</v>
      </c>
      <c r="J9" s="68">
        <v>0</v>
      </c>
      <c r="K9" s="68">
        <v>0</v>
      </c>
      <c r="L9" s="68">
        <v>1</v>
      </c>
      <c r="M9" s="9">
        <f t="shared" si="0"/>
        <v>0.99315068493150682</v>
      </c>
      <c r="N9" s="138">
        <f t="shared" ref="N9" si="5">AVERAGE(M9:M10)</f>
        <v>0.99457933448172153</v>
      </c>
      <c r="O9" s="1"/>
      <c r="P9" s="10">
        <f t="shared" si="2"/>
        <v>0</v>
      </c>
      <c r="Q9" s="11">
        <f t="shared" si="1"/>
        <v>3.4246575342465752E-3</v>
      </c>
      <c r="R9" s="12">
        <f t="shared" si="3"/>
        <v>3.4246575342465752E-3</v>
      </c>
      <c r="S9" s="1"/>
      <c r="T9" s="140" t="s">
        <v>21</v>
      </c>
      <c r="U9" s="191" t="s">
        <v>58</v>
      </c>
      <c r="V9" s="155"/>
      <c r="W9" s="155"/>
      <c r="X9" s="155"/>
      <c r="Y9" s="155"/>
      <c r="Z9" s="156"/>
    </row>
    <row r="10" spans="1:26" ht="18" thickBot="1">
      <c r="A10" s="133"/>
      <c r="B10" s="136"/>
      <c r="C10" s="134"/>
      <c r="D10" s="68" t="s">
        <v>14</v>
      </c>
      <c r="E10" s="68">
        <v>1503</v>
      </c>
      <c r="F10" s="68">
        <v>1497</v>
      </c>
      <c r="G10" s="68">
        <v>6</v>
      </c>
      <c r="H10" s="68">
        <v>4</v>
      </c>
      <c r="I10" s="68">
        <v>5</v>
      </c>
      <c r="J10" s="68">
        <v>3</v>
      </c>
      <c r="K10" s="68">
        <v>3</v>
      </c>
      <c r="L10" s="68">
        <v>2</v>
      </c>
      <c r="M10" s="9">
        <f t="shared" si="0"/>
        <v>0.99600798403193613</v>
      </c>
      <c r="N10" s="139"/>
      <c r="O10" s="1"/>
      <c r="P10" s="13">
        <f t="shared" si="2"/>
        <v>2.6613439787092482E-3</v>
      </c>
      <c r="Q10" s="14">
        <f t="shared" si="1"/>
        <v>3.3266799733865601E-3</v>
      </c>
      <c r="R10" s="15">
        <f t="shared" si="3"/>
        <v>-1.996007984031936E-3</v>
      </c>
      <c r="S10" s="1"/>
      <c r="T10" s="141"/>
      <c r="U10" s="157"/>
      <c r="V10" s="158"/>
      <c r="W10" s="158"/>
      <c r="X10" s="158"/>
      <c r="Y10" s="158"/>
      <c r="Z10" s="159"/>
    </row>
    <row r="11" spans="1:26" ht="18">
      <c r="A11" s="133"/>
      <c r="B11" s="136"/>
      <c r="C11" s="132">
        <v>4</v>
      </c>
      <c r="D11" s="68" t="s">
        <v>13</v>
      </c>
      <c r="E11" s="68">
        <v>1040</v>
      </c>
      <c r="F11" s="68">
        <v>996</v>
      </c>
      <c r="G11" s="68">
        <v>44</v>
      </c>
      <c r="H11" s="68">
        <v>0</v>
      </c>
      <c r="I11" s="29">
        <v>17</v>
      </c>
      <c r="J11" s="29">
        <v>16</v>
      </c>
      <c r="K11" s="29">
        <v>14</v>
      </c>
      <c r="L11" s="68">
        <v>0</v>
      </c>
      <c r="M11" s="9">
        <f t="shared" si="0"/>
        <v>0.95769230769230773</v>
      </c>
      <c r="N11" s="138">
        <f t="shared" ref="N11" si="6">AVERAGE(M11:M12)</f>
        <v>0.96647636217948718</v>
      </c>
      <c r="O11" s="1"/>
      <c r="P11" s="10">
        <f t="shared" si="2"/>
        <v>0</v>
      </c>
      <c r="Q11" s="11">
        <f t="shared" si="1"/>
        <v>1.6346153846153847E-2</v>
      </c>
      <c r="R11" s="12">
        <f t="shared" si="3"/>
        <v>2.5961538461538463E-2</v>
      </c>
      <c r="S11" s="1"/>
      <c r="T11" s="141"/>
      <c r="U11" s="157"/>
      <c r="V11" s="158"/>
      <c r="W11" s="158"/>
      <c r="X11" s="158"/>
      <c r="Y11" s="158"/>
      <c r="Z11" s="159"/>
    </row>
    <row r="12" spans="1:26" ht="18.75" thickBot="1">
      <c r="A12" s="133"/>
      <c r="B12" s="136"/>
      <c r="C12" s="134"/>
      <c r="D12" s="68" t="s">
        <v>14</v>
      </c>
      <c r="E12" s="68">
        <v>1536</v>
      </c>
      <c r="F12" s="68">
        <v>1498</v>
      </c>
      <c r="G12" s="68">
        <v>38</v>
      </c>
      <c r="H12" s="68">
        <v>0</v>
      </c>
      <c r="I12" s="29">
        <v>31</v>
      </c>
      <c r="J12" s="68">
        <v>3</v>
      </c>
      <c r="K12" s="68">
        <v>4</v>
      </c>
      <c r="L12" s="68">
        <v>0</v>
      </c>
      <c r="M12" s="9">
        <f t="shared" si="0"/>
        <v>0.97526041666666663</v>
      </c>
      <c r="N12" s="152"/>
      <c r="O12" s="1"/>
      <c r="P12" s="13">
        <f t="shared" si="2"/>
        <v>0</v>
      </c>
      <c r="Q12" s="14">
        <f t="shared" si="1"/>
        <v>2.0182291666666668E-2</v>
      </c>
      <c r="R12" s="15">
        <f t="shared" si="3"/>
        <v>4.557291666666667E-3</v>
      </c>
      <c r="S12" s="1"/>
      <c r="T12" s="141"/>
      <c r="U12" s="157"/>
      <c r="V12" s="158"/>
      <c r="W12" s="158"/>
      <c r="X12" s="158"/>
      <c r="Y12" s="158"/>
      <c r="Z12" s="159"/>
    </row>
    <row r="13" spans="1:26" ht="18" thickBot="1">
      <c r="A13" s="134"/>
      <c r="B13" s="137"/>
      <c r="C13" s="153" t="s">
        <v>15</v>
      </c>
      <c r="D13" s="154"/>
      <c r="E13" s="16">
        <f t="shared" ref="E13:L13" si="7">SUM(E5:E12)</f>
        <v>7999</v>
      </c>
      <c r="F13" s="16">
        <f t="shared" si="7"/>
        <v>7860</v>
      </c>
      <c r="G13" s="16">
        <f t="shared" si="7"/>
        <v>139</v>
      </c>
      <c r="H13" s="16">
        <f t="shared" si="7"/>
        <v>6</v>
      </c>
      <c r="I13" s="16">
        <f t="shared" si="7"/>
        <v>71</v>
      </c>
      <c r="J13" s="16">
        <f t="shared" si="7"/>
        <v>40</v>
      </c>
      <c r="K13" s="16">
        <f t="shared" si="7"/>
        <v>32</v>
      </c>
      <c r="L13" s="16">
        <f t="shared" si="7"/>
        <v>8</v>
      </c>
      <c r="M13" s="17">
        <f>F13/E13</f>
        <v>0.98262282785348165</v>
      </c>
      <c r="N13" s="17">
        <f>AVERAGE(N5:N12)</f>
        <v>0.98384942735258196</v>
      </c>
      <c r="O13" s="1"/>
      <c r="P13" s="18">
        <f t="shared" si="2"/>
        <v>7.5009376172021508E-4</v>
      </c>
      <c r="Q13" s="19">
        <f t="shared" si="1"/>
        <v>8.876109513689211E-3</v>
      </c>
      <c r="R13" s="20">
        <f t="shared" si="3"/>
        <v>7.7509688711088886E-3</v>
      </c>
      <c r="S13" s="1"/>
      <c r="T13" s="142"/>
      <c r="U13" s="160"/>
      <c r="V13" s="161"/>
      <c r="W13" s="161"/>
      <c r="X13" s="161"/>
      <c r="Y13" s="161"/>
      <c r="Z13" s="162"/>
    </row>
    <row r="14" spans="1:26" ht="18" thickBot="1">
      <c r="A14" s="132" t="s">
        <v>11</v>
      </c>
      <c r="B14" s="135" t="s">
        <v>16</v>
      </c>
      <c r="C14" s="132">
        <v>1</v>
      </c>
      <c r="D14" s="68" t="s">
        <v>13</v>
      </c>
      <c r="E14" s="68">
        <v>612</v>
      </c>
      <c r="F14" s="68">
        <v>612</v>
      </c>
      <c r="G14" s="68">
        <v>0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9">
        <f t="shared" si="0"/>
        <v>1</v>
      </c>
      <c r="N14" s="138">
        <f t="shared" ref="N14:N20" si="8">AVERAGE(M14:M15)</f>
        <v>1</v>
      </c>
      <c r="O14" s="1"/>
      <c r="P14" s="10">
        <f t="shared" si="2"/>
        <v>0</v>
      </c>
      <c r="Q14" s="11">
        <f t="shared" si="1"/>
        <v>0</v>
      </c>
      <c r="R14" s="12">
        <f t="shared" si="3"/>
        <v>0</v>
      </c>
      <c r="S14" s="1"/>
    </row>
    <row r="15" spans="1:26" ht="18" thickBot="1">
      <c r="A15" s="133"/>
      <c r="B15" s="136"/>
      <c r="C15" s="134"/>
      <c r="D15" s="68" t="s">
        <v>14</v>
      </c>
      <c r="E15" s="68">
        <v>34</v>
      </c>
      <c r="F15" s="68">
        <v>34</v>
      </c>
      <c r="G15" s="68">
        <v>0</v>
      </c>
      <c r="H15" s="68">
        <v>0</v>
      </c>
      <c r="I15" s="68">
        <v>0</v>
      </c>
      <c r="J15" s="68">
        <v>0</v>
      </c>
      <c r="K15" s="68">
        <v>0</v>
      </c>
      <c r="L15" s="68">
        <v>0</v>
      </c>
      <c r="M15" s="9">
        <f t="shared" si="0"/>
        <v>1</v>
      </c>
      <c r="N15" s="139"/>
      <c r="O15" s="1"/>
      <c r="P15" s="13">
        <f t="shared" si="2"/>
        <v>0</v>
      </c>
      <c r="Q15" s="14">
        <f t="shared" si="1"/>
        <v>0</v>
      </c>
      <c r="R15" s="15">
        <f t="shared" si="3"/>
        <v>0</v>
      </c>
      <c r="S15" s="1"/>
      <c r="T15" s="21" t="s">
        <v>22</v>
      </c>
      <c r="U15" s="22"/>
      <c r="V15" s="23"/>
      <c r="W15" s="23"/>
      <c r="X15" s="23"/>
      <c r="Y15" s="23"/>
      <c r="Z15" s="24"/>
    </row>
    <row r="16" spans="1:26" ht="18" thickBot="1">
      <c r="A16" s="133"/>
      <c r="B16" s="136"/>
      <c r="C16" s="132">
        <v>2</v>
      </c>
      <c r="D16" s="68" t="s">
        <v>13</v>
      </c>
      <c r="E16" s="68">
        <v>1104</v>
      </c>
      <c r="F16" s="68">
        <v>1085</v>
      </c>
      <c r="G16" s="68">
        <v>19</v>
      </c>
      <c r="H16" s="68">
        <v>2</v>
      </c>
      <c r="I16" s="68">
        <v>4</v>
      </c>
      <c r="J16" s="68">
        <v>7</v>
      </c>
      <c r="K16" s="68">
        <v>9</v>
      </c>
      <c r="L16" s="68">
        <v>0</v>
      </c>
      <c r="M16" s="9">
        <f t="shared" si="0"/>
        <v>0.98278985507246375</v>
      </c>
      <c r="N16" s="138">
        <f t="shared" si="8"/>
        <v>0.98782349896480337</v>
      </c>
      <c r="O16" s="1"/>
      <c r="P16" s="10">
        <f t="shared" si="2"/>
        <v>1.8115942028985507E-3</v>
      </c>
      <c r="Q16" s="11">
        <f t="shared" si="1"/>
        <v>3.6231884057971015E-3</v>
      </c>
      <c r="R16" s="12">
        <f t="shared" si="3"/>
        <v>1.177536231884058E-2</v>
      </c>
      <c r="S16" s="1"/>
    </row>
    <row r="17" spans="1:26" ht="18" thickBot="1">
      <c r="A17" s="133"/>
      <c r="B17" s="136"/>
      <c r="C17" s="134"/>
      <c r="D17" s="68" t="s">
        <v>14</v>
      </c>
      <c r="E17" s="68">
        <v>1260</v>
      </c>
      <c r="F17" s="68">
        <v>1251</v>
      </c>
      <c r="G17" s="68">
        <v>9</v>
      </c>
      <c r="H17" s="68">
        <v>0</v>
      </c>
      <c r="I17" s="68">
        <v>3</v>
      </c>
      <c r="J17" s="68">
        <v>3</v>
      </c>
      <c r="K17" s="68">
        <v>1</v>
      </c>
      <c r="L17" s="68">
        <v>2</v>
      </c>
      <c r="M17" s="9">
        <f t="shared" si="0"/>
        <v>0.99285714285714288</v>
      </c>
      <c r="N17" s="139"/>
      <c r="O17" s="1"/>
      <c r="P17" s="13">
        <f t="shared" si="2"/>
        <v>0</v>
      </c>
      <c r="Q17" s="14">
        <f t="shared" si="1"/>
        <v>2.3809523809523812E-3</v>
      </c>
      <c r="R17" s="15">
        <f t="shared" si="3"/>
        <v>4.7619047619047623E-3</v>
      </c>
      <c r="S17" s="1"/>
      <c r="T17" s="25" t="s">
        <v>23</v>
      </c>
      <c r="U17" s="22" t="s">
        <v>24</v>
      </c>
      <c r="V17" s="23"/>
      <c r="W17" s="23"/>
      <c r="X17" s="23"/>
      <c r="Y17" s="23"/>
      <c r="Z17" s="24"/>
    </row>
    <row r="18" spans="1:26" ht="18">
      <c r="A18" s="133"/>
      <c r="B18" s="136"/>
      <c r="C18" s="132">
        <v>3</v>
      </c>
      <c r="D18" s="68" t="s">
        <v>13</v>
      </c>
      <c r="E18" s="68">
        <v>1323</v>
      </c>
      <c r="F18" s="68">
        <v>1269</v>
      </c>
      <c r="G18" s="68">
        <v>54</v>
      </c>
      <c r="H18" s="68">
        <v>0</v>
      </c>
      <c r="I18" s="68">
        <v>6</v>
      </c>
      <c r="J18" s="29">
        <v>19</v>
      </c>
      <c r="K18" s="29">
        <v>18</v>
      </c>
      <c r="L18" s="29">
        <v>14</v>
      </c>
      <c r="M18" s="9">
        <f t="shared" si="0"/>
        <v>0.95918367346938771</v>
      </c>
      <c r="N18" s="138">
        <f t="shared" si="8"/>
        <v>0.95960751071588501</v>
      </c>
      <c r="O18" s="1"/>
      <c r="P18" s="10">
        <f t="shared" si="2"/>
        <v>0</v>
      </c>
      <c r="Q18" s="11">
        <f t="shared" si="1"/>
        <v>4.5351473922902496E-3</v>
      </c>
      <c r="R18" s="12">
        <f t="shared" si="3"/>
        <v>3.6281179138321996E-2</v>
      </c>
      <c r="S18" s="1"/>
    </row>
    <row r="19" spans="1:26" ht="18.75" thickBot="1">
      <c r="A19" s="133"/>
      <c r="B19" s="136"/>
      <c r="C19" s="134"/>
      <c r="D19" s="68" t="s">
        <v>14</v>
      </c>
      <c r="E19" s="68">
        <v>1276</v>
      </c>
      <c r="F19" s="68">
        <v>1225</v>
      </c>
      <c r="G19" s="68">
        <v>51</v>
      </c>
      <c r="H19" s="68">
        <v>0</v>
      </c>
      <c r="I19" s="68">
        <v>4</v>
      </c>
      <c r="J19" s="29">
        <v>20</v>
      </c>
      <c r="K19" s="29">
        <v>23</v>
      </c>
      <c r="L19" s="29">
        <v>25</v>
      </c>
      <c r="M19" s="9">
        <f t="shared" si="0"/>
        <v>0.96003134796238243</v>
      </c>
      <c r="N19" s="139"/>
      <c r="O19" s="1"/>
      <c r="P19" s="13">
        <f t="shared" si="2"/>
        <v>0</v>
      </c>
      <c r="Q19" s="14">
        <f t="shared" si="1"/>
        <v>3.134796238244514E-3</v>
      </c>
      <c r="R19" s="15">
        <f t="shared" si="3"/>
        <v>3.6833855799373039E-2</v>
      </c>
      <c r="S19" s="1"/>
    </row>
    <row r="20" spans="1:26" ht="18">
      <c r="A20" s="133"/>
      <c r="B20" s="136"/>
      <c r="C20" s="132">
        <v>4</v>
      </c>
      <c r="D20" s="68" t="s">
        <v>13</v>
      </c>
      <c r="E20" s="68">
        <v>1117</v>
      </c>
      <c r="F20" s="68">
        <v>1039</v>
      </c>
      <c r="G20" s="68">
        <v>78</v>
      </c>
      <c r="H20" s="68">
        <v>1</v>
      </c>
      <c r="I20" s="68">
        <v>5</v>
      </c>
      <c r="J20" s="29">
        <v>44</v>
      </c>
      <c r="K20" s="29">
        <v>29</v>
      </c>
      <c r="L20" s="29">
        <v>8</v>
      </c>
      <c r="M20" s="9">
        <f t="shared" si="0"/>
        <v>0.9301700984780662</v>
      </c>
      <c r="N20" s="138">
        <f t="shared" si="8"/>
        <v>0.95160276880760009</v>
      </c>
      <c r="O20" s="1"/>
      <c r="P20" s="10">
        <f t="shared" si="2"/>
        <v>8.9525514771709937E-4</v>
      </c>
      <c r="Q20" s="11">
        <f t="shared" si="1"/>
        <v>4.4762757385854966E-3</v>
      </c>
      <c r="R20" s="12">
        <f t="shared" si="3"/>
        <v>6.445837063563116E-2</v>
      </c>
      <c r="S20" s="1"/>
    </row>
    <row r="21" spans="1:26" ht="18.75" thickBot="1">
      <c r="A21" s="133"/>
      <c r="B21" s="136"/>
      <c r="C21" s="134"/>
      <c r="D21" s="68" t="s">
        <v>14</v>
      </c>
      <c r="E21" s="68">
        <v>1298</v>
      </c>
      <c r="F21" s="68">
        <v>1263</v>
      </c>
      <c r="G21" s="68">
        <v>35</v>
      </c>
      <c r="H21" s="68">
        <v>3</v>
      </c>
      <c r="I21" s="68">
        <v>9</v>
      </c>
      <c r="J21" s="29">
        <v>9</v>
      </c>
      <c r="K21" s="29">
        <v>11</v>
      </c>
      <c r="L21" s="29">
        <v>11</v>
      </c>
      <c r="M21" s="9">
        <f t="shared" si="0"/>
        <v>0.97303543913713408</v>
      </c>
      <c r="N21" s="152"/>
      <c r="O21" s="1"/>
      <c r="P21" s="13">
        <f t="shared" si="2"/>
        <v>2.3112480739599386E-3</v>
      </c>
      <c r="Q21" s="14">
        <f t="shared" si="1"/>
        <v>6.9337442218798152E-3</v>
      </c>
      <c r="R21" s="15">
        <f t="shared" si="3"/>
        <v>1.7719568567026195E-2</v>
      </c>
      <c r="S21" s="1"/>
    </row>
    <row r="22" spans="1:26" ht="18" thickBot="1">
      <c r="A22" s="134"/>
      <c r="B22" s="137"/>
      <c r="C22" s="153" t="s">
        <v>15</v>
      </c>
      <c r="D22" s="154"/>
      <c r="E22" s="16">
        <f>SUM(E14:E21)</f>
        <v>8024</v>
      </c>
      <c r="F22" s="16">
        <f>SUM(F14:F21)</f>
        <v>7778</v>
      </c>
      <c r="G22" s="16">
        <f t="shared" ref="G22:L22" si="9">SUM(G14:G21)</f>
        <v>246</v>
      </c>
      <c r="H22" s="16">
        <f t="shared" si="9"/>
        <v>6</v>
      </c>
      <c r="I22" s="16">
        <f t="shared" si="9"/>
        <v>31</v>
      </c>
      <c r="J22" s="16">
        <f t="shared" si="9"/>
        <v>102</v>
      </c>
      <c r="K22" s="16">
        <f t="shared" si="9"/>
        <v>91</v>
      </c>
      <c r="L22" s="16">
        <f t="shared" si="9"/>
        <v>60</v>
      </c>
      <c r="M22" s="17">
        <f>F22/E22</f>
        <v>0.96934197407776668</v>
      </c>
      <c r="N22" s="17">
        <f>AVERAGE(N14:N21)</f>
        <v>0.97475844462207206</v>
      </c>
      <c r="O22" s="1"/>
      <c r="P22" s="18">
        <f t="shared" si="2"/>
        <v>7.4775672981056834E-4</v>
      </c>
      <c r="Q22" s="19">
        <f t="shared" si="1"/>
        <v>3.8634097706879362E-3</v>
      </c>
      <c r="R22" s="20">
        <f t="shared" si="3"/>
        <v>2.6046859421734795E-2</v>
      </c>
      <c r="S22" s="1"/>
    </row>
    <row r="23" spans="1:26">
      <c r="P23" s="26"/>
      <c r="Q23" s="26"/>
      <c r="R23" s="26"/>
    </row>
  </sheetData>
  <mergeCells count="38">
    <mergeCell ref="A1:N1"/>
    <mergeCell ref="A2:A4"/>
    <mergeCell ref="B2:B4"/>
    <mergeCell ref="C2:C4"/>
    <mergeCell ref="D2:D4"/>
    <mergeCell ref="E2:E3"/>
    <mergeCell ref="F2:F3"/>
    <mergeCell ref="G2:L3"/>
    <mergeCell ref="M2:M4"/>
    <mergeCell ref="N2:N4"/>
    <mergeCell ref="P2:R3"/>
    <mergeCell ref="T2:T7"/>
    <mergeCell ref="U2:Z7"/>
    <mergeCell ref="E4:F4"/>
    <mergeCell ref="A5:A13"/>
    <mergeCell ref="B5:B13"/>
    <mergeCell ref="C5:C6"/>
    <mergeCell ref="N5:N6"/>
    <mergeCell ref="C7:C8"/>
    <mergeCell ref="N7:N8"/>
    <mergeCell ref="C9:C10"/>
    <mergeCell ref="N9:N10"/>
    <mergeCell ref="T9:T13"/>
    <mergeCell ref="U9:Z13"/>
    <mergeCell ref="C11:C12"/>
    <mergeCell ref="N11:N12"/>
    <mergeCell ref="C13:D13"/>
    <mergeCell ref="C22:D22"/>
    <mergeCell ref="A14:A22"/>
    <mergeCell ref="B14:B22"/>
    <mergeCell ref="C14:C15"/>
    <mergeCell ref="C20:C21"/>
    <mergeCell ref="N20:N21"/>
    <mergeCell ref="N14:N15"/>
    <mergeCell ref="C16:C17"/>
    <mergeCell ref="N16:N17"/>
    <mergeCell ref="C18:C19"/>
    <mergeCell ref="N18:N19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="80" zoomScaleNormal="80" workbookViewId="0">
      <selection activeCell="V20" sqref="V20"/>
    </sheetView>
  </sheetViews>
  <sheetFormatPr defaultColWidth="9" defaultRowHeight="15"/>
  <cols>
    <col min="2" max="2" width="11.85546875" customWidth="1"/>
    <col min="4" max="4" width="11" customWidth="1"/>
    <col min="5" max="6" width="12.7109375" customWidth="1"/>
    <col min="10" max="12" width="10.42578125" customWidth="1"/>
    <col min="13" max="13" width="11.85546875" bestFit="1" customWidth="1"/>
    <col min="14" max="14" width="11.85546875" customWidth="1"/>
    <col min="15" max="15" width="1.7109375" customWidth="1"/>
    <col min="16" max="17" width="0" hidden="1" customWidth="1"/>
    <col min="18" max="18" width="11" hidden="1" customWidth="1"/>
    <col min="19" max="19" width="1.7109375" customWidth="1"/>
  </cols>
  <sheetData>
    <row r="1" spans="1:26" ht="21" thickBot="1">
      <c r="A1" s="223" t="s">
        <v>53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5"/>
      <c r="O1" s="35"/>
      <c r="S1" s="35"/>
    </row>
    <row r="2" spans="1:26" ht="17.25" customHeight="1">
      <c r="A2" s="226" t="s">
        <v>0</v>
      </c>
      <c r="B2" s="226" t="s">
        <v>1</v>
      </c>
      <c r="C2" s="226" t="s">
        <v>2</v>
      </c>
      <c r="D2" s="226" t="s">
        <v>3</v>
      </c>
      <c r="E2" s="222" t="s">
        <v>18</v>
      </c>
      <c r="F2" s="222" t="s">
        <v>19</v>
      </c>
      <c r="G2" s="227" t="s">
        <v>5</v>
      </c>
      <c r="H2" s="227"/>
      <c r="I2" s="227"/>
      <c r="J2" s="227"/>
      <c r="K2" s="227"/>
      <c r="L2" s="227"/>
      <c r="M2" s="226" t="s">
        <v>25</v>
      </c>
      <c r="N2" s="226" t="s">
        <v>26</v>
      </c>
      <c r="O2" s="35"/>
      <c r="P2" s="213" t="s">
        <v>28</v>
      </c>
      <c r="Q2" s="214"/>
      <c r="R2" s="215"/>
      <c r="S2" s="35"/>
      <c r="T2" s="219" t="s">
        <v>20</v>
      </c>
      <c r="U2" s="212" t="s">
        <v>54</v>
      </c>
      <c r="V2" s="163"/>
      <c r="W2" s="163"/>
      <c r="X2" s="163"/>
      <c r="Y2" s="163"/>
      <c r="Z2" s="164"/>
    </row>
    <row r="3" spans="1:26" ht="15.75" thickBot="1">
      <c r="A3" s="226"/>
      <c r="B3" s="226"/>
      <c r="C3" s="226"/>
      <c r="D3" s="226"/>
      <c r="E3" s="222"/>
      <c r="F3" s="222"/>
      <c r="G3" s="227"/>
      <c r="H3" s="227"/>
      <c r="I3" s="227"/>
      <c r="J3" s="227"/>
      <c r="K3" s="227"/>
      <c r="L3" s="227"/>
      <c r="M3" s="226"/>
      <c r="N3" s="226"/>
      <c r="O3" s="35"/>
      <c r="P3" s="216"/>
      <c r="Q3" s="217"/>
      <c r="R3" s="218"/>
      <c r="S3" s="35"/>
      <c r="T3" s="220"/>
      <c r="U3" s="165"/>
      <c r="V3" s="166"/>
      <c r="W3" s="166"/>
      <c r="X3" s="166"/>
      <c r="Y3" s="166"/>
      <c r="Z3" s="167"/>
    </row>
    <row r="4" spans="1:26" ht="52.5" thickBot="1">
      <c r="A4" s="226"/>
      <c r="B4" s="226"/>
      <c r="C4" s="226"/>
      <c r="D4" s="226"/>
      <c r="E4" s="222" t="s">
        <v>4</v>
      </c>
      <c r="F4" s="222"/>
      <c r="G4" s="65" t="s">
        <v>17</v>
      </c>
      <c r="H4" s="65" t="s">
        <v>6</v>
      </c>
      <c r="I4" s="65" t="s">
        <v>7</v>
      </c>
      <c r="J4" s="65" t="s">
        <v>8</v>
      </c>
      <c r="K4" s="65" t="s">
        <v>9</v>
      </c>
      <c r="L4" s="37" t="s">
        <v>10</v>
      </c>
      <c r="M4" s="226"/>
      <c r="N4" s="226"/>
      <c r="O4" s="35"/>
      <c r="P4" s="38" t="s">
        <v>6</v>
      </c>
      <c r="Q4" s="39" t="s">
        <v>7</v>
      </c>
      <c r="R4" s="40" t="s">
        <v>29</v>
      </c>
      <c r="S4" s="35"/>
      <c r="T4" s="220"/>
      <c r="U4" s="165"/>
      <c r="V4" s="166"/>
      <c r="W4" s="166"/>
      <c r="X4" s="166"/>
      <c r="Y4" s="166"/>
      <c r="Z4" s="167"/>
    </row>
    <row r="5" spans="1:26" ht="17.25" customHeight="1">
      <c r="A5" s="200" t="s">
        <v>11</v>
      </c>
      <c r="B5" s="206" t="s">
        <v>12</v>
      </c>
      <c r="C5" s="200">
        <v>1</v>
      </c>
      <c r="D5" s="66" t="s">
        <v>13</v>
      </c>
      <c r="E5" s="200">
        <f t="shared" ref="E5" si="0">F5+G5</f>
        <v>4294</v>
      </c>
      <c r="F5" s="200">
        <v>4263</v>
      </c>
      <c r="G5" s="200">
        <v>31</v>
      </c>
      <c r="H5" s="200">
        <v>3</v>
      </c>
      <c r="I5" s="200">
        <v>14</v>
      </c>
      <c r="J5" s="200">
        <v>5</v>
      </c>
      <c r="K5" s="200">
        <v>7</v>
      </c>
      <c r="L5" s="200">
        <v>5</v>
      </c>
      <c r="M5" s="194">
        <f t="shared" ref="M5:M11" si="1">F5/E5</f>
        <v>0.99278062412668844</v>
      </c>
      <c r="N5" s="194">
        <f>AVERAGE(M5:M6)</f>
        <v>0.99278062412668844</v>
      </c>
      <c r="O5" s="35"/>
      <c r="P5" s="42">
        <f>H5/$E5</f>
        <v>6.9864927806241269E-4</v>
      </c>
      <c r="Q5" s="43">
        <f t="shared" ref="Q5:Q22" si="2">I5/$E5</f>
        <v>3.2603632976245926E-3</v>
      </c>
      <c r="R5" s="44">
        <f>(G5-H5-I5)/$E5</f>
        <v>3.2603632976245926E-3</v>
      </c>
      <c r="S5" s="35"/>
      <c r="T5" s="220"/>
      <c r="U5" s="165"/>
      <c r="V5" s="166"/>
      <c r="W5" s="166"/>
      <c r="X5" s="166"/>
      <c r="Y5" s="166"/>
      <c r="Z5" s="167"/>
    </row>
    <row r="6" spans="1:26" ht="18" thickBot="1">
      <c r="A6" s="205"/>
      <c r="B6" s="207"/>
      <c r="C6" s="201"/>
      <c r="D6" s="66" t="s">
        <v>14</v>
      </c>
      <c r="E6" s="201"/>
      <c r="F6" s="201"/>
      <c r="G6" s="201"/>
      <c r="H6" s="201"/>
      <c r="I6" s="201"/>
      <c r="J6" s="201"/>
      <c r="K6" s="201"/>
      <c r="L6" s="201"/>
      <c r="M6" s="195"/>
      <c r="N6" s="202"/>
      <c r="O6" s="35"/>
      <c r="P6" s="45" t="e">
        <f t="shared" ref="P6:P22" si="3">H6/$E6</f>
        <v>#DIV/0!</v>
      </c>
      <c r="Q6" s="46" t="e">
        <f t="shared" si="2"/>
        <v>#DIV/0!</v>
      </c>
      <c r="R6" s="47" t="e">
        <f t="shared" ref="R6:R22" si="4">(G6-H6-I6)/$E6</f>
        <v>#DIV/0!</v>
      </c>
      <c r="S6" s="35"/>
      <c r="T6" s="220"/>
      <c r="U6" s="165"/>
      <c r="V6" s="166"/>
      <c r="W6" s="166"/>
      <c r="X6" s="166"/>
      <c r="Y6" s="166"/>
      <c r="Z6" s="167"/>
    </row>
    <row r="7" spans="1:26" ht="18" thickBot="1">
      <c r="A7" s="205"/>
      <c r="B7" s="207"/>
      <c r="C7" s="200">
        <v>2</v>
      </c>
      <c r="D7" s="66" t="s">
        <v>13</v>
      </c>
      <c r="E7" s="200">
        <f t="shared" ref="E7" si="5">F7+G7</f>
        <v>9556</v>
      </c>
      <c r="F7" s="200">
        <v>9482</v>
      </c>
      <c r="G7" s="200">
        <v>74</v>
      </c>
      <c r="H7" s="200">
        <v>3</v>
      </c>
      <c r="I7" s="200">
        <v>24</v>
      </c>
      <c r="J7" s="200">
        <v>19</v>
      </c>
      <c r="K7" s="200">
        <v>24</v>
      </c>
      <c r="L7" s="200">
        <v>20</v>
      </c>
      <c r="M7" s="194">
        <f t="shared" si="1"/>
        <v>0.99225617413143574</v>
      </c>
      <c r="N7" s="194">
        <f t="shared" ref="N7" si="6">AVERAGE(M7:M8)</f>
        <v>0.99225617413143574</v>
      </c>
      <c r="O7" s="35"/>
      <c r="P7" s="42">
        <f t="shared" si="3"/>
        <v>3.1393888656341566E-4</v>
      </c>
      <c r="Q7" s="43">
        <f t="shared" si="2"/>
        <v>2.5115110925073253E-3</v>
      </c>
      <c r="R7" s="44">
        <f t="shared" si="4"/>
        <v>4.9183758894935118E-3</v>
      </c>
      <c r="S7" s="35"/>
      <c r="T7" s="221"/>
      <c r="U7" s="168"/>
      <c r="V7" s="169"/>
      <c r="W7" s="169"/>
      <c r="X7" s="169"/>
      <c r="Y7" s="169"/>
      <c r="Z7" s="170"/>
    </row>
    <row r="8" spans="1:26" ht="18" thickBot="1">
      <c r="A8" s="205"/>
      <c r="B8" s="207"/>
      <c r="C8" s="201"/>
      <c r="D8" s="66" t="s">
        <v>14</v>
      </c>
      <c r="E8" s="201"/>
      <c r="F8" s="201"/>
      <c r="G8" s="201"/>
      <c r="H8" s="201"/>
      <c r="I8" s="201"/>
      <c r="J8" s="201"/>
      <c r="K8" s="201"/>
      <c r="L8" s="201"/>
      <c r="M8" s="195"/>
      <c r="N8" s="202"/>
      <c r="O8" s="35"/>
      <c r="P8" s="45" t="e">
        <f t="shared" si="3"/>
        <v>#DIV/0!</v>
      </c>
      <c r="Q8" s="46" t="e">
        <f t="shared" si="2"/>
        <v>#DIV/0!</v>
      </c>
      <c r="R8" s="47" t="e">
        <f t="shared" si="4"/>
        <v>#DIV/0!</v>
      </c>
      <c r="S8" s="35"/>
    </row>
    <row r="9" spans="1:26" ht="17.25" customHeight="1">
      <c r="A9" s="205"/>
      <c r="B9" s="207"/>
      <c r="C9" s="200">
        <v>3</v>
      </c>
      <c r="D9" s="66" t="s">
        <v>13</v>
      </c>
      <c r="E9" s="200">
        <f t="shared" ref="E9" si="7">F9+G9</f>
        <v>9588</v>
      </c>
      <c r="F9" s="200">
        <v>7732</v>
      </c>
      <c r="G9" s="200">
        <v>1856</v>
      </c>
      <c r="H9" s="200">
        <v>38</v>
      </c>
      <c r="I9" s="203">
        <v>1825</v>
      </c>
      <c r="J9" s="200">
        <v>28</v>
      </c>
      <c r="K9" s="200">
        <v>30</v>
      </c>
      <c r="L9" s="200">
        <v>30</v>
      </c>
      <c r="M9" s="194">
        <f t="shared" si="1"/>
        <v>0.80642469753858992</v>
      </c>
      <c r="N9" s="194">
        <f t="shared" ref="N9" si="8">AVERAGE(M9:M10)</f>
        <v>0.80642469753858992</v>
      </c>
      <c r="O9" s="35"/>
      <c r="P9" s="42">
        <f t="shared" si="3"/>
        <v>3.963287442636629E-3</v>
      </c>
      <c r="Q9" s="43">
        <f t="shared" si="2"/>
        <v>0.19034209428452231</v>
      </c>
      <c r="R9" s="44">
        <f t="shared" si="4"/>
        <v>-7.3007926574885273E-4</v>
      </c>
      <c r="S9" s="35"/>
      <c r="T9" s="209" t="s">
        <v>21</v>
      </c>
      <c r="U9" s="212" t="s">
        <v>55</v>
      </c>
      <c r="V9" s="155"/>
      <c r="W9" s="155"/>
      <c r="X9" s="155"/>
      <c r="Y9" s="155"/>
      <c r="Z9" s="156"/>
    </row>
    <row r="10" spans="1:26" ht="18" customHeight="1" thickBot="1">
      <c r="A10" s="205"/>
      <c r="B10" s="207"/>
      <c r="C10" s="201"/>
      <c r="D10" s="66" t="s">
        <v>14</v>
      </c>
      <c r="E10" s="201"/>
      <c r="F10" s="201"/>
      <c r="G10" s="201"/>
      <c r="H10" s="201"/>
      <c r="I10" s="204"/>
      <c r="J10" s="201"/>
      <c r="K10" s="201"/>
      <c r="L10" s="201"/>
      <c r="M10" s="195"/>
      <c r="N10" s="202"/>
      <c r="O10" s="35"/>
      <c r="P10" s="45" t="e">
        <f t="shared" si="3"/>
        <v>#DIV/0!</v>
      </c>
      <c r="Q10" s="46" t="e">
        <f t="shared" si="2"/>
        <v>#DIV/0!</v>
      </c>
      <c r="R10" s="47" t="e">
        <f t="shared" si="4"/>
        <v>#DIV/0!</v>
      </c>
      <c r="S10" s="35"/>
      <c r="T10" s="210"/>
      <c r="U10" s="157"/>
      <c r="V10" s="158"/>
      <c r="W10" s="158"/>
      <c r="X10" s="158"/>
      <c r="Y10" s="158"/>
      <c r="Z10" s="159"/>
    </row>
    <row r="11" spans="1:26" ht="17.25">
      <c r="A11" s="205"/>
      <c r="B11" s="207"/>
      <c r="C11" s="200">
        <v>4</v>
      </c>
      <c r="D11" s="66" t="s">
        <v>13</v>
      </c>
      <c r="E11" s="200">
        <f t="shared" ref="E11" si="9">F11+G11</f>
        <v>8487</v>
      </c>
      <c r="F11" s="200">
        <v>8300</v>
      </c>
      <c r="G11" s="200">
        <v>187</v>
      </c>
      <c r="H11" s="200">
        <v>5</v>
      </c>
      <c r="I11" s="203">
        <v>148</v>
      </c>
      <c r="J11" s="200">
        <v>15</v>
      </c>
      <c r="K11" s="200">
        <v>20</v>
      </c>
      <c r="L11" s="200">
        <v>25</v>
      </c>
      <c r="M11" s="194">
        <f t="shared" si="1"/>
        <v>0.97796630140214447</v>
      </c>
      <c r="N11" s="194">
        <f t="shared" ref="N11" si="10">AVERAGE(M11:M12)</f>
        <v>0.97796630140214447</v>
      </c>
      <c r="O11" s="35"/>
      <c r="P11" s="42">
        <f t="shared" si="3"/>
        <v>5.8913632614587016E-4</v>
      </c>
      <c r="Q11" s="43">
        <f t="shared" si="2"/>
        <v>1.7438435253917757E-2</v>
      </c>
      <c r="R11" s="44">
        <f t="shared" si="4"/>
        <v>4.0061270177919172E-3</v>
      </c>
      <c r="S11" s="35"/>
      <c r="T11" s="210"/>
      <c r="U11" s="157"/>
      <c r="V11" s="158"/>
      <c r="W11" s="158"/>
      <c r="X11" s="158"/>
      <c r="Y11" s="158"/>
      <c r="Z11" s="159"/>
    </row>
    <row r="12" spans="1:26" ht="18" thickBot="1">
      <c r="A12" s="205"/>
      <c r="B12" s="207"/>
      <c r="C12" s="201"/>
      <c r="D12" s="66" t="s">
        <v>14</v>
      </c>
      <c r="E12" s="201"/>
      <c r="F12" s="201"/>
      <c r="G12" s="201"/>
      <c r="H12" s="201"/>
      <c r="I12" s="204"/>
      <c r="J12" s="201"/>
      <c r="K12" s="201"/>
      <c r="L12" s="201"/>
      <c r="M12" s="195"/>
      <c r="N12" s="195"/>
      <c r="O12" s="35"/>
      <c r="P12" s="45" t="e">
        <f t="shared" si="3"/>
        <v>#DIV/0!</v>
      </c>
      <c r="Q12" s="46" t="e">
        <f t="shared" si="2"/>
        <v>#DIV/0!</v>
      </c>
      <c r="R12" s="47" t="e">
        <f t="shared" si="4"/>
        <v>#DIV/0!</v>
      </c>
      <c r="S12" s="35"/>
      <c r="T12" s="210"/>
      <c r="U12" s="157"/>
      <c r="V12" s="158"/>
      <c r="W12" s="158"/>
      <c r="X12" s="158"/>
      <c r="Y12" s="158"/>
      <c r="Z12" s="159"/>
    </row>
    <row r="13" spans="1:26" ht="18" thickBot="1">
      <c r="A13" s="201"/>
      <c r="B13" s="208"/>
      <c r="C13" s="196" t="s">
        <v>15</v>
      </c>
      <c r="D13" s="197"/>
      <c r="E13" s="48">
        <f t="shared" ref="E13:L13" si="11">SUM(E5:E12)</f>
        <v>31925</v>
      </c>
      <c r="F13" s="48">
        <f t="shared" si="11"/>
        <v>29777</v>
      </c>
      <c r="G13" s="48">
        <f t="shared" si="11"/>
        <v>2148</v>
      </c>
      <c r="H13" s="48">
        <f t="shared" si="11"/>
        <v>49</v>
      </c>
      <c r="I13" s="48">
        <f t="shared" si="11"/>
        <v>2011</v>
      </c>
      <c r="J13" s="48">
        <f t="shared" si="11"/>
        <v>67</v>
      </c>
      <c r="K13" s="48">
        <f t="shared" si="11"/>
        <v>81</v>
      </c>
      <c r="L13" s="48">
        <f t="shared" si="11"/>
        <v>80</v>
      </c>
      <c r="M13" s="49">
        <f>F13/E13</f>
        <v>0.93271730618637427</v>
      </c>
      <c r="N13" s="49">
        <f>AVERAGE(N5:N12)</f>
        <v>0.94235694929971459</v>
      </c>
      <c r="O13" s="35"/>
      <c r="P13" s="50">
        <f t="shared" si="3"/>
        <v>1.5348472983555208E-3</v>
      </c>
      <c r="Q13" s="51">
        <f t="shared" si="2"/>
        <v>6.2991386061080651E-2</v>
      </c>
      <c r="R13" s="52">
        <f t="shared" si="4"/>
        <v>2.7564604541895068E-3</v>
      </c>
      <c r="S13" s="35"/>
      <c r="T13" s="211"/>
      <c r="U13" s="160"/>
      <c r="V13" s="161"/>
      <c r="W13" s="161"/>
      <c r="X13" s="161"/>
      <c r="Y13" s="161"/>
      <c r="Z13" s="162"/>
    </row>
    <row r="14" spans="1:26" ht="18" thickBot="1">
      <c r="A14" s="200" t="s">
        <v>11</v>
      </c>
      <c r="B14" s="206" t="s">
        <v>16</v>
      </c>
      <c r="C14" s="200">
        <v>1</v>
      </c>
      <c r="D14" s="66" t="s">
        <v>13</v>
      </c>
      <c r="E14" s="200">
        <f t="shared" ref="E14" si="12">F14+G14</f>
        <v>15</v>
      </c>
      <c r="F14" s="200">
        <v>15</v>
      </c>
      <c r="G14" s="200">
        <v>0</v>
      </c>
      <c r="H14" s="200">
        <v>0</v>
      </c>
      <c r="I14" s="203">
        <v>0</v>
      </c>
      <c r="J14" s="198">
        <v>0</v>
      </c>
      <c r="K14" s="198">
        <v>0</v>
      </c>
      <c r="L14" s="200">
        <v>0</v>
      </c>
      <c r="M14" s="194">
        <f t="shared" ref="M14:M20" si="13">F14/E14</f>
        <v>1</v>
      </c>
      <c r="N14" s="194">
        <f t="shared" ref="N14:N20" si="14">AVERAGE(M14:M15)</f>
        <v>1</v>
      </c>
      <c r="O14" s="35"/>
      <c r="P14" s="42">
        <f t="shared" si="3"/>
        <v>0</v>
      </c>
      <c r="Q14" s="43">
        <f t="shared" si="2"/>
        <v>0</v>
      </c>
      <c r="R14" s="44">
        <f t="shared" si="4"/>
        <v>0</v>
      </c>
      <c r="S14" s="35"/>
    </row>
    <row r="15" spans="1:26" ht="18" thickBot="1">
      <c r="A15" s="205"/>
      <c r="B15" s="207"/>
      <c r="C15" s="201"/>
      <c r="D15" s="66" t="s">
        <v>14</v>
      </c>
      <c r="E15" s="201"/>
      <c r="F15" s="201"/>
      <c r="G15" s="201"/>
      <c r="H15" s="201"/>
      <c r="I15" s="204"/>
      <c r="J15" s="199"/>
      <c r="K15" s="199"/>
      <c r="L15" s="201"/>
      <c r="M15" s="195"/>
      <c r="N15" s="202"/>
      <c r="O15" s="35"/>
      <c r="P15" s="45" t="e">
        <f t="shared" si="3"/>
        <v>#DIV/0!</v>
      </c>
      <c r="Q15" s="46" t="e">
        <f t="shared" si="2"/>
        <v>#DIV/0!</v>
      </c>
      <c r="R15" s="47" t="e">
        <f t="shared" si="4"/>
        <v>#DIV/0!</v>
      </c>
      <c r="S15" s="35"/>
      <c r="T15" s="53" t="s">
        <v>22</v>
      </c>
      <c r="U15" s="54"/>
      <c r="V15" s="55"/>
      <c r="W15" s="55"/>
      <c r="X15" s="55"/>
      <c r="Y15" s="55"/>
      <c r="Z15" s="56"/>
    </row>
    <row r="16" spans="1:26" ht="18" thickBot="1">
      <c r="A16" s="205"/>
      <c r="B16" s="207"/>
      <c r="C16" s="200">
        <v>2</v>
      </c>
      <c r="D16" s="66" t="s">
        <v>13</v>
      </c>
      <c r="E16" s="200">
        <f t="shared" ref="E16" si="15">F16+G16</f>
        <v>16</v>
      </c>
      <c r="F16" s="200">
        <v>16</v>
      </c>
      <c r="G16" s="200">
        <v>0</v>
      </c>
      <c r="H16" s="200">
        <v>0</v>
      </c>
      <c r="I16" s="200">
        <v>0</v>
      </c>
      <c r="J16" s="200">
        <v>0</v>
      </c>
      <c r="K16" s="200">
        <v>0</v>
      </c>
      <c r="L16" s="200">
        <v>0</v>
      </c>
      <c r="M16" s="194">
        <f t="shared" si="13"/>
        <v>1</v>
      </c>
      <c r="N16" s="194">
        <f t="shared" si="14"/>
        <v>1</v>
      </c>
      <c r="O16" s="35"/>
      <c r="P16" s="42">
        <f t="shared" si="3"/>
        <v>0</v>
      </c>
      <c r="Q16" s="43">
        <f t="shared" si="2"/>
        <v>0</v>
      </c>
      <c r="R16" s="44">
        <f t="shared" si="4"/>
        <v>0</v>
      </c>
      <c r="S16" s="35"/>
    </row>
    <row r="17" spans="1:26" ht="18" thickBot="1">
      <c r="A17" s="205"/>
      <c r="B17" s="207"/>
      <c r="C17" s="201"/>
      <c r="D17" s="66" t="s">
        <v>14</v>
      </c>
      <c r="E17" s="201"/>
      <c r="F17" s="201"/>
      <c r="G17" s="201"/>
      <c r="H17" s="201"/>
      <c r="I17" s="201"/>
      <c r="J17" s="201"/>
      <c r="K17" s="201"/>
      <c r="L17" s="201"/>
      <c r="M17" s="195"/>
      <c r="N17" s="202"/>
      <c r="O17" s="35"/>
      <c r="P17" s="45" t="e">
        <f t="shared" si="3"/>
        <v>#DIV/0!</v>
      </c>
      <c r="Q17" s="46" t="e">
        <f t="shared" si="2"/>
        <v>#DIV/0!</v>
      </c>
      <c r="R17" s="47" t="e">
        <f t="shared" si="4"/>
        <v>#DIV/0!</v>
      </c>
      <c r="S17" s="35"/>
      <c r="T17" s="57" t="s">
        <v>23</v>
      </c>
      <c r="U17" s="54" t="s">
        <v>24</v>
      </c>
      <c r="V17" s="55"/>
      <c r="W17" s="55"/>
      <c r="X17" s="55"/>
      <c r="Y17" s="55"/>
      <c r="Z17" s="56"/>
    </row>
    <row r="18" spans="1:26" ht="17.25">
      <c r="A18" s="205"/>
      <c r="B18" s="207"/>
      <c r="C18" s="200">
        <v>3</v>
      </c>
      <c r="D18" s="66" t="s">
        <v>13</v>
      </c>
      <c r="E18" s="200">
        <f t="shared" ref="E18" si="16">F18+G18</f>
        <v>1162</v>
      </c>
      <c r="F18" s="200">
        <v>1111</v>
      </c>
      <c r="G18" s="200">
        <v>51</v>
      </c>
      <c r="H18" s="200">
        <v>0</v>
      </c>
      <c r="I18" s="198">
        <v>2</v>
      </c>
      <c r="J18" s="198">
        <v>3</v>
      </c>
      <c r="K18" s="198">
        <v>39</v>
      </c>
      <c r="L18" s="200">
        <v>8</v>
      </c>
      <c r="M18" s="194">
        <f t="shared" si="13"/>
        <v>0.95611015490533557</v>
      </c>
      <c r="N18" s="194">
        <f t="shared" si="14"/>
        <v>0.95611015490533557</v>
      </c>
      <c r="O18" s="35"/>
      <c r="P18" s="42">
        <f t="shared" si="3"/>
        <v>0</v>
      </c>
      <c r="Q18" s="43">
        <f t="shared" si="2"/>
        <v>1.7211703958691911E-3</v>
      </c>
      <c r="R18" s="44">
        <f t="shared" si="4"/>
        <v>4.2168674698795178E-2</v>
      </c>
      <c r="S18" s="35"/>
    </row>
    <row r="19" spans="1:26" ht="18" thickBot="1">
      <c r="A19" s="205"/>
      <c r="B19" s="207"/>
      <c r="C19" s="201"/>
      <c r="D19" s="66" t="s">
        <v>14</v>
      </c>
      <c r="E19" s="201"/>
      <c r="F19" s="201"/>
      <c r="G19" s="201"/>
      <c r="H19" s="201"/>
      <c r="I19" s="199"/>
      <c r="J19" s="199"/>
      <c r="K19" s="199"/>
      <c r="L19" s="201"/>
      <c r="M19" s="195"/>
      <c r="N19" s="202"/>
      <c r="O19" s="35"/>
      <c r="P19" s="45" t="e">
        <f t="shared" si="3"/>
        <v>#DIV/0!</v>
      </c>
      <c r="Q19" s="46" t="e">
        <f t="shared" si="2"/>
        <v>#DIV/0!</v>
      </c>
      <c r="R19" s="47" t="e">
        <f t="shared" si="4"/>
        <v>#DIV/0!</v>
      </c>
      <c r="S19" s="35"/>
    </row>
    <row r="20" spans="1:26" ht="17.25">
      <c r="A20" s="205"/>
      <c r="B20" s="207"/>
      <c r="C20" s="200">
        <v>4</v>
      </c>
      <c r="D20" s="66" t="s">
        <v>13</v>
      </c>
      <c r="E20" s="200">
        <f t="shared" ref="E20" si="17">F20+G20</f>
        <v>1330</v>
      </c>
      <c r="F20" s="200">
        <v>1295</v>
      </c>
      <c r="G20" s="200">
        <v>35</v>
      </c>
      <c r="H20" s="200">
        <v>1</v>
      </c>
      <c r="I20" s="203">
        <v>14</v>
      </c>
      <c r="J20" s="198">
        <v>9</v>
      </c>
      <c r="K20" s="198">
        <v>1</v>
      </c>
      <c r="L20" s="200">
        <v>10</v>
      </c>
      <c r="M20" s="194">
        <f t="shared" si="13"/>
        <v>0.97368421052631582</v>
      </c>
      <c r="N20" s="194">
        <f t="shared" si="14"/>
        <v>0.97368421052631582</v>
      </c>
      <c r="O20" s="35"/>
      <c r="P20" s="42">
        <f t="shared" si="3"/>
        <v>7.5187969924812035E-4</v>
      </c>
      <c r="Q20" s="43">
        <f t="shared" si="2"/>
        <v>1.0526315789473684E-2</v>
      </c>
      <c r="R20" s="44">
        <f t="shared" si="4"/>
        <v>1.5037593984962405E-2</v>
      </c>
      <c r="S20" s="35"/>
    </row>
    <row r="21" spans="1:26" ht="18" thickBot="1">
      <c r="A21" s="205"/>
      <c r="B21" s="207"/>
      <c r="C21" s="201"/>
      <c r="D21" s="66" t="s">
        <v>14</v>
      </c>
      <c r="E21" s="201"/>
      <c r="F21" s="201"/>
      <c r="G21" s="201"/>
      <c r="H21" s="201"/>
      <c r="I21" s="204"/>
      <c r="J21" s="199"/>
      <c r="K21" s="199"/>
      <c r="L21" s="201"/>
      <c r="M21" s="195"/>
      <c r="N21" s="195"/>
      <c r="O21" s="35"/>
      <c r="P21" s="45" t="e">
        <f t="shared" si="3"/>
        <v>#DIV/0!</v>
      </c>
      <c r="Q21" s="46" t="e">
        <f t="shared" si="2"/>
        <v>#DIV/0!</v>
      </c>
      <c r="R21" s="47" t="e">
        <f t="shared" si="4"/>
        <v>#DIV/0!</v>
      </c>
      <c r="S21" s="35"/>
    </row>
    <row r="22" spans="1:26" ht="18" thickBot="1">
      <c r="A22" s="201"/>
      <c r="B22" s="208"/>
      <c r="C22" s="196" t="s">
        <v>15</v>
      </c>
      <c r="D22" s="197"/>
      <c r="E22" s="48">
        <f>SUM(E14:E21)</f>
        <v>2523</v>
      </c>
      <c r="F22" s="48">
        <f>SUM(F14:F21)</f>
        <v>2437</v>
      </c>
      <c r="G22" s="48">
        <f t="shared" ref="G22:L22" si="18">SUM(G14:G21)</f>
        <v>86</v>
      </c>
      <c r="H22" s="48">
        <f t="shared" si="18"/>
        <v>1</v>
      </c>
      <c r="I22" s="48">
        <f t="shared" si="18"/>
        <v>16</v>
      </c>
      <c r="J22" s="48">
        <f t="shared" si="18"/>
        <v>12</v>
      </c>
      <c r="K22" s="48">
        <f t="shared" si="18"/>
        <v>40</v>
      </c>
      <c r="L22" s="48">
        <f t="shared" si="18"/>
        <v>18</v>
      </c>
      <c r="M22" s="49">
        <f>F22/E22</f>
        <v>0.96591359492667461</v>
      </c>
      <c r="N22" s="49">
        <f>AVERAGE(N14:N21)</f>
        <v>0.98244859135791285</v>
      </c>
      <c r="O22" s="35"/>
      <c r="P22" s="50">
        <f t="shared" si="3"/>
        <v>3.9635354736424893E-4</v>
      </c>
      <c r="Q22" s="51">
        <f t="shared" si="2"/>
        <v>6.3416567578279829E-3</v>
      </c>
      <c r="R22" s="52">
        <f t="shared" si="4"/>
        <v>2.7348394768133173E-2</v>
      </c>
      <c r="S22" s="35"/>
    </row>
    <row r="23" spans="1:26">
      <c r="P23" s="58"/>
      <c r="Q23" s="58"/>
      <c r="R23" s="58"/>
    </row>
  </sheetData>
  <mergeCells count="110">
    <mergeCell ref="A1:N1"/>
    <mergeCell ref="A2:A4"/>
    <mergeCell ref="B2:B4"/>
    <mergeCell ref="C2:C4"/>
    <mergeCell ref="D2:D4"/>
    <mergeCell ref="E2:E3"/>
    <mergeCell ref="F2:F3"/>
    <mergeCell ref="G2:L3"/>
    <mergeCell ref="M2:M4"/>
    <mergeCell ref="N2:N4"/>
    <mergeCell ref="P2:R3"/>
    <mergeCell ref="T2:T7"/>
    <mergeCell ref="U2:Z7"/>
    <mergeCell ref="E4:F4"/>
    <mergeCell ref="A5:A13"/>
    <mergeCell ref="B5:B13"/>
    <mergeCell ref="C5:C6"/>
    <mergeCell ref="E5:E6"/>
    <mergeCell ref="F5:F6"/>
    <mergeCell ref="G5:G6"/>
    <mergeCell ref="N5:N6"/>
    <mergeCell ref="C7:C8"/>
    <mergeCell ref="E7:E8"/>
    <mergeCell ref="F7:F8"/>
    <mergeCell ref="G7:G8"/>
    <mergeCell ref="H7:H8"/>
    <mergeCell ref="I7:I8"/>
    <mergeCell ref="J7:J8"/>
    <mergeCell ref="K7:K8"/>
    <mergeCell ref="L7:L8"/>
    <mergeCell ref="H5:H6"/>
    <mergeCell ref="I5:I6"/>
    <mergeCell ref="J5:J6"/>
    <mergeCell ref="K5:K6"/>
    <mergeCell ref="L5:L6"/>
    <mergeCell ref="M5:M6"/>
    <mergeCell ref="M7:M8"/>
    <mergeCell ref="N7:N8"/>
    <mergeCell ref="C9:C10"/>
    <mergeCell ref="E9:E10"/>
    <mergeCell ref="F9:F10"/>
    <mergeCell ref="G9:G10"/>
    <mergeCell ref="H9:H10"/>
    <mergeCell ref="I9:I10"/>
    <mergeCell ref="J9:J10"/>
    <mergeCell ref="K9:K10"/>
    <mergeCell ref="N11:N12"/>
    <mergeCell ref="L9:L10"/>
    <mergeCell ref="M9:M10"/>
    <mergeCell ref="N9:N10"/>
    <mergeCell ref="T9:T13"/>
    <mergeCell ref="U9:Z13"/>
    <mergeCell ref="C11:C12"/>
    <mergeCell ref="E11:E12"/>
    <mergeCell ref="F11:F12"/>
    <mergeCell ref="G11:G12"/>
    <mergeCell ref="H11:H12"/>
    <mergeCell ref="C13:D13"/>
    <mergeCell ref="A14:A22"/>
    <mergeCell ref="B14:B22"/>
    <mergeCell ref="C14:C15"/>
    <mergeCell ref="E14:E15"/>
    <mergeCell ref="F14:F15"/>
    <mergeCell ref="I11:I12"/>
    <mergeCell ref="J11:J12"/>
    <mergeCell ref="K11:K12"/>
    <mergeCell ref="M14:M15"/>
    <mergeCell ref="C18:C19"/>
    <mergeCell ref="E18:E19"/>
    <mergeCell ref="F18:F19"/>
    <mergeCell ref="G18:G19"/>
    <mergeCell ref="H18:H19"/>
    <mergeCell ref="I18:I19"/>
    <mergeCell ref="J18:J19"/>
    <mergeCell ref="J20:J21"/>
    <mergeCell ref="K20:K21"/>
    <mergeCell ref="L20:L21"/>
    <mergeCell ref="M20:M21"/>
    <mergeCell ref="L11:L12"/>
    <mergeCell ref="M11:M12"/>
    <mergeCell ref="N14:N15"/>
    <mergeCell ref="C16:C17"/>
    <mergeCell ref="E16:E17"/>
    <mergeCell ref="F16:F17"/>
    <mergeCell ref="G16:G17"/>
    <mergeCell ref="H16:H17"/>
    <mergeCell ref="I16:I17"/>
    <mergeCell ref="J16:J17"/>
    <mergeCell ref="K16:K17"/>
    <mergeCell ref="G14:G15"/>
    <mergeCell ref="H14:H15"/>
    <mergeCell ref="I14:I15"/>
    <mergeCell ref="J14:J15"/>
    <mergeCell ref="K14:K15"/>
    <mergeCell ref="L14:L15"/>
    <mergeCell ref="L16:L17"/>
    <mergeCell ref="M16:M17"/>
    <mergeCell ref="N16:N17"/>
    <mergeCell ref="N20:N21"/>
    <mergeCell ref="C22:D22"/>
    <mergeCell ref="K18:K19"/>
    <mergeCell ref="L18:L19"/>
    <mergeCell ref="M18:M19"/>
    <mergeCell ref="N18:N19"/>
    <mergeCell ref="C20:C21"/>
    <mergeCell ref="E20:E21"/>
    <mergeCell ref="F20:F21"/>
    <mergeCell ref="G20:G21"/>
    <mergeCell ref="H20:H21"/>
    <mergeCell ref="I20:I2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="80" zoomScaleNormal="80" workbookViewId="0">
      <selection activeCell="U9" sqref="U9:Z13"/>
    </sheetView>
  </sheetViews>
  <sheetFormatPr defaultColWidth="9" defaultRowHeight="15"/>
  <cols>
    <col min="1" max="1" width="9" style="2"/>
    <col min="2" max="2" width="11.85546875" style="2" customWidth="1"/>
    <col min="3" max="3" width="9" style="2"/>
    <col min="4" max="4" width="11" style="2" customWidth="1"/>
    <col min="5" max="6" width="12.7109375" style="2" customWidth="1"/>
    <col min="7" max="9" width="9" style="2"/>
    <col min="10" max="12" width="10.42578125" style="2" customWidth="1"/>
    <col min="13" max="13" width="11.85546875" style="2" bestFit="1" customWidth="1"/>
    <col min="14" max="14" width="11.85546875" style="2" customWidth="1"/>
    <col min="15" max="15" width="1.7109375" style="2" customWidth="1"/>
    <col min="16" max="17" width="0" style="2" hidden="1" customWidth="1"/>
    <col min="18" max="18" width="11" style="2" hidden="1" customWidth="1"/>
    <col min="19" max="19" width="1.7109375" style="2" customWidth="1"/>
    <col min="20" max="16384" width="9" style="2"/>
  </cols>
  <sheetData>
    <row r="1" spans="1:26" ht="21" thickBot="1">
      <c r="A1" s="108" t="s">
        <v>50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  <c r="O1" s="1"/>
      <c r="S1" s="1"/>
    </row>
    <row r="2" spans="1:26" ht="17.25" customHeight="1">
      <c r="A2" s="111" t="s">
        <v>0</v>
      </c>
      <c r="B2" s="111" t="s">
        <v>1</v>
      </c>
      <c r="C2" s="111" t="s">
        <v>2</v>
      </c>
      <c r="D2" s="111" t="s">
        <v>3</v>
      </c>
      <c r="E2" s="112" t="s">
        <v>18</v>
      </c>
      <c r="F2" s="112" t="s">
        <v>19</v>
      </c>
      <c r="G2" s="113" t="s">
        <v>5</v>
      </c>
      <c r="H2" s="113"/>
      <c r="I2" s="113"/>
      <c r="J2" s="113"/>
      <c r="K2" s="113"/>
      <c r="L2" s="113"/>
      <c r="M2" s="111" t="s">
        <v>25</v>
      </c>
      <c r="N2" s="111" t="s">
        <v>26</v>
      </c>
      <c r="O2" s="1"/>
      <c r="P2" s="114" t="s">
        <v>28</v>
      </c>
      <c r="Q2" s="115"/>
      <c r="R2" s="116"/>
      <c r="S2" s="1"/>
      <c r="T2" s="120" t="s">
        <v>20</v>
      </c>
      <c r="U2" s="228" t="s">
        <v>51</v>
      </c>
      <c r="V2" s="163"/>
      <c r="W2" s="163"/>
      <c r="X2" s="163"/>
      <c r="Y2" s="163"/>
      <c r="Z2" s="164"/>
    </row>
    <row r="3" spans="1:26" ht="15.75" thickBot="1">
      <c r="A3" s="111"/>
      <c r="B3" s="111"/>
      <c r="C3" s="111"/>
      <c r="D3" s="111"/>
      <c r="E3" s="112"/>
      <c r="F3" s="112"/>
      <c r="G3" s="113"/>
      <c r="H3" s="113"/>
      <c r="I3" s="113"/>
      <c r="J3" s="113"/>
      <c r="K3" s="113"/>
      <c r="L3" s="113"/>
      <c r="M3" s="111"/>
      <c r="N3" s="111"/>
      <c r="O3" s="1"/>
      <c r="P3" s="117"/>
      <c r="Q3" s="118"/>
      <c r="R3" s="119"/>
      <c r="S3" s="1"/>
      <c r="T3" s="121"/>
      <c r="U3" s="165"/>
      <c r="V3" s="166"/>
      <c r="W3" s="166"/>
      <c r="X3" s="166"/>
      <c r="Y3" s="166"/>
      <c r="Z3" s="167"/>
    </row>
    <row r="4" spans="1:26" ht="52.5" thickBot="1">
      <c r="A4" s="111"/>
      <c r="B4" s="111"/>
      <c r="C4" s="111"/>
      <c r="D4" s="111"/>
      <c r="E4" s="112" t="s">
        <v>4</v>
      </c>
      <c r="F4" s="112"/>
      <c r="G4" s="63" t="s">
        <v>17</v>
      </c>
      <c r="H4" s="63" t="s">
        <v>6</v>
      </c>
      <c r="I4" s="63" t="s">
        <v>7</v>
      </c>
      <c r="J4" s="63" t="s">
        <v>8</v>
      </c>
      <c r="K4" s="63" t="s">
        <v>9</v>
      </c>
      <c r="L4" s="4" t="s">
        <v>10</v>
      </c>
      <c r="M4" s="111"/>
      <c r="N4" s="111"/>
      <c r="O4" s="1"/>
      <c r="P4" s="5" t="s">
        <v>6</v>
      </c>
      <c r="Q4" s="6" t="s">
        <v>7</v>
      </c>
      <c r="R4" s="7" t="s">
        <v>29</v>
      </c>
      <c r="S4" s="1"/>
      <c r="T4" s="121"/>
      <c r="U4" s="165"/>
      <c r="V4" s="166"/>
      <c r="W4" s="166"/>
      <c r="X4" s="166"/>
      <c r="Y4" s="166"/>
      <c r="Z4" s="167"/>
    </row>
    <row r="5" spans="1:26" ht="17.25" customHeight="1">
      <c r="A5" s="132" t="s">
        <v>11</v>
      </c>
      <c r="B5" s="135" t="s">
        <v>12</v>
      </c>
      <c r="C5" s="132">
        <v>1</v>
      </c>
      <c r="D5" s="64" t="s">
        <v>13</v>
      </c>
      <c r="E5" s="64">
        <v>575</v>
      </c>
      <c r="F5" s="64">
        <v>564</v>
      </c>
      <c r="G5" s="64">
        <v>11</v>
      </c>
      <c r="H5" s="64">
        <v>0</v>
      </c>
      <c r="I5" s="64">
        <v>3</v>
      </c>
      <c r="J5" s="64">
        <v>3</v>
      </c>
      <c r="K5" s="64">
        <v>6</v>
      </c>
      <c r="L5" s="64">
        <v>0</v>
      </c>
      <c r="M5" s="9">
        <f t="shared" ref="M5:M21" si="0">F5/E5</f>
        <v>0.98086956521739133</v>
      </c>
      <c r="N5" s="138" t="e">
        <f>AVERAGE(M5:M6)</f>
        <v>#DIV/0!</v>
      </c>
      <c r="O5" s="1"/>
      <c r="P5" s="10">
        <f>H5/$E5</f>
        <v>0</v>
      </c>
      <c r="Q5" s="11">
        <f t="shared" ref="Q5:Q22" si="1">I5/$E5</f>
        <v>5.2173913043478265E-3</v>
      </c>
      <c r="R5" s="12">
        <f>(G5-H5-I5)/$E5</f>
        <v>1.391304347826087E-2</v>
      </c>
      <c r="S5" s="1"/>
      <c r="T5" s="121"/>
      <c r="U5" s="165"/>
      <c r="V5" s="166"/>
      <c r="W5" s="166"/>
      <c r="X5" s="166"/>
      <c r="Y5" s="166"/>
      <c r="Z5" s="167"/>
    </row>
    <row r="6" spans="1:26" ht="18" thickBot="1">
      <c r="A6" s="133"/>
      <c r="B6" s="136"/>
      <c r="C6" s="134"/>
      <c r="D6" s="64" t="s">
        <v>14</v>
      </c>
      <c r="E6" s="64"/>
      <c r="F6" s="64"/>
      <c r="G6" s="64"/>
      <c r="H6" s="64"/>
      <c r="I6" s="64"/>
      <c r="J6" s="64"/>
      <c r="K6" s="64"/>
      <c r="L6" s="64"/>
      <c r="M6" s="9" t="e">
        <f t="shared" si="0"/>
        <v>#DIV/0!</v>
      </c>
      <c r="N6" s="139"/>
      <c r="O6" s="1"/>
      <c r="P6" s="13" t="e">
        <f t="shared" ref="P6:P22" si="2">H6/$E6</f>
        <v>#DIV/0!</v>
      </c>
      <c r="Q6" s="14" t="e">
        <f t="shared" si="1"/>
        <v>#DIV/0!</v>
      </c>
      <c r="R6" s="15" t="e">
        <f t="shared" ref="R6:R22" si="3">(G6-H6-I6)/$E6</f>
        <v>#DIV/0!</v>
      </c>
      <c r="S6" s="1"/>
      <c r="T6" s="121"/>
      <c r="U6" s="165"/>
      <c r="V6" s="166"/>
      <c r="W6" s="166"/>
      <c r="X6" s="166"/>
      <c r="Y6" s="166"/>
      <c r="Z6" s="167"/>
    </row>
    <row r="7" spans="1:26" ht="18" thickBot="1">
      <c r="A7" s="133"/>
      <c r="B7" s="136"/>
      <c r="C7" s="132">
        <v>2</v>
      </c>
      <c r="D7" s="64" t="s">
        <v>13</v>
      </c>
      <c r="E7" s="64">
        <v>1271</v>
      </c>
      <c r="F7" s="64">
        <v>1260</v>
      </c>
      <c r="G7" s="64">
        <v>11</v>
      </c>
      <c r="H7" s="64">
        <v>6</v>
      </c>
      <c r="I7" s="64">
        <v>6</v>
      </c>
      <c r="J7" s="64">
        <v>3</v>
      </c>
      <c r="K7" s="64">
        <v>1</v>
      </c>
      <c r="L7" s="64">
        <v>0</v>
      </c>
      <c r="M7" s="9">
        <f t="shared" si="0"/>
        <v>0.99134539732494098</v>
      </c>
      <c r="N7" s="138" t="e">
        <f t="shared" ref="N7" si="4">AVERAGE(M7:M8)</f>
        <v>#DIV/0!</v>
      </c>
      <c r="O7" s="1"/>
      <c r="P7" s="10">
        <f t="shared" si="2"/>
        <v>4.7206923682140047E-3</v>
      </c>
      <c r="Q7" s="11">
        <f t="shared" si="1"/>
        <v>4.7206923682140047E-3</v>
      </c>
      <c r="R7" s="12">
        <f t="shared" si="3"/>
        <v>-7.8678206136900079E-4</v>
      </c>
      <c r="S7" s="1"/>
      <c r="T7" s="122"/>
      <c r="U7" s="168"/>
      <c r="V7" s="169"/>
      <c r="W7" s="169"/>
      <c r="X7" s="169"/>
      <c r="Y7" s="169"/>
      <c r="Z7" s="170"/>
    </row>
    <row r="8" spans="1:26" ht="18" thickBot="1">
      <c r="A8" s="133"/>
      <c r="B8" s="136"/>
      <c r="C8" s="134"/>
      <c r="D8" s="64" t="s">
        <v>14</v>
      </c>
      <c r="E8" s="64"/>
      <c r="F8" s="64"/>
      <c r="G8" s="64"/>
      <c r="H8" s="64"/>
      <c r="I8" s="64"/>
      <c r="J8" s="64"/>
      <c r="K8" s="64"/>
      <c r="L8" s="64"/>
      <c r="M8" s="9" t="e">
        <f t="shared" si="0"/>
        <v>#DIV/0!</v>
      </c>
      <c r="N8" s="139"/>
      <c r="O8" s="1"/>
      <c r="P8" s="13" t="e">
        <f t="shared" si="2"/>
        <v>#DIV/0!</v>
      </c>
      <c r="Q8" s="14" t="e">
        <f t="shared" si="1"/>
        <v>#DIV/0!</v>
      </c>
      <c r="R8" s="15" t="e">
        <f t="shared" si="3"/>
        <v>#DIV/0!</v>
      </c>
      <c r="S8" s="1"/>
      <c r="U8"/>
      <c r="V8"/>
      <c r="W8"/>
      <c r="X8"/>
      <c r="Y8"/>
      <c r="Z8"/>
    </row>
    <row r="9" spans="1:26" ht="18">
      <c r="A9" s="133"/>
      <c r="B9" s="136"/>
      <c r="C9" s="132">
        <v>3</v>
      </c>
      <c r="D9" s="64" t="s">
        <v>13</v>
      </c>
      <c r="E9" s="64">
        <v>1091</v>
      </c>
      <c r="F9" s="64">
        <v>886</v>
      </c>
      <c r="G9" s="64">
        <v>205</v>
      </c>
      <c r="H9" s="64">
        <v>2</v>
      </c>
      <c r="I9" s="29">
        <v>197</v>
      </c>
      <c r="J9" s="64">
        <v>2</v>
      </c>
      <c r="K9" s="64">
        <v>7</v>
      </c>
      <c r="L9" s="64">
        <v>1</v>
      </c>
      <c r="M9" s="9">
        <f t="shared" si="0"/>
        <v>0.81209899175068745</v>
      </c>
      <c r="N9" s="138" t="e">
        <f t="shared" ref="N9" si="5">AVERAGE(M9:M10)</f>
        <v>#DIV/0!</v>
      </c>
      <c r="O9" s="1"/>
      <c r="P9" s="10">
        <f t="shared" si="2"/>
        <v>1.8331805682859762E-3</v>
      </c>
      <c r="Q9" s="11">
        <f t="shared" si="1"/>
        <v>0.18056828597616864</v>
      </c>
      <c r="R9" s="12">
        <f t="shared" si="3"/>
        <v>5.4995417048579283E-3</v>
      </c>
      <c r="S9" s="1"/>
      <c r="T9" s="140" t="s">
        <v>21</v>
      </c>
      <c r="U9" s="192" t="s">
        <v>52</v>
      </c>
      <c r="V9" s="155"/>
      <c r="W9" s="155"/>
      <c r="X9" s="155"/>
      <c r="Y9" s="155"/>
      <c r="Z9" s="156"/>
    </row>
    <row r="10" spans="1:26" ht="18" thickBot="1">
      <c r="A10" s="133"/>
      <c r="B10" s="136"/>
      <c r="C10" s="134"/>
      <c r="D10" s="64" t="s">
        <v>14</v>
      </c>
      <c r="E10" s="64"/>
      <c r="F10" s="64"/>
      <c r="G10" s="64"/>
      <c r="H10" s="64"/>
      <c r="I10" s="64"/>
      <c r="J10" s="64"/>
      <c r="K10" s="64"/>
      <c r="L10" s="64"/>
      <c r="M10" s="9" t="e">
        <f t="shared" si="0"/>
        <v>#DIV/0!</v>
      </c>
      <c r="N10" s="139"/>
      <c r="O10" s="1"/>
      <c r="P10" s="13" t="e">
        <f t="shared" si="2"/>
        <v>#DIV/0!</v>
      </c>
      <c r="Q10" s="14" t="e">
        <f t="shared" si="1"/>
        <v>#DIV/0!</v>
      </c>
      <c r="R10" s="15" t="e">
        <f t="shared" si="3"/>
        <v>#DIV/0!</v>
      </c>
      <c r="S10" s="1"/>
      <c r="T10" s="141"/>
      <c r="U10" s="157"/>
      <c r="V10" s="158"/>
      <c r="W10" s="158"/>
      <c r="X10" s="158"/>
      <c r="Y10" s="158"/>
      <c r="Z10" s="159"/>
    </row>
    <row r="11" spans="1:26" ht="18">
      <c r="A11" s="133"/>
      <c r="B11" s="136"/>
      <c r="C11" s="132">
        <v>4</v>
      </c>
      <c r="D11" s="64" t="s">
        <v>13</v>
      </c>
      <c r="E11" s="64">
        <v>1266</v>
      </c>
      <c r="F11" s="64">
        <v>1239</v>
      </c>
      <c r="G11" s="64">
        <v>27</v>
      </c>
      <c r="H11" s="64">
        <v>0</v>
      </c>
      <c r="I11" s="29">
        <v>14</v>
      </c>
      <c r="J11" s="64">
        <v>3</v>
      </c>
      <c r="K11" s="64">
        <v>12</v>
      </c>
      <c r="L11" s="64">
        <v>0</v>
      </c>
      <c r="M11" s="9">
        <f t="shared" si="0"/>
        <v>0.97867298578199047</v>
      </c>
      <c r="N11" s="138" t="e">
        <f t="shared" ref="N11" si="6">AVERAGE(M11:M12)</f>
        <v>#DIV/0!</v>
      </c>
      <c r="O11" s="1"/>
      <c r="P11" s="10">
        <f t="shared" si="2"/>
        <v>0</v>
      </c>
      <c r="Q11" s="11">
        <f t="shared" si="1"/>
        <v>1.1058451816745656E-2</v>
      </c>
      <c r="R11" s="12">
        <f t="shared" si="3"/>
        <v>1.0268562401263823E-2</v>
      </c>
      <c r="S11" s="1"/>
      <c r="T11" s="141"/>
      <c r="U11" s="157"/>
      <c r="V11" s="158"/>
      <c r="W11" s="158"/>
      <c r="X11" s="158"/>
      <c r="Y11" s="158"/>
      <c r="Z11" s="159"/>
    </row>
    <row r="12" spans="1:26" ht="18" thickBot="1">
      <c r="A12" s="133"/>
      <c r="B12" s="136"/>
      <c r="C12" s="134"/>
      <c r="D12" s="64" t="s">
        <v>14</v>
      </c>
      <c r="E12" s="64"/>
      <c r="F12" s="64"/>
      <c r="G12" s="64"/>
      <c r="H12" s="64"/>
      <c r="I12" s="64"/>
      <c r="J12" s="64"/>
      <c r="K12" s="64"/>
      <c r="L12" s="64"/>
      <c r="M12" s="9" t="e">
        <f t="shared" si="0"/>
        <v>#DIV/0!</v>
      </c>
      <c r="N12" s="152"/>
      <c r="O12" s="1"/>
      <c r="P12" s="13" t="e">
        <f t="shared" si="2"/>
        <v>#DIV/0!</v>
      </c>
      <c r="Q12" s="14" t="e">
        <f t="shared" si="1"/>
        <v>#DIV/0!</v>
      </c>
      <c r="R12" s="15" t="e">
        <f t="shared" si="3"/>
        <v>#DIV/0!</v>
      </c>
      <c r="S12" s="1"/>
      <c r="T12" s="141"/>
      <c r="U12" s="157"/>
      <c r="V12" s="158"/>
      <c r="W12" s="158"/>
      <c r="X12" s="158"/>
      <c r="Y12" s="158"/>
      <c r="Z12" s="159"/>
    </row>
    <row r="13" spans="1:26" ht="18" thickBot="1">
      <c r="A13" s="134"/>
      <c r="B13" s="137"/>
      <c r="C13" s="153" t="s">
        <v>15</v>
      </c>
      <c r="D13" s="154"/>
      <c r="E13" s="16">
        <f t="shared" ref="E13:L13" si="7">SUM(E5:E12)</f>
        <v>4203</v>
      </c>
      <c r="F13" s="16">
        <f t="shared" si="7"/>
        <v>3949</v>
      </c>
      <c r="G13" s="16">
        <f t="shared" si="7"/>
        <v>254</v>
      </c>
      <c r="H13" s="16">
        <f t="shared" si="7"/>
        <v>8</v>
      </c>
      <c r="I13" s="16">
        <f t="shared" si="7"/>
        <v>220</v>
      </c>
      <c r="J13" s="16">
        <f t="shared" si="7"/>
        <v>11</v>
      </c>
      <c r="K13" s="16">
        <f t="shared" si="7"/>
        <v>26</v>
      </c>
      <c r="L13" s="16">
        <f t="shared" si="7"/>
        <v>1</v>
      </c>
      <c r="M13" s="17">
        <f>F13/E13</f>
        <v>0.93956697596954553</v>
      </c>
      <c r="N13" s="17" t="e">
        <f>AVERAGE(N5:N12)</f>
        <v>#DIV/0!</v>
      </c>
      <c r="O13" s="1"/>
      <c r="P13" s="18">
        <f t="shared" si="2"/>
        <v>1.9034023316678564E-3</v>
      </c>
      <c r="Q13" s="19">
        <f t="shared" si="1"/>
        <v>5.2343564120866048E-2</v>
      </c>
      <c r="R13" s="20">
        <f t="shared" si="3"/>
        <v>6.1860575779205326E-3</v>
      </c>
      <c r="S13" s="1"/>
      <c r="T13" s="142"/>
      <c r="U13" s="160"/>
      <c r="V13" s="161"/>
      <c r="W13" s="161"/>
      <c r="X13" s="161"/>
      <c r="Y13" s="161"/>
      <c r="Z13" s="162"/>
    </row>
    <row r="14" spans="1:26" ht="18.75" thickBot="1">
      <c r="A14" s="132" t="s">
        <v>11</v>
      </c>
      <c r="B14" s="135" t="s">
        <v>16</v>
      </c>
      <c r="C14" s="132">
        <v>1</v>
      </c>
      <c r="D14" s="64" t="s">
        <v>13</v>
      </c>
      <c r="E14" s="64">
        <v>538</v>
      </c>
      <c r="F14" s="64">
        <v>343</v>
      </c>
      <c r="G14" s="64">
        <v>195</v>
      </c>
      <c r="H14" s="64">
        <v>2</v>
      </c>
      <c r="I14" s="29">
        <v>188</v>
      </c>
      <c r="J14" s="64">
        <v>7</v>
      </c>
      <c r="K14" s="64">
        <v>8</v>
      </c>
      <c r="L14" s="64">
        <v>2</v>
      </c>
      <c r="M14" s="9">
        <f t="shared" si="0"/>
        <v>0.63754646840148699</v>
      </c>
      <c r="N14" s="138" t="e">
        <f t="shared" ref="N14:N20" si="8">AVERAGE(M14:M15)</f>
        <v>#DIV/0!</v>
      </c>
      <c r="O14" s="1"/>
      <c r="P14" s="10">
        <f t="shared" si="2"/>
        <v>3.7174721189591076E-3</v>
      </c>
      <c r="Q14" s="11">
        <f t="shared" si="1"/>
        <v>0.34944237918215615</v>
      </c>
      <c r="R14" s="12">
        <f t="shared" si="3"/>
        <v>9.2936802973977699E-3</v>
      </c>
      <c r="S14" s="1"/>
    </row>
    <row r="15" spans="1:26" ht="18" thickBot="1">
      <c r="A15" s="133"/>
      <c r="B15" s="136"/>
      <c r="C15" s="134"/>
      <c r="D15" s="64" t="s">
        <v>14</v>
      </c>
      <c r="E15" s="64"/>
      <c r="F15" s="64"/>
      <c r="G15" s="64"/>
      <c r="H15" s="64"/>
      <c r="I15" s="64"/>
      <c r="J15" s="64"/>
      <c r="K15" s="64"/>
      <c r="L15" s="64"/>
      <c r="M15" s="9" t="e">
        <f t="shared" si="0"/>
        <v>#DIV/0!</v>
      </c>
      <c r="N15" s="139"/>
      <c r="O15" s="1"/>
      <c r="P15" s="13" t="e">
        <f t="shared" si="2"/>
        <v>#DIV/0!</v>
      </c>
      <c r="Q15" s="14" t="e">
        <f t="shared" si="1"/>
        <v>#DIV/0!</v>
      </c>
      <c r="R15" s="15" t="e">
        <f t="shared" si="3"/>
        <v>#DIV/0!</v>
      </c>
      <c r="S15" s="1"/>
      <c r="T15" s="21" t="s">
        <v>22</v>
      </c>
      <c r="U15" s="22"/>
      <c r="V15" s="23"/>
      <c r="W15" s="23"/>
      <c r="X15" s="23"/>
      <c r="Y15" s="23"/>
      <c r="Z15" s="24"/>
    </row>
    <row r="16" spans="1:26" ht="18" thickBot="1">
      <c r="A16" s="133"/>
      <c r="B16" s="136"/>
      <c r="C16" s="132">
        <v>2</v>
      </c>
      <c r="D16" s="64" t="s">
        <v>13</v>
      </c>
      <c r="E16" s="64">
        <v>965</v>
      </c>
      <c r="F16" s="64">
        <v>957</v>
      </c>
      <c r="G16" s="64">
        <v>8</v>
      </c>
      <c r="H16" s="64">
        <v>0</v>
      </c>
      <c r="I16" s="64">
        <v>2</v>
      </c>
      <c r="J16" s="64">
        <v>5</v>
      </c>
      <c r="K16" s="64">
        <v>3</v>
      </c>
      <c r="L16" s="64">
        <v>0</v>
      </c>
      <c r="M16" s="9">
        <f t="shared" si="0"/>
        <v>0.99170984455958544</v>
      </c>
      <c r="N16" s="138" t="e">
        <f t="shared" si="8"/>
        <v>#DIV/0!</v>
      </c>
      <c r="O16" s="1"/>
      <c r="P16" s="10">
        <f t="shared" si="2"/>
        <v>0</v>
      </c>
      <c r="Q16" s="11">
        <f t="shared" si="1"/>
        <v>2.0725388601036268E-3</v>
      </c>
      <c r="R16" s="12">
        <f t="shared" si="3"/>
        <v>6.2176165803108805E-3</v>
      </c>
      <c r="S16" s="1"/>
    </row>
    <row r="17" spans="1:26" ht="18" thickBot="1">
      <c r="A17" s="133"/>
      <c r="B17" s="136"/>
      <c r="C17" s="134"/>
      <c r="D17" s="64" t="s">
        <v>14</v>
      </c>
      <c r="E17" s="64"/>
      <c r="F17" s="64"/>
      <c r="G17" s="64"/>
      <c r="H17" s="64"/>
      <c r="I17" s="64"/>
      <c r="J17" s="64"/>
      <c r="K17" s="64"/>
      <c r="L17" s="64"/>
      <c r="M17" s="9" t="e">
        <f t="shared" si="0"/>
        <v>#DIV/0!</v>
      </c>
      <c r="N17" s="139"/>
      <c r="O17" s="1"/>
      <c r="P17" s="13" t="e">
        <f t="shared" si="2"/>
        <v>#DIV/0!</v>
      </c>
      <c r="Q17" s="14" t="e">
        <f t="shared" si="1"/>
        <v>#DIV/0!</v>
      </c>
      <c r="R17" s="15" t="e">
        <f t="shared" si="3"/>
        <v>#DIV/0!</v>
      </c>
      <c r="S17" s="1"/>
      <c r="T17" s="25" t="s">
        <v>23</v>
      </c>
      <c r="U17" s="22" t="s">
        <v>24</v>
      </c>
      <c r="V17" s="23"/>
      <c r="W17" s="23"/>
      <c r="X17" s="23"/>
      <c r="Y17" s="23"/>
      <c r="Z17" s="24"/>
    </row>
    <row r="18" spans="1:26" ht="18">
      <c r="A18" s="133"/>
      <c r="B18" s="136"/>
      <c r="C18" s="132">
        <v>3</v>
      </c>
      <c r="D18" s="64" t="s">
        <v>13</v>
      </c>
      <c r="E18" s="64">
        <v>1219</v>
      </c>
      <c r="F18" s="64">
        <v>1187</v>
      </c>
      <c r="G18" s="64">
        <v>32</v>
      </c>
      <c r="H18" s="64">
        <v>1</v>
      </c>
      <c r="I18" s="64">
        <v>3</v>
      </c>
      <c r="J18" s="64">
        <v>5</v>
      </c>
      <c r="K18" s="29">
        <v>27</v>
      </c>
      <c r="L18" s="64">
        <v>2</v>
      </c>
      <c r="M18" s="9">
        <f t="shared" si="0"/>
        <v>0.97374897456931908</v>
      </c>
      <c r="N18" s="138" t="e">
        <f t="shared" si="8"/>
        <v>#DIV/0!</v>
      </c>
      <c r="O18" s="1"/>
      <c r="P18" s="10">
        <f t="shared" si="2"/>
        <v>8.2034454470877774E-4</v>
      </c>
      <c r="Q18" s="11">
        <f t="shared" si="1"/>
        <v>2.4610336341263331E-3</v>
      </c>
      <c r="R18" s="12">
        <f t="shared" si="3"/>
        <v>2.2969647251845776E-2</v>
      </c>
      <c r="S18" s="1"/>
    </row>
    <row r="19" spans="1:26" ht="18" thickBot="1">
      <c r="A19" s="133"/>
      <c r="B19" s="136"/>
      <c r="C19" s="134"/>
      <c r="D19" s="64" t="s">
        <v>14</v>
      </c>
      <c r="E19" s="64"/>
      <c r="F19" s="64"/>
      <c r="G19" s="64"/>
      <c r="H19" s="64"/>
      <c r="I19" s="64"/>
      <c r="J19" s="64"/>
      <c r="K19" s="64"/>
      <c r="L19" s="64"/>
      <c r="M19" s="9" t="e">
        <f t="shared" si="0"/>
        <v>#DIV/0!</v>
      </c>
      <c r="N19" s="139"/>
      <c r="O19" s="1"/>
      <c r="P19" s="13" t="e">
        <f t="shared" si="2"/>
        <v>#DIV/0!</v>
      </c>
      <c r="Q19" s="14" t="e">
        <f t="shared" si="1"/>
        <v>#DIV/0!</v>
      </c>
      <c r="R19" s="15" t="e">
        <f t="shared" si="3"/>
        <v>#DIV/0!</v>
      </c>
      <c r="S19" s="1"/>
    </row>
    <row r="20" spans="1:26" ht="18">
      <c r="A20" s="133"/>
      <c r="B20" s="136"/>
      <c r="C20" s="132">
        <v>4</v>
      </c>
      <c r="D20" s="64" t="s">
        <v>13</v>
      </c>
      <c r="E20" s="64">
        <v>1388</v>
      </c>
      <c r="F20" s="64">
        <v>1323</v>
      </c>
      <c r="G20" s="64">
        <v>65</v>
      </c>
      <c r="H20" s="64">
        <v>0</v>
      </c>
      <c r="I20" s="29">
        <v>34</v>
      </c>
      <c r="J20" s="64">
        <v>11</v>
      </c>
      <c r="K20" s="29">
        <v>21</v>
      </c>
      <c r="L20" s="64">
        <v>0</v>
      </c>
      <c r="M20" s="9">
        <f t="shared" si="0"/>
        <v>0.95317002881844382</v>
      </c>
      <c r="N20" s="138" t="e">
        <f t="shared" si="8"/>
        <v>#DIV/0!</v>
      </c>
      <c r="O20" s="1"/>
      <c r="P20" s="10">
        <f t="shared" si="2"/>
        <v>0</v>
      </c>
      <c r="Q20" s="11">
        <f t="shared" si="1"/>
        <v>2.4495677233429394E-2</v>
      </c>
      <c r="R20" s="12">
        <f t="shared" si="3"/>
        <v>2.2334293948126801E-2</v>
      </c>
      <c r="S20" s="1"/>
    </row>
    <row r="21" spans="1:26" ht="18" thickBot="1">
      <c r="A21" s="133"/>
      <c r="B21" s="136"/>
      <c r="C21" s="134"/>
      <c r="D21" s="64" t="s">
        <v>14</v>
      </c>
      <c r="E21" s="64"/>
      <c r="F21" s="64"/>
      <c r="G21" s="64"/>
      <c r="H21" s="64"/>
      <c r="I21" s="64"/>
      <c r="J21" s="64"/>
      <c r="K21" s="64"/>
      <c r="L21" s="64"/>
      <c r="M21" s="9" t="e">
        <f t="shared" si="0"/>
        <v>#DIV/0!</v>
      </c>
      <c r="N21" s="152"/>
      <c r="O21" s="1"/>
      <c r="P21" s="13" t="e">
        <f t="shared" si="2"/>
        <v>#DIV/0!</v>
      </c>
      <c r="Q21" s="14" t="e">
        <f t="shared" si="1"/>
        <v>#DIV/0!</v>
      </c>
      <c r="R21" s="15" t="e">
        <f t="shared" si="3"/>
        <v>#DIV/0!</v>
      </c>
      <c r="S21" s="1"/>
    </row>
    <row r="22" spans="1:26" ht="18" thickBot="1">
      <c r="A22" s="134"/>
      <c r="B22" s="137"/>
      <c r="C22" s="153" t="s">
        <v>15</v>
      </c>
      <c r="D22" s="154"/>
      <c r="E22" s="16">
        <f>SUM(E14:E21)</f>
        <v>4110</v>
      </c>
      <c r="F22" s="16">
        <f>SUM(F14:F21)</f>
        <v>3810</v>
      </c>
      <c r="G22" s="16">
        <f t="shared" ref="G22:L22" si="9">SUM(G14:G21)</f>
        <v>300</v>
      </c>
      <c r="H22" s="16">
        <f t="shared" si="9"/>
        <v>3</v>
      </c>
      <c r="I22" s="16">
        <f t="shared" si="9"/>
        <v>227</v>
      </c>
      <c r="J22" s="16">
        <f t="shared" si="9"/>
        <v>28</v>
      </c>
      <c r="K22" s="16">
        <f t="shared" si="9"/>
        <v>59</v>
      </c>
      <c r="L22" s="16">
        <f t="shared" si="9"/>
        <v>4</v>
      </c>
      <c r="M22" s="17">
        <f>F22/E22</f>
        <v>0.92700729927007297</v>
      </c>
      <c r="N22" s="17" t="e">
        <f>AVERAGE(N14:N21)</f>
        <v>#DIV/0!</v>
      </c>
      <c r="O22" s="1"/>
      <c r="P22" s="18">
        <f t="shared" si="2"/>
        <v>7.2992700729927003E-4</v>
      </c>
      <c r="Q22" s="19">
        <f t="shared" si="1"/>
        <v>5.5231143552311436E-2</v>
      </c>
      <c r="R22" s="20">
        <f t="shared" si="3"/>
        <v>1.7031630170316302E-2</v>
      </c>
      <c r="S22" s="1"/>
    </row>
    <row r="23" spans="1:26">
      <c r="P23" s="26"/>
      <c r="Q23" s="26"/>
      <c r="R23" s="26"/>
    </row>
  </sheetData>
  <mergeCells count="38">
    <mergeCell ref="N20:N21"/>
    <mergeCell ref="N14:N15"/>
    <mergeCell ref="C16:C17"/>
    <mergeCell ref="N16:N17"/>
    <mergeCell ref="C18:C19"/>
    <mergeCell ref="N18:N19"/>
    <mergeCell ref="C13:D13"/>
    <mergeCell ref="C22:D22"/>
    <mergeCell ref="A14:A22"/>
    <mergeCell ref="B14:B22"/>
    <mergeCell ref="C14:C15"/>
    <mergeCell ref="C20:C21"/>
    <mergeCell ref="P2:R3"/>
    <mergeCell ref="T2:T7"/>
    <mergeCell ref="U2:Z7"/>
    <mergeCell ref="E4:F4"/>
    <mergeCell ref="A5:A13"/>
    <mergeCell ref="B5:B13"/>
    <mergeCell ref="C5:C6"/>
    <mergeCell ref="N5:N6"/>
    <mergeCell ref="C7:C8"/>
    <mergeCell ref="N7:N8"/>
    <mergeCell ref="C9:C10"/>
    <mergeCell ref="N9:N10"/>
    <mergeCell ref="T9:T13"/>
    <mergeCell ref="U9:Z13"/>
    <mergeCell ref="C11:C12"/>
    <mergeCell ref="N11:N12"/>
    <mergeCell ref="A1:N1"/>
    <mergeCell ref="A2:A4"/>
    <mergeCell ref="B2:B4"/>
    <mergeCell ref="C2:C4"/>
    <mergeCell ref="D2:D4"/>
    <mergeCell ref="E2:E3"/>
    <mergeCell ref="F2:F3"/>
    <mergeCell ref="G2:L3"/>
    <mergeCell ref="M2:M4"/>
    <mergeCell ref="N2:N4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="80" zoomScaleNormal="80" workbookViewId="0">
      <selection activeCell="U2" sqref="U2:Z13"/>
    </sheetView>
  </sheetViews>
  <sheetFormatPr defaultColWidth="9" defaultRowHeight="15"/>
  <cols>
    <col min="2" max="2" width="11.85546875" customWidth="1"/>
    <col min="4" max="4" width="11" customWidth="1"/>
    <col min="5" max="6" width="12.7109375" customWidth="1"/>
    <col min="10" max="12" width="10.42578125" customWidth="1"/>
    <col min="13" max="13" width="11.85546875" bestFit="1" customWidth="1"/>
    <col min="14" max="14" width="11.85546875" customWidth="1"/>
    <col min="15" max="15" width="1.7109375" customWidth="1"/>
    <col min="16" max="17" width="0" hidden="1" customWidth="1"/>
    <col min="18" max="18" width="11" hidden="1" customWidth="1"/>
    <col min="19" max="19" width="1.7109375" customWidth="1"/>
  </cols>
  <sheetData>
    <row r="1" spans="1:26" ht="21" thickBot="1">
      <c r="A1" s="223" t="s">
        <v>47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5"/>
      <c r="O1" s="35"/>
      <c r="S1" s="35"/>
    </row>
    <row r="2" spans="1:26" ht="17.25" customHeight="1">
      <c r="A2" s="226" t="s">
        <v>0</v>
      </c>
      <c r="B2" s="226" t="s">
        <v>1</v>
      </c>
      <c r="C2" s="226" t="s">
        <v>2</v>
      </c>
      <c r="D2" s="226" t="s">
        <v>3</v>
      </c>
      <c r="E2" s="222" t="s">
        <v>18</v>
      </c>
      <c r="F2" s="222" t="s">
        <v>19</v>
      </c>
      <c r="G2" s="227" t="s">
        <v>5</v>
      </c>
      <c r="H2" s="227"/>
      <c r="I2" s="227"/>
      <c r="J2" s="227"/>
      <c r="K2" s="227"/>
      <c r="L2" s="227"/>
      <c r="M2" s="226" t="s">
        <v>25</v>
      </c>
      <c r="N2" s="226" t="s">
        <v>26</v>
      </c>
      <c r="O2" s="35"/>
      <c r="P2" s="213" t="s">
        <v>28</v>
      </c>
      <c r="Q2" s="214"/>
      <c r="R2" s="215"/>
      <c r="S2" s="35"/>
      <c r="T2" s="219" t="s">
        <v>20</v>
      </c>
      <c r="U2" s="229" t="s">
        <v>48</v>
      </c>
      <c r="V2" s="163"/>
      <c r="W2" s="163"/>
      <c r="X2" s="163"/>
      <c r="Y2" s="163"/>
      <c r="Z2" s="164"/>
    </row>
    <row r="3" spans="1:26" ht="15.75" thickBot="1">
      <c r="A3" s="226"/>
      <c r="B3" s="226"/>
      <c r="C3" s="226"/>
      <c r="D3" s="226"/>
      <c r="E3" s="222"/>
      <c r="F3" s="222"/>
      <c r="G3" s="227"/>
      <c r="H3" s="227"/>
      <c r="I3" s="227"/>
      <c r="J3" s="227"/>
      <c r="K3" s="227"/>
      <c r="L3" s="227"/>
      <c r="M3" s="226"/>
      <c r="N3" s="226"/>
      <c r="O3" s="35"/>
      <c r="P3" s="216"/>
      <c r="Q3" s="217"/>
      <c r="R3" s="218"/>
      <c r="S3" s="35"/>
      <c r="T3" s="220"/>
      <c r="U3" s="165"/>
      <c r="V3" s="166"/>
      <c r="W3" s="166"/>
      <c r="X3" s="166"/>
      <c r="Y3" s="166"/>
      <c r="Z3" s="167"/>
    </row>
    <row r="4" spans="1:26" ht="52.5" thickBot="1">
      <c r="A4" s="226"/>
      <c r="B4" s="226"/>
      <c r="C4" s="226"/>
      <c r="D4" s="226"/>
      <c r="E4" s="222" t="s">
        <v>4</v>
      </c>
      <c r="F4" s="222"/>
      <c r="G4" s="61" t="s">
        <v>17</v>
      </c>
      <c r="H4" s="61" t="s">
        <v>6</v>
      </c>
      <c r="I4" s="61" t="s">
        <v>7</v>
      </c>
      <c r="J4" s="61" t="s">
        <v>8</v>
      </c>
      <c r="K4" s="61" t="s">
        <v>9</v>
      </c>
      <c r="L4" s="37" t="s">
        <v>10</v>
      </c>
      <c r="M4" s="226"/>
      <c r="N4" s="226"/>
      <c r="O4" s="35"/>
      <c r="P4" s="38" t="s">
        <v>6</v>
      </c>
      <c r="Q4" s="39" t="s">
        <v>7</v>
      </c>
      <c r="R4" s="40" t="s">
        <v>29</v>
      </c>
      <c r="S4" s="35"/>
      <c r="T4" s="220"/>
      <c r="U4" s="165"/>
      <c r="V4" s="166"/>
      <c r="W4" s="166"/>
      <c r="X4" s="166"/>
      <c r="Y4" s="166"/>
      <c r="Z4" s="167"/>
    </row>
    <row r="5" spans="1:26" ht="17.25" customHeight="1">
      <c r="A5" s="200" t="s">
        <v>11</v>
      </c>
      <c r="B5" s="206" t="s">
        <v>12</v>
      </c>
      <c r="C5" s="200">
        <v>1</v>
      </c>
      <c r="D5" s="62" t="s">
        <v>13</v>
      </c>
      <c r="E5" s="200">
        <f t="shared" ref="E5" si="0">F5+G5</f>
        <v>1882</v>
      </c>
      <c r="F5" s="200">
        <v>1872</v>
      </c>
      <c r="G5" s="200">
        <v>10</v>
      </c>
      <c r="H5" s="200">
        <v>1</v>
      </c>
      <c r="I5" s="200">
        <v>5</v>
      </c>
      <c r="J5" s="200">
        <v>4</v>
      </c>
      <c r="K5" s="200">
        <v>4</v>
      </c>
      <c r="L5" s="200">
        <v>3</v>
      </c>
      <c r="M5" s="194">
        <f t="shared" ref="M5:M11" si="1">F5/E5</f>
        <v>0.99468650371944745</v>
      </c>
      <c r="N5" s="194">
        <f>AVERAGE(M5:M6)</f>
        <v>0.99468650371944745</v>
      </c>
      <c r="O5" s="35"/>
      <c r="P5" s="42">
        <f>H5/$E5</f>
        <v>5.3134962805526033E-4</v>
      </c>
      <c r="Q5" s="43">
        <f t="shared" ref="Q5:Q22" si="2">I5/$E5</f>
        <v>2.6567481402763019E-3</v>
      </c>
      <c r="R5" s="44">
        <f>(G5-H5-I5)/$E5</f>
        <v>2.1253985122210413E-3</v>
      </c>
      <c r="S5" s="35"/>
      <c r="T5" s="220"/>
      <c r="U5" s="165"/>
      <c r="V5" s="166"/>
      <c r="W5" s="166"/>
      <c r="X5" s="166"/>
      <c r="Y5" s="166"/>
      <c r="Z5" s="167"/>
    </row>
    <row r="6" spans="1:26" ht="18" thickBot="1">
      <c r="A6" s="205"/>
      <c r="B6" s="207"/>
      <c r="C6" s="201"/>
      <c r="D6" s="62" t="s">
        <v>14</v>
      </c>
      <c r="E6" s="201"/>
      <c r="F6" s="201"/>
      <c r="G6" s="201"/>
      <c r="H6" s="201"/>
      <c r="I6" s="201"/>
      <c r="J6" s="201"/>
      <c r="K6" s="201"/>
      <c r="L6" s="201"/>
      <c r="M6" s="195"/>
      <c r="N6" s="202"/>
      <c r="O6" s="35"/>
      <c r="P6" s="45" t="e">
        <f t="shared" ref="P6:P22" si="3">H6/$E6</f>
        <v>#DIV/0!</v>
      </c>
      <c r="Q6" s="46" t="e">
        <f t="shared" si="2"/>
        <v>#DIV/0!</v>
      </c>
      <c r="R6" s="47" t="e">
        <f t="shared" ref="R6:R22" si="4">(G6-H6-I6)/$E6</f>
        <v>#DIV/0!</v>
      </c>
      <c r="S6" s="35"/>
      <c r="T6" s="220"/>
      <c r="U6" s="165"/>
      <c r="V6" s="166"/>
      <c r="W6" s="166"/>
      <c r="X6" s="166"/>
      <c r="Y6" s="166"/>
      <c r="Z6" s="167"/>
    </row>
    <row r="7" spans="1:26" ht="18" thickBot="1">
      <c r="A7" s="205"/>
      <c r="B7" s="207"/>
      <c r="C7" s="200">
        <v>2</v>
      </c>
      <c r="D7" s="62" t="s">
        <v>13</v>
      </c>
      <c r="E7" s="200">
        <f t="shared" ref="E7" si="5">F7+G7</f>
        <v>3800</v>
      </c>
      <c r="F7" s="200">
        <v>3761</v>
      </c>
      <c r="G7" s="200">
        <v>39</v>
      </c>
      <c r="H7" s="200">
        <v>12</v>
      </c>
      <c r="I7" s="200">
        <v>18</v>
      </c>
      <c r="J7" s="200">
        <v>10</v>
      </c>
      <c r="K7" s="200">
        <v>10</v>
      </c>
      <c r="L7" s="200">
        <v>13</v>
      </c>
      <c r="M7" s="194">
        <f t="shared" si="1"/>
        <v>0.98973684210526314</v>
      </c>
      <c r="N7" s="194">
        <f t="shared" ref="N7" si="6">AVERAGE(M7:M8)</f>
        <v>0.98973684210526314</v>
      </c>
      <c r="O7" s="35"/>
      <c r="P7" s="42">
        <f t="shared" si="3"/>
        <v>3.1578947368421052E-3</v>
      </c>
      <c r="Q7" s="43">
        <f t="shared" si="2"/>
        <v>4.7368421052631582E-3</v>
      </c>
      <c r="R7" s="44">
        <f t="shared" si="4"/>
        <v>2.3684210526315791E-3</v>
      </c>
      <c r="S7" s="35"/>
      <c r="T7" s="221"/>
      <c r="U7" s="168"/>
      <c r="V7" s="169"/>
      <c r="W7" s="169"/>
      <c r="X7" s="169"/>
      <c r="Y7" s="169"/>
      <c r="Z7" s="170"/>
    </row>
    <row r="8" spans="1:26" ht="18" thickBot="1">
      <c r="A8" s="205"/>
      <c r="B8" s="207"/>
      <c r="C8" s="201"/>
      <c r="D8" s="62" t="s">
        <v>14</v>
      </c>
      <c r="E8" s="201"/>
      <c r="F8" s="201"/>
      <c r="G8" s="201"/>
      <c r="H8" s="201"/>
      <c r="I8" s="201"/>
      <c r="J8" s="201"/>
      <c r="K8" s="201"/>
      <c r="L8" s="201"/>
      <c r="M8" s="195"/>
      <c r="N8" s="202"/>
      <c r="O8" s="35"/>
      <c r="P8" s="45" t="e">
        <f t="shared" si="3"/>
        <v>#DIV/0!</v>
      </c>
      <c r="Q8" s="46" t="e">
        <f t="shared" si="2"/>
        <v>#DIV/0!</v>
      </c>
      <c r="R8" s="47" t="e">
        <f t="shared" si="4"/>
        <v>#DIV/0!</v>
      </c>
      <c r="S8" s="35"/>
    </row>
    <row r="9" spans="1:26" ht="17.25" customHeight="1">
      <c r="A9" s="205"/>
      <c r="B9" s="207"/>
      <c r="C9" s="200">
        <v>3</v>
      </c>
      <c r="D9" s="62" t="s">
        <v>13</v>
      </c>
      <c r="E9" s="200">
        <f t="shared" ref="E9" si="7">F9+G9</f>
        <v>3868</v>
      </c>
      <c r="F9" s="200">
        <v>3199</v>
      </c>
      <c r="G9" s="200">
        <v>669</v>
      </c>
      <c r="H9" s="200">
        <v>13</v>
      </c>
      <c r="I9" s="203">
        <v>656</v>
      </c>
      <c r="J9" s="200">
        <v>11</v>
      </c>
      <c r="K9" s="200">
        <v>9</v>
      </c>
      <c r="L9" s="200">
        <v>8</v>
      </c>
      <c r="M9" s="194">
        <f t="shared" si="1"/>
        <v>0.82704239917269906</v>
      </c>
      <c r="N9" s="194">
        <f t="shared" ref="N9" si="8">AVERAGE(M9:M10)</f>
        <v>0.82704239917269906</v>
      </c>
      <c r="O9" s="35"/>
      <c r="P9" s="42">
        <f t="shared" si="3"/>
        <v>3.360910031023785E-3</v>
      </c>
      <c r="Q9" s="43">
        <f t="shared" si="2"/>
        <v>0.16959669079627715</v>
      </c>
      <c r="R9" s="44">
        <f t="shared" si="4"/>
        <v>0</v>
      </c>
      <c r="S9" s="35"/>
      <c r="T9" s="209" t="s">
        <v>21</v>
      </c>
      <c r="U9" s="230" t="s">
        <v>49</v>
      </c>
      <c r="V9" s="155"/>
      <c r="W9" s="155"/>
      <c r="X9" s="155"/>
      <c r="Y9" s="155"/>
      <c r="Z9" s="156"/>
    </row>
    <row r="10" spans="1:26" ht="18" customHeight="1" thickBot="1">
      <c r="A10" s="205"/>
      <c r="B10" s="207"/>
      <c r="C10" s="201"/>
      <c r="D10" s="62" t="s">
        <v>14</v>
      </c>
      <c r="E10" s="201"/>
      <c r="F10" s="201"/>
      <c r="G10" s="201"/>
      <c r="H10" s="201"/>
      <c r="I10" s="204"/>
      <c r="J10" s="201"/>
      <c r="K10" s="201"/>
      <c r="L10" s="201"/>
      <c r="M10" s="195"/>
      <c r="N10" s="202"/>
      <c r="O10" s="35"/>
      <c r="P10" s="45" t="e">
        <f t="shared" si="3"/>
        <v>#DIV/0!</v>
      </c>
      <c r="Q10" s="46" t="e">
        <f t="shared" si="2"/>
        <v>#DIV/0!</v>
      </c>
      <c r="R10" s="47" t="e">
        <f t="shared" si="4"/>
        <v>#DIV/0!</v>
      </c>
      <c r="S10" s="35"/>
      <c r="T10" s="210"/>
      <c r="U10" s="157"/>
      <c r="V10" s="158"/>
      <c r="W10" s="158"/>
      <c r="X10" s="158"/>
      <c r="Y10" s="158"/>
      <c r="Z10" s="159"/>
    </row>
    <row r="11" spans="1:26" ht="17.25">
      <c r="A11" s="205"/>
      <c r="B11" s="207"/>
      <c r="C11" s="200">
        <v>4</v>
      </c>
      <c r="D11" s="62" t="s">
        <v>13</v>
      </c>
      <c r="E11" s="200">
        <f t="shared" ref="E11" si="9">F11+G11</f>
        <v>3643</v>
      </c>
      <c r="F11" s="200">
        <v>3569</v>
      </c>
      <c r="G11" s="200">
        <v>74</v>
      </c>
      <c r="H11" s="200">
        <v>0</v>
      </c>
      <c r="I11" s="203">
        <v>61</v>
      </c>
      <c r="J11" s="200">
        <v>7</v>
      </c>
      <c r="K11" s="200">
        <v>8</v>
      </c>
      <c r="L11" s="200">
        <v>5</v>
      </c>
      <c r="M11" s="194">
        <f t="shared" si="1"/>
        <v>0.97968707109525122</v>
      </c>
      <c r="N11" s="194">
        <f t="shared" ref="N11" si="10">AVERAGE(M11:M12)</f>
        <v>0.97968707109525122</v>
      </c>
      <c r="O11" s="35"/>
      <c r="P11" s="42">
        <f t="shared" si="3"/>
        <v>0</v>
      </c>
      <c r="Q11" s="43">
        <f t="shared" si="2"/>
        <v>1.674444139445512E-2</v>
      </c>
      <c r="R11" s="44">
        <f t="shared" si="4"/>
        <v>3.5684875102937139E-3</v>
      </c>
      <c r="S11" s="35"/>
      <c r="T11" s="210"/>
      <c r="U11" s="157"/>
      <c r="V11" s="158"/>
      <c r="W11" s="158"/>
      <c r="X11" s="158"/>
      <c r="Y11" s="158"/>
      <c r="Z11" s="159"/>
    </row>
    <row r="12" spans="1:26" ht="18" thickBot="1">
      <c r="A12" s="205"/>
      <c r="B12" s="207"/>
      <c r="C12" s="201"/>
      <c r="D12" s="62" t="s">
        <v>14</v>
      </c>
      <c r="E12" s="201"/>
      <c r="F12" s="201"/>
      <c r="G12" s="201"/>
      <c r="H12" s="201"/>
      <c r="I12" s="204"/>
      <c r="J12" s="201"/>
      <c r="K12" s="201"/>
      <c r="L12" s="201"/>
      <c r="M12" s="195"/>
      <c r="N12" s="195"/>
      <c r="O12" s="35"/>
      <c r="P12" s="45" t="e">
        <f t="shared" si="3"/>
        <v>#DIV/0!</v>
      </c>
      <c r="Q12" s="46" t="e">
        <f t="shared" si="2"/>
        <v>#DIV/0!</v>
      </c>
      <c r="R12" s="47" t="e">
        <f t="shared" si="4"/>
        <v>#DIV/0!</v>
      </c>
      <c r="S12" s="35"/>
      <c r="T12" s="210"/>
      <c r="U12" s="157"/>
      <c r="V12" s="158"/>
      <c r="W12" s="158"/>
      <c r="X12" s="158"/>
      <c r="Y12" s="158"/>
      <c r="Z12" s="159"/>
    </row>
    <row r="13" spans="1:26" ht="18" thickBot="1">
      <c r="A13" s="201"/>
      <c r="B13" s="208"/>
      <c r="C13" s="196" t="s">
        <v>15</v>
      </c>
      <c r="D13" s="197"/>
      <c r="E13" s="48">
        <f t="shared" ref="E13:L13" si="11">SUM(E5:E12)</f>
        <v>13193</v>
      </c>
      <c r="F13" s="48">
        <f t="shared" si="11"/>
        <v>12401</v>
      </c>
      <c r="G13" s="48">
        <f t="shared" si="11"/>
        <v>792</v>
      </c>
      <c r="H13" s="48">
        <f t="shared" si="11"/>
        <v>26</v>
      </c>
      <c r="I13" s="48">
        <f t="shared" si="11"/>
        <v>740</v>
      </c>
      <c r="J13" s="48">
        <f t="shared" si="11"/>
        <v>32</v>
      </c>
      <c r="K13" s="48">
        <f t="shared" si="11"/>
        <v>31</v>
      </c>
      <c r="L13" s="48">
        <f t="shared" si="11"/>
        <v>29</v>
      </c>
      <c r="M13" s="49">
        <f>F13/E13</f>
        <v>0.93996816493595092</v>
      </c>
      <c r="N13" s="49">
        <f>AVERAGE(N5:N12)</f>
        <v>0.94778820402316521</v>
      </c>
      <c r="O13" s="35"/>
      <c r="P13" s="50">
        <f t="shared" si="3"/>
        <v>1.9707420601834304E-3</v>
      </c>
      <c r="Q13" s="51">
        <f t="shared" si="2"/>
        <v>5.6090350943682254E-2</v>
      </c>
      <c r="R13" s="52">
        <f t="shared" si="4"/>
        <v>1.9707420601834304E-3</v>
      </c>
      <c r="S13" s="35"/>
      <c r="T13" s="211"/>
      <c r="U13" s="160"/>
      <c r="V13" s="161"/>
      <c r="W13" s="161"/>
      <c r="X13" s="161"/>
      <c r="Y13" s="161"/>
      <c r="Z13" s="162"/>
    </row>
    <row r="14" spans="1:26" ht="18" thickBot="1">
      <c r="A14" s="200" t="s">
        <v>11</v>
      </c>
      <c r="B14" s="206" t="s">
        <v>16</v>
      </c>
      <c r="C14" s="200">
        <v>1</v>
      </c>
      <c r="D14" s="62" t="s">
        <v>13</v>
      </c>
      <c r="E14" s="200">
        <f t="shared" ref="E14" si="12">F14+G14</f>
        <v>37</v>
      </c>
      <c r="F14" s="200">
        <v>18</v>
      </c>
      <c r="G14" s="200">
        <v>19</v>
      </c>
      <c r="H14" s="200">
        <v>1</v>
      </c>
      <c r="I14" s="203">
        <v>19</v>
      </c>
      <c r="J14" s="198">
        <v>1</v>
      </c>
      <c r="K14" s="198">
        <v>1</v>
      </c>
      <c r="L14" s="200">
        <v>1</v>
      </c>
      <c r="M14" s="194">
        <f t="shared" ref="M14:M20" si="13">F14/E14</f>
        <v>0.48648648648648651</v>
      </c>
      <c r="N14" s="194">
        <f t="shared" ref="N14:N20" si="14">AVERAGE(M14:M15)</f>
        <v>0.48648648648648651</v>
      </c>
      <c r="O14" s="35"/>
      <c r="P14" s="42">
        <f t="shared" si="3"/>
        <v>2.7027027027027029E-2</v>
      </c>
      <c r="Q14" s="43">
        <f t="shared" si="2"/>
        <v>0.51351351351351349</v>
      </c>
      <c r="R14" s="44">
        <f t="shared" si="4"/>
        <v>-2.7027027027027029E-2</v>
      </c>
      <c r="S14" s="35"/>
    </row>
    <row r="15" spans="1:26" ht="18" thickBot="1">
      <c r="A15" s="205"/>
      <c r="B15" s="207"/>
      <c r="C15" s="201"/>
      <c r="D15" s="62" t="s">
        <v>14</v>
      </c>
      <c r="E15" s="201"/>
      <c r="F15" s="201"/>
      <c r="G15" s="201"/>
      <c r="H15" s="201"/>
      <c r="I15" s="204"/>
      <c r="J15" s="199"/>
      <c r="K15" s="199"/>
      <c r="L15" s="201"/>
      <c r="M15" s="195"/>
      <c r="N15" s="202"/>
      <c r="O15" s="35"/>
      <c r="P15" s="45" t="e">
        <f t="shared" si="3"/>
        <v>#DIV/0!</v>
      </c>
      <c r="Q15" s="46" t="e">
        <f t="shared" si="2"/>
        <v>#DIV/0!</v>
      </c>
      <c r="R15" s="47" t="e">
        <f t="shared" si="4"/>
        <v>#DIV/0!</v>
      </c>
      <c r="S15" s="35"/>
      <c r="T15" s="53" t="s">
        <v>22</v>
      </c>
      <c r="U15" s="54"/>
      <c r="V15" s="55"/>
      <c r="W15" s="55"/>
      <c r="X15" s="55"/>
      <c r="Y15" s="55"/>
      <c r="Z15" s="56"/>
    </row>
    <row r="16" spans="1:26" ht="18" thickBot="1">
      <c r="A16" s="205"/>
      <c r="B16" s="207"/>
      <c r="C16" s="200">
        <v>2</v>
      </c>
      <c r="D16" s="62" t="s">
        <v>13</v>
      </c>
      <c r="E16" s="200">
        <f t="shared" ref="E16" si="15">F16+G16</f>
        <v>32</v>
      </c>
      <c r="F16" s="200">
        <v>31</v>
      </c>
      <c r="G16" s="200">
        <v>1</v>
      </c>
      <c r="H16" s="200">
        <v>0</v>
      </c>
      <c r="I16" s="200">
        <v>0</v>
      </c>
      <c r="J16" s="200">
        <v>1</v>
      </c>
      <c r="K16" s="200">
        <v>0</v>
      </c>
      <c r="L16" s="200">
        <v>0</v>
      </c>
      <c r="M16" s="194">
        <f t="shared" si="13"/>
        <v>0.96875</v>
      </c>
      <c r="N16" s="194">
        <f t="shared" si="14"/>
        <v>0.96875</v>
      </c>
      <c r="O16" s="35"/>
      <c r="P16" s="42">
        <f t="shared" si="3"/>
        <v>0</v>
      </c>
      <c r="Q16" s="43">
        <f t="shared" si="2"/>
        <v>0</v>
      </c>
      <c r="R16" s="44">
        <f t="shared" si="4"/>
        <v>3.125E-2</v>
      </c>
      <c r="S16" s="35"/>
    </row>
    <row r="17" spans="1:26" ht="18" thickBot="1">
      <c r="A17" s="205"/>
      <c r="B17" s="207"/>
      <c r="C17" s="201"/>
      <c r="D17" s="62" t="s">
        <v>14</v>
      </c>
      <c r="E17" s="201"/>
      <c r="F17" s="201"/>
      <c r="G17" s="201"/>
      <c r="H17" s="201"/>
      <c r="I17" s="201"/>
      <c r="J17" s="201"/>
      <c r="K17" s="201"/>
      <c r="L17" s="201"/>
      <c r="M17" s="195"/>
      <c r="N17" s="202"/>
      <c r="O17" s="35"/>
      <c r="P17" s="45" t="e">
        <f t="shared" si="3"/>
        <v>#DIV/0!</v>
      </c>
      <c r="Q17" s="46" t="e">
        <f t="shared" si="2"/>
        <v>#DIV/0!</v>
      </c>
      <c r="R17" s="47" t="e">
        <f t="shared" si="4"/>
        <v>#DIV/0!</v>
      </c>
      <c r="S17" s="35"/>
      <c r="T17" s="57" t="s">
        <v>23</v>
      </c>
      <c r="U17" s="54" t="s">
        <v>24</v>
      </c>
      <c r="V17" s="55"/>
      <c r="W17" s="55"/>
      <c r="X17" s="55"/>
      <c r="Y17" s="55"/>
      <c r="Z17" s="56"/>
    </row>
    <row r="18" spans="1:26" ht="17.25">
      <c r="A18" s="205"/>
      <c r="B18" s="207"/>
      <c r="C18" s="200">
        <v>3</v>
      </c>
      <c r="D18" s="62" t="s">
        <v>13</v>
      </c>
      <c r="E18" s="200">
        <f t="shared" ref="E18" si="16">F18+G18</f>
        <v>23</v>
      </c>
      <c r="F18" s="200">
        <v>22</v>
      </c>
      <c r="G18" s="200">
        <v>1</v>
      </c>
      <c r="H18" s="200">
        <v>0</v>
      </c>
      <c r="I18" s="198">
        <v>0</v>
      </c>
      <c r="J18" s="198">
        <v>1</v>
      </c>
      <c r="K18" s="198">
        <v>0</v>
      </c>
      <c r="L18" s="200">
        <v>0</v>
      </c>
      <c r="M18" s="194">
        <f t="shared" si="13"/>
        <v>0.95652173913043481</v>
      </c>
      <c r="N18" s="194">
        <f t="shared" si="14"/>
        <v>0.95652173913043481</v>
      </c>
      <c r="O18" s="35"/>
      <c r="P18" s="42">
        <f t="shared" si="3"/>
        <v>0</v>
      </c>
      <c r="Q18" s="43">
        <f t="shared" si="2"/>
        <v>0</v>
      </c>
      <c r="R18" s="44">
        <f t="shared" si="4"/>
        <v>4.3478260869565216E-2</v>
      </c>
      <c r="S18" s="35"/>
    </row>
    <row r="19" spans="1:26" ht="18" thickBot="1">
      <c r="A19" s="205"/>
      <c r="B19" s="207"/>
      <c r="C19" s="201"/>
      <c r="D19" s="62" t="s">
        <v>14</v>
      </c>
      <c r="E19" s="201"/>
      <c r="F19" s="201"/>
      <c r="G19" s="201"/>
      <c r="H19" s="201"/>
      <c r="I19" s="199"/>
      <c r="J19" s="199"/>
      <c r="K19" s="199"/>
      <c r="L19" s="201"/>
      <c r="M19" s="195"/>
      <c r="N19" s="202"/>
      <c r="O19" s="35"/>
      <c r="P19" s="45" t="e">
        <f t="shared" si="3"/>
        <v>#DIV/0!</v>
      </c>
      <c r="Q19" s="46" t="e">
        <f t="shared" si="2"/>
        <v>#DIV/0!</v>
      </c>
      <c r="R19" s="47" t="e">
        <f t="shared" si="4"/>
        <v>#DIV/0!</v>
      </c>
      <c r="S19" s="35"/>
    </row>
    <row r="20" spans="1:26" ht="17.25">
      <c r="A20" s="205"/>
      <c r="B20" s="207"/>
      <c r="C20" s="200">
        <v>4</v>
      </c>
      <c r="D20" s="62" t="s">
        <v>13</v>
      </c>
      <c r="E20" s="200">
        <f t="shared" ref="E20" si="17">F20+G20</f>
        <v>25</v>
      </c>
      <c r="F20" s="200">
        <v>25</v>
      </c>
      <c r="G20" s="200">
        <v>0</v>
      </c>
      <c r="H20" s="200">
        <v>0</v>
      </c>
      <c r="I20" s="198">
        <v>0</v>
      </c>
      <c r="J20" s="198">
        <v>0</v>
      </c>
      <c r="K20" s="198">
        <v>0</v>
      </c>
      <c r="L20" s="200">
        <v>0</v>
      </c>
      <c r="M20" s="194">
        <f t="shared" si="13"/>
        <v>1</v>
      </c>
      <c r="N20" s="194">
        <f t="shared" si="14"/>
        <v>1</v>
      </c>
      <c r="O20" s="35"/>
      <c r="P20" s="42">
        <f t="shared" si="3"/>
        <v>0</v>
      </c>
      <c r="Q20" s="43">
        <f t="shared" si="2"/>
        <v>0</v>
      </c>
      <c r="R20" s="44">
        <f t="shared" si="4"/>
        <v>0</v>
      </c>
      <c r="S20" s="35"/>
    </row>
    <row r="21" spans="1:26" ht="18" thickBot="1">
      <c r="A21" s="205"/>
      <c r="B21" s="207"/>
      <c r="C21" s="201"/>
      <c r="D21" s="62" t="s">
        <v>14</v>
      </c>
      <c r="E21" s="201"/>
      <c r="F21" s="201"/>
      <c r="G21" s="201"/>
      <c r="H21" s="201"/>
      <c r="I21" s="199"/>
      <c r="J21" s="199"/>
      <c r="K21" s="199"/>
      <c r="L21" s="201"/>
      <c r="M21" s="195"/>
      <c r="N21" s="195"/>
      <c r="O21" s="35"/>
      <c r="P21" s="45" t="e">
        <f t="shared" si="3"/>
        <v>#DIV/0!</v>
      </c>
      <c r="Q21" s="46" t="e">
        <f t="shared" si="2"/>
        <v>#DIV/0!</v>
      </c>
      <c r="R21" s="47" t="e">
        <f t="shared" si="4"/>
        <v>#DIV/0!</v>
      </c>
      <c r="S21" s="35"/>
    </row>
    <row r="22" spans="1:26" ht="18" thickBot="1">
      <c r="A22" s="201"/>
      <c r="B22" s="208"/>
      <c r="C22" s="196" t="s">
        <v>15</v>
      </c>
      <c r="D22" s="197"/>
      <c r="E22" s="48">
        <f>SUM(E14:E21)</f>
        <v>117</v>
      </c>
      <c r="F22" s="48">
        <f>SUM(F14:F21)</f>
        <v>96</v>
      </c>
      <c r="G22" s="48">
        <f t="shared" ref="G22:L22" si="18">SUM(G14:G21)</f>
        <v>21</v>
      </c>
      <c r="H22" s="48">
        <f t="shared" si="18"/>
        <v>1</v>
      </c>
      <c r="I22" s="48">
        <f t="shared" si="18"/>
        <v>19</v>
      </c>
      <c r="J22" s="48">
        <f t="shared" si="18"/>
        <v>3</v>
      </c>
      <c r="K22" s="48">
        <f t="shared" si="18"/>
        <v>1</v>
      </c>
      <c r="L22" s="48">
        <f t="shared" si="18"/>
        <v>1</v>
      </c>
      <c r="M22" s="49">
        <f>F22/E22</f>
        <v>0.82051282051282048</v>
      </c>
      <c r="N22" s="49">
        <f>AVERAGE(N14:N21)</f>
        <v>0.85293955640423036</v>
      </c>
      <c r="O22" s="35"/>
      <c r="P22" s="50">
        <f t="shared" si="3"/>
        <v>8.5470085470085479E-3</v>
      </c>
      <c r="Q22" s="51">
        <f t="shared" si="2"/>
        <v>0.1623931623931624</v>
      </c>
      <c r="R22" s="52">
        <f t="shared" si="4"/>
        <v>8.5470085470085479E-3</v>
      </c>
      <c r="S22" s="35"/>
    </row>
    <row r="23" spans="1:26">
      <c r="P23" s="58"/>
      <c r="Q23" s="58"/>
      <c r="R23" s="58"/>
    </row>
  </sheetData>
  <mergeCells count="110">
    <mergeCell ref="J20:J21"/>
    <mergeCell ref="K20:K21"/>
    <mergeCell ref="L20:L21"/>
    <mergeCell ref="M20:M21"/>
    <mergeCell ref="N20:N21"/>
    <mergeCell ref="C22:D22"/>
    <mergeCell ref="K18:K19"/>
    <mergeCell ref="L18:L19"/>
    <mergeCell ref="M18:M19"/>
    <mergeCell ref="N18:N19"/>
    <mergeCell ref="C20:C21"/>
    <mergeCell ref="E20:E21"/>
    <mergeCell ref="F20:F21"/>
    <mergeCell ref="G20:G21"/>
    <mergeCell ref="H20:H21"/>
    <mergeCell ref="I20:I21"/>
    <mergeCell ref="C18:C19"/>
    <mergeCell ref="E18:E19"/>
    <mergeCell ref="J18:J19"/>
    <mergeCell ref="M14:M15"/>
    <mergeCell ref="N14:N15"/>
    <mergeCell ref="C16:C17"/>
    <mergeCell ref="E16:E17"/>
    <mergeCell ref="F16:F17"/>
    <mergeCell ref="G16:G17"/>
    <mergeCell ref="H16:H17"/>
    <mergeCell ref="I16:I17"/>
    <mergeCell ref="J16:J17"/>
    <mergeCell ref="K16:K17"/>
    <mergeCell ref="G14:G15"/>
    <mergeCell ref="H14:H15"/>
    <mergeCell ref="I14:I15"/>
    <mergeCell ref="J14:J15"/>
    <mergeCell ref="K14:K15"/>
    <mergeCell ref="L14:L15"/>
    <mergeCell ref="L16:L17"/>
    <mergeCell ref="M16:M17"/>
    <mergeCell ref="N16:N17"/>
    <mergeCell ref="A14:A22"/>
    <mergeCell ref="B14:B22"/>
    <mergeCell ref="C14:C15"/>
    <mergeCell ref="E14:E15"/>
    <mergeCell ref="F14:F15"/>
    <mergeCell ref="F18:F19"/>
    <mergeCell ref="G18:G19"/>
    <mergeCell ref="H18:H19"/>
    <mergeCell ref="I18:I19"/>
    <mergeCell ref="T9:T13"/>
    <mergeCell ref="U9:Z13"/>
    <mergeCell ref="C11:C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C13:D13"/>
    <mergeCell ref="J9:J10"/>
    <mergeCell ref="K9:K10"/>
    <mergeCell ref="L9:L10"/>
    <mergeCell ref="L5:L6"/>
    <mergeCell ref="M5:M6"/>
    <mergeCell ref="M7:M8"/>
    <mergeCell ref="N7:N8"/>
    <mergeCell ref="C9:C10"/>
    <mergeCell ref="E9:E10"/>
    <mergeCell ref="F9:F10"/>
    <mergeCell ref="G9:G10"/>
    <mergeCell ref="H9:H10"/>
    <mergeCell ref="I9:I10"/>
    <mergeCell ref="M9:M10"/>
    <mergeCell ref="N9:N10"/>
    <mergeCell ref="P2:R3"/>
    <mergeCell ref="T2:T7"/>
    <mergeCell ref="U2:Z7"/>
    <mergeCell ref="E4:F4"/>
    <mergeCell ref="A5:A13"/>
    <mergeCell ref="B5:B13"/>
    <mergeCell ref="C5:C6"/>
    <mergeCell ref="E5:E6"/>
    <mergeCell ref="F5:F6"/>
    <mergeCell ref="G5:G6"/>
    <mergeCell ref="N5:N6"/>
    <mergeCell ref="C7:C8"/>
    <mergeCell ref="E7:E8"/>
    <mergeCell ref="F7:F8"/>
    <mergeCell ref="G7:G8"/>
    <mergeCell ref="H7:H8"/>
    <mergeCell ref="I7:I8"/>
    <mergeCell ref="J7:J8"/>
    <mergeCell ref="K7:K8"/>
    <mergeCell ref="L7:L8"/>
    <mergeCell ref="H5:H6"/>
    <mergeCell ref="I5:I6"/>
    <mergeCell ref="J5:J6"/>
    <mergeCell ref="K5:K6"/>
    <mergeCell ref="A1:N1"/>
    <mergeCell ref="A2:A4"/>
    <mergeCell ref="B2:B4"/>
    <mergeCell ref="C2:C4"/>
    <mergeCell ref="D2:D4"/>
    <mergeCell ref="E2:E3"/>
    <mergeCell ref="F2:F3"/>
    <mergeCell ref="G2:L3"/>
    <mergeCell ref="M2:M4"/>
    <mergeCell ref="N2:N4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="80" zoomScaleNormal="80" workbookViewId="0">
      <selection activeCell="U9" sqref="U9:Z13"/>
    </sheetView>
  </sheetViews>
  <sheetFormatPr defaultColWidth="9" defaultRowHeight="15"/>
  <cols>
    <col min="1" max="1" width="9" style="2"/>
    <col min="2" max="2" width="11.85546875" style="2" customWidth="1"/>
    <col min="3" max="3" width="9" style="2"/>
    <col min="4" max="4" width="11" style="2" customWidth="1"/>
    <col min="5" max="6" width="12.7109375" style="2" customWidth="1"/>
    <col min="7" max="9" width="9" style="2"/>
    <col min="10" max="12" width="10.42578125" style="2" customWidth="1"/>
    <col min="13" max="13" width="11.85546875" style="2" bestFit="1" customWidth="1"/>
    <col min="14" max="14" width="11.85546875" style="2" customWidth="1"/>
    <col min="15" max="15" width="1.7109375" style="2" customWidth="1"/>
    <col min="16" max="17" width="9" style="2"/>
    <col min="18" max="18" width="11" style="2" customWidth="1"/>
    <col min="19" max="19" width="1.7109375" style="2" customWidth="1"/>
    <col min="20" max="16384" width="9" style="2"/>
  </cols>
  <sheetData>
    <row r="1" spans="1:26" ht="21" thickBot="1">
      <c r="A1" s="108" t="s">
        <v>44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  <c r="O1" s="1"/>
      <c r="S1" s="1"/>
    </row>
    <row r="2" spans="1:26" ht="17.25" customHeight="1">
      <c r="A2" s="111" t="s">
        <v>0</v>
      </c>
      <c r="B2" s="111" t="s">
        <v>1</v>
      </c>
      <c r="C2" s="111" t="s">
        <v>2</v>
      </c>
      <c r="D2" s="111" t="s">
        <v>3</v>
      </c>
      <c r="E2" s="112" t="s">
        <v>18</v>
      </c>
      <c r="F2" s="112" t="s">
        <v>19</v>
      </c>
      <c r="G2" s="113" t="s">
        <v>5</v>
      </c>
      <c r="H2" s="113"/>
      <c r="I2" s="113"/>
      <c r="J2" s="113"/>
      <c r="K2" s="113"/>
      <c r="L2" s="113"/>
      <c r="M2" s="111" t="s">
        <v>25</v>
      </c>
      <c r="N2" s="111" t="s">
        <v>26</v>
      </c>
      <c r="O2" s="1"/>
      <c r="P2" s="114" t="s">
        <v>28</v>
      </c>
      <c r="Q2" s="115"/>
      <c r="R2" s="116"/>
      <c r="S2" s="1"/>
      <c r="T2" s="120" t="s">
        <v>20</v>
      </c>
      <c r="U2" s="231" t="s">
        <v>45</v>
      </c>
      <c r="V2" s="163"/>
      <c r="W2" s="163"/>
      <c r="X2" s="163"/>
      <c r="Y2" s="163"/>
      <c r="Z2" s="164"/>
    </row>
    <row r="3" spans="1:26" ht="15.75" thickBot="1">
      <c r="A3" s="111"/>
      <c r="B3" s="111"/>
      <c r="C3" s="111"/>
      <c r="D3" s="111"/>
      <c r="E3" s="112"/>
      <c r="F3" s="112"/>
      <c r="G3" s="113"/>
      <c r="H3" s="113"/>
      <c r="I3" s="113"/>
      <c r="J3" s="113"/>
      <c r="K3" s="113"/>
      <c r="L3" s="113"/>
      <c r="M3" s="111"/>
      <c r="N3" s="111"/>
      <c r="O3" s="1"/>
      <c r="P3" s="117"/>
      <c r="Q3" s="118"/>
      <c r="R3" s="119"/>
      <c r="S3" s="1"/>
      <c r="T3" s="121"/>
      <c r="U3" s="165"/>
      <c r="V3" s="166"/>
      <c r="W3" s="166"/>
      <c r="X3" s="166"/>
      <c r="Y3" s="166"/>
      <c r="Z3" s="167"/>
    </row>
    <row r="4" spans="1:26" ht="52.5" thickBot="1">
      <c r="A4" s="111"/>
      <c r="B4" s="111"/>
      <c r="C4" s="111"/>
      <c r="D4" s="111"/>
      <c r="E4" s="112" t="s">
        <v>4</v>
      </c>
      <c r="F4" s="112"/>
      <c r="G4" s="59" t="s">
        <v>17</v>
      </c>
      <c r="H4" s="59" t="s">
        <v>6</v>
      </c>
      <c r="I4" s="59" t="s">
        <v>7</v>
      </c>
      <c r="J4" s="59" t="s">
        <v>8</v>
      </c>
      <c r="K4" s="59" t="s">
        <v>9</v>
      </c>
      <c r="L4" s="4" t="s">
        <v>10</v>
      </c>
      <c r="M4" s="111"/>
      <c r="N4" s="111"/>
      <c r="O4" s="1"/>
      <c r="P4" s="5" t="s">
        <v>6</v>
      </c>
      <c r="Q4" s="6" t="s">
        <v>7</v>
      </c>
      <c r="R4" s="7" t="s">
        <v>29</v>
      </c>
      <c r="S4" s="1"/>
      <c r="T4" s="121"/>
      <c r="U4" s="165"/>
      <c r="V4" s="166"/>
      <c r="W4" s="166"/>
      <c r="X4" s="166"/>
      <c r="Y4" s="166"/>
      <c r="Z4" s="167"/>
    </row>
    <row r="5" spans="1:26" ht="17.25" customHeight="1">
      <c r="A5" s="132" t="s">
        <v>11</v>
      </c>
      <c r="B5" s="135" t="s">
        <v>12</v>
      </c>
      <c r="C5" s="132">
        <v>1</v>
      </c>
      <c r="D5" s="60" t="s">
        <v>13</v>
      </c>
      <c r="E5" s="60">
        <v>763</v>
      </c>
      <c r="F5" s="60">
        <v>755</v>
      </c>
      <c r="G5" s="60">
        <v>8</v>
      </c>
      <c r="H5" s="60">
        <v>0</v>
      </c>
      <c r="I5" s="60">
        <v>4</v>
      </c>
      <c r="J5" s="60">
        <v>1</v>
      </c>
      <c r="K5" s="60">
        <v>4</v>
      </c>
      <c r="L5" s="60">
        <v>1</v>
      </c>
      <c r="M5" s="9">
        <f t="shared" ref="M5:M21" si="0">F5/E5</f>
        <v>0.98951507208387945</v>
      </c>
      <c r="N5" s="138" t="e">
        <f>AVERAGE(M5:M6)</f>
        <v>#DIV/0!</v>
      </c>
      <c r="O5" s="1"/>
      <c r="P5" s="10">
        <f>H5/$E5</f>
        <v>0</v>
      </c>
      <c r="Q5" s="11">
        <f t="shared" ref="Q5:Q22" si="1">I5/$E5</f>
        <v>5.2424639580602884E-3</v>
      </c>
      <c r="R5" s="12">
        <f>(G5-H5-I5)/$E5</f>
        <v>5.2424639580602884E-3</v>
      </c>
      <c r="S5" s="1"/>
      <c r="T5" s="121"/>
      <c r="U5" s="165"/>
      <c r="V5" s="166"/>
      <c r="W5" s="166"/>
      <c r="X5" s="166"/>
      <c r="Y5" s="166"/>
      <c r="Z5" s="167"/>
    </row>
    <row r="6" spans="1:26" ht="18" thickBot="1">
      <c r="A6" s="133"/>
      <c r="B6" s="136"/>
      <c r="C6" s="134"/>
      <c r="D6" s="60" t="s">
        <v>14</v>
      </c>
      <c r="E6" s="60"/>
      <c r="F6" s="60"/>
      <c r="G6" s="60"/>
      <c r="H6" s="60"/>
      <c r="I6" s="60"/>
      <c r="J6" s="60"/>
      <c r="K6" s="60"/>
      <c r="L6" s="60"/>
      <c r="M6" s="9" t="e">
        <f t="shared" si="0"/>
        <v>#DIV/0!</v>
      </c>
      <c r="N6" s="139"/>
      <c r="O6" s="1"/>
      <c r="P6" s="13" t="e">
        <f t="shared" ref="P6:P22" si="2">H6/$E6</f>
        <v>#DIV/0!</v>
      </c>
      <c r="Q6" s="14" t="e">
        <f t="shared" si="1"/>
        <v>#DIV/0!</v>
      </c>
      <c r="R6" s="15" t="e">
        <f t="shared" ref="R6:R22" si="3">(G6-H6-I6)/$E6</f>
        <v>#DIV/0!</v>
      </c>
      <c r="S6" s="1"/>
      <c r="T6" s="121"/>
      <c r="U6" s="165"/>
      <c r="V6" s="166"/>
      <c r="W6" s="166"/>
      <c r="X6" s="166"/>
      <c r="Y6" s="166"/>
      <c r="Z6" s="167"/>
    </row>
    <row r="7" spans="1:26" ht="18" thickBot="1">
      <c r="A7" s="133"/>
      <c r="B7" s="136"/>
      <c r="C7" s="132">
        <v>2</v>
      </c>
      <c r="D7" s="60" t="s">
        <v>13</v>
      </c>
      <c r="E7" s="60">
        <v>1487</v>
      </c>
      <c r="F7" s="60">
        <v>1477</v>
      </c>
      <c r="G7" s="60">
        <v>10</v>
      </c>
      <c r="H7" s="60">
        <v>5</v>
      </c>
      <c r="I7" s="60">
        <v>5</v>
      </c>
      <c r="J7" s="60">
        <v>0</v>
      </c>
      <c r="K7" s="60">
        <v>1</v>
      </c>
      <c r="L7" s="60">
        <v>2</v>
      </c>
      <c r="M7" s="9">
        <f t="shared" si="0"/>
        <v>0.99327505043712172</v>
      </c>
      <c r="N7" s="138" t="e">
        <f t="shared" ref="N7" si="4">AVERAGE(M7:M8)</f>
        <v>#DIV/0!</v>
      </c>
      <c r="O7" s="1"/>
      <c r="P7" s="10">
        <f t="shared" si="2"/>
        <v>3.3624747814391394E-3</v>
      </c>
      <c r="Q7" s="11">
        <f t="shared" si="1"/>
        <v>3.3624747814391394E-3</v>
      </c>
      <c r="R7" s="12">
        <f t="shared" si="3"/>
        <v>0</v>
      </c>
      <c r="S7" s="1"/>
      <c r="T7" s="122"/>
      <c r="U7" s="168"/>
      <c r="V7" s="169"/>
      <c r="W7" s="169"/>
      <c r="X7" s="169"/>
      <c r="Y7" s="169"/>
      <c r="Z7" s="170"/>
    </row>
    <row r="8" spans="1:26" ht="18" thickBot="1">
      <c r="A8" s="133"/>
      <c r="B8" s="136"/>
      <c r="C8" s="134"/>
      <c r="D8" s="60" t="s">
        <v>14</v>
      </c>
      <c r="E8" s="60"/>
      <c r="F8" s="60"/>
      <c r="G8" s="60"/>
      <c r="H8" s="60"/>
      <c r="I8" s="60"/>
      <c r="J8" s="60"/>
      <c r="K8" s="60"/>
      <c r="L8" s="60"/>
      <c r="M8" s="9" t="e">
        <f t="shared" si="0"/>
        <v>#DIV/0!</v>
      </c>
      <c r="N8" s="139"/>
      <c r="O8" s="1"/>
      <c r="P8" s="13" t="e">
        <f t="shared" si="2"/>
        <v>#DIV/0!</v>
      </c>
      <c r="Q8" s="14" t="e">
        <f t="shared" si="1"/>
        <v>#DIV/0!</v>
      </c>
      <c r="R8" s="15" t="e">
        <f t="shared" si="3"/>
        <v>#DIV/0!</v>
      </c>
      <c r="S8" s="1"/>
      <c r="U8"/>
      <c r="V8"/>
      <c r="W8"/>
      <c r="X8"/>
      <c r="Y8"/>
      <c r="Z8"/>
    </row>
    <row r="9" spans="1:26" ht="18">
      <c r="A9" s="133"/>
      <c r="B9" s="136"/>
      <c r="C9" s="132">
        <v>3</v>
      </c>
      <c r="D9" s="60" t="s">
        <v>13</v>
      </c>
      <c r="E9" s="60">
        <v>859</v>
      </c>
      <c r="F9" s="60">
        <v>705</v>
      </c>
      <c r="G9" s="60">
        <v>154</v>
      </c>
      <c r="H9" s="60">
        <v>6</v>
      </c>
      <c r="I9" s="29">
        <v>150</v>
      </c>
      <c r="J9" s="60">
        <v>1</v>
      </c>
      <c r="K9" s="60">
        <v>5</v>
      </c>
      <c r="L9" s="60">
        <v>1</v>
      </c>
      <c r="M9" s="9">
        <f t="shared" si="0"/>
        <v>0.82072176949941789</v>
      </c>
      <c r="N9" s="138" t="e">
        <f t="shared" ref="N9" si="5">AVERAGE(M9:M10)</f>
        <v>#DIV/0!</v>
      </c>
      <c r="O9" s="1"/>
      <c r="P9" s="10">
        <f t="shared" si="2"/>
        <v>6.9848661233993014E-3</v>
      </c>
      <c r="Q9" s="11">
        <f t="shared" si="1"/>
        <v>0.17462165308498254</v>
      </c>
      <c r="R9" s="12">
        <f t="shared" si="3"/>
        <v>-2.3282887077997671E-3</v>
      </c>
      <c r="S9" s="1"/>
      <c r="T9" s="140" t="s">
        <v>21</v>
      </c>
      <c r="U9" s="228" t="s">
        <v>46</v>
      </c>
      <c r="V9" s="155"/>
      <c r="W9" s="155"/>
      <c r="X9" s="155"/>
      <c r="Y9" s="155"/>
      <c r="Z9" s="156"/>
    </row>
    <row r="10" spans="1:26" ht="18" thickBot="1">
      <c r="A10" s="133"/>
      <c r="B10" s="136"/>
      <c r="C10" s="134"/>
      <c r="D10" s="60" t="s">
        <v>14</v>
      </c>
      <c r="E10" s="60"/>
      <c r="F10" s="60"/>
      <c r="G10" s="60"/>
      <c r="H10" s="60"/>
      <c r="I10" s="60"/>
      <c r="J10" s="60"/>
      <c r="K10" s="60"/>
      <c r="L10" s="60"/>
      <c r="M10" s="9" t="e">
        <f t="shared" si="0"/>
        <v>#DIV/0!</v>
      </c>
      <c r="N10" s="139"/>
      <c r="O10" s="1"/>
      <c r="P10" s="13" t="e">
        <f t="shared" si="2"/>
        <v>#DIV/0!</v>
      </c>
      <c r="Q10" s="14" t="e">
        <f t="shared" si="1"/>
        <v>#DIV/0!</v>
      </c>
      <c r="R10" s="15" t="e">
        <f t="shared" si="3"/>
        <v>#DIV/0!</v>
      </c>
      <c r="S10" s="1"/>
      <c r="T10" s="141"/>
      <c r="U10" s="157"/>
      <c r="V10" s="158"/>
      <c r="W10" s="158"/>
      <c r="X10" s="158"/>
      <c r="Y10" s="158"/>
      <c r="Z10" s="159"/>
    </row>
    <row r="11" spans="1:26" ht="18">
      <c r="A11" s="133"/>
      <c r="B11" s="136"/>
      <c r="C11" s="132">
        <v>4</v>
      </c>
      <c r="D11" s="60" t="s">
        <v>13</v>
      </c>
      <c r="E11" s="60">
        <v>1337</v>
      </c>
      <c r="F11" s="60">
        <v>1308</v>
      </c>
      <c r="G11" s="60">
        <v>29</v>
      </c>
      <c r="H11" s="60">
        <v>0</v>
      </c>
      <c r="I11" s="29">
        <v>28</v>
      </c>
      <c r="J11" s="60">
        <v>0</v>
      </c>
      <c r="K11" s="60">
        <v>1</v>
      </c>
      <c r="L11" s="60">
        <v>0</v>
      </c>
      <c r="M11" s="9">
        <f t="shared" si="0"/>
        <v>0.97830964846671653</v>
      </c>
      <c r="N11" s="138" t="e">
        <f t="shared" ref="N11" si="6">AVERAGE(M11:M12)</f>
        <v>#DIV/0!</v>
      </c>
      <c r="O11" s="1"/>
      <c r="P11" s="10">
        <f t="shared" si="2"/>
        <v>0</v>
      </c>
      <c r="Q11" s="11">
        <f t="shared" si="1"/>
        <v>2.0942408376963352E-2</v>
      </c>
      <c r="R11" s="12">
        <f t="shared" si="3"/>
        <v>7.4794315632011965E-4</v>
      </c>
      <c r="S11" s="1"/>
      <c r="T11" s="141"/>
      <c r="U11" s="157"/>
      <c r="V11" s="158"/>
      <c r="W11" s="158"/>
      <c r="X11" s="158"/>
      <c r="Y11" s="158"/>
      <c r="Z11" s="159"/>
    </row>
    <row r="12" spans="1:26" ht="18" thickBot="1">
      <c r="A12" s="133"/>
      <c r="B12" s="136"/>
      <c r="C12" s="134"/>
      <c r="D12" s="60" t="s">
        <v>14</v>
      </c>
      <c r="E12" s="60"/>
      <c r="F12" s="60"/>
      <c r="G12" s="60"/>
      <c r="H12" s="60"/>
      <c r="I12" s="60"/>
      <c r="J12" s="60"/>
      <c r="K12" s="60"/>
      <c r="L12" s="60"/>
      <c r="M12" s="9" t="e">
        <f t="shared" si="0"/>
        <v>#DIV/0!</v>
      </c>
      <c r="N12" s="152"/>
      <c r="O12" s="1"/>
      <c r="P12" s="13" t="e">
        <f t="shared" si="2"/>
        <v>#DIV/0!</v>
      </c>
      <c r="Q12" s="14" t="e">
        <f t="shared" si="1"/>
        <v>#DIV/0!</v>
      </c>
      <c r="R12" s="15" t="e">
        <f t="shared" si="3"/>
        <v>#DIV/0!</v>
      </c>
      <c r="S12" s="1"/>
      <c r="T12" s="141"/>
      <c r="U12" s="157"/>
      <c r="V12" s="158"/>
      <c r="W12" s="158"/>
      <c r="X12" s="158"/>
      <c r="Y12" s="158"/>
      <c r="Z12" s="159"/>
    </row>
    <row r="13" spans="1:26" ht="18" thickBot="1">
      <c r="A13" s="134"/>
      <c r="B13" s="137"/>
      <c r="C13" s="153" t="s">
        <v>15</v>
      </c>
      <c r="D13" s="154"/>
      <c r="E13" s="16">
        <f t="shared" ref="E13:L13" si="7">SUM(E5:E12)</f>
        <v>4446</v>
      </c>
      <c r="F13" s="16">
        <f t="shared" si="7"/>
        <v>4245</v>
      </c>
      <c r="G13" s="16">
        <f t="shared" si="7"/>
        <v>201</v>
      </c>
      <c r="H13" s="16">
        <f t="shared" si="7"/>
        <v>11</v>
      </c>
      <c r="I13" s="16">
        <f t="shared" si="7"/>
        <v>187</v>
      </c>
      <c r="J13" s="16">
        <f t="shared" si="7"/>
        <v>2</v>
      </c>
      <c r="K13" s="16">
        <f t="shared" si="7"/>
        <v>11</v>
      </c>
      <c r="L13" s="16">
        <f t="shared" si="7"/>
        <v>4</v>
      </c>
      <c r="M13" s="17">
        <f>F13/E13</f>
        <v>0.95479082321187581</v>
      </c>
      <c r="N13" s="17" t="e">
        <f>AVERAGE(N5:N12)</f>
        <v>#DIV/0!</v>
      </c>
      <c r="O13" s="1"/>
      <c r="P13" s="18">
        <f t="shared" si="2"/>
        <v>2.4741340530814214E-3</v>
      </c>
      <c r="Q13" s="19">
        <f t="shared" si="1"/>
        <v>4.2060278902384167E-2</v>
      </c>
      <c r="R13" s="20">
        <f t="shared" si="3"/>
        <v>6.7476383265856947E-4</v>
      </c>
      <c r="S13" s="1"/>
      <c r="T13" s="142"/>
      <c r="U13" s="160"/>
      <c r="V13" s="161"/>
      <c r="W13" s="161"/>
      <c r="X13" s="161"/>
      <c r="Y13" s="161"/>
      <c r="Z13" s="162"/>
    </row>
    <row r="14" spans="1:26" ht="18.75" thickBot="1">
      <c r="A14" s="132" t="s">
        <v>11</v>
      </c>
      <c r="B14" s="135" t="s">
        <v>16</v>
      </c>
      <c r="C14" s="132">
        <v>1</v>
      </c>
      <c r="D14" s="60" t="s">
        <v>13</v>
      </c>
      <c r="E14" s="60">
        <v>648</v>
      </c>
      <c r="F14" s="60">
        <v>308</v>
      </c>
      <c r="G14" s="60">
        <v>340</v>
      </c>
      <c r="H14" s="60">
        <v>14</v>
      </c>
      <c r="I14" s="29">
        <v>340</v>
      </c>
      <c r="J14" s="60">
        <v>14</v>
      </c>
      <c r="K14" s="60">
        <v>16</v>
      </c>
      <c r="L14" s="60">
        <v>15</v>
      </c>
      <c r="M14" s="9">
        <f t="shared" si="0"/>
        <v>0.47530864197530864</v>
      </c>
      <c r="N14" s="138" t="e">
        <f t="shared" ref="N14:N20" si="8">AVERAGE(M14:M15)</f>
        <v>#DIV/0!</v>
      </c>
      <c r="O14" s="1"/>
      <c r="P14" s="10">
        <f t="shared" si="2"/>
        <v>2.1604938271604937E-2</v>
      </c>
      <c r="Q14" s="11">
        <f t="shared" si="1"/>
        <v>0.52469135802469136</v>
      </c>
      <c r="R14" s="12">
        <f t="shared" si="3"/>
        <v>-2.1604938271604937E-2</v>
      </c>
      <c r="S14" s="1"/>
    </row>
    <row r="15" spans="1:26" ht="18" thickBot="1">
      <c r="A15" s="133"/>
      <c r="B15" s="136"/>
      <c r="C15" s="134"/>
      <c r="D15" s="60" t="s">
        <v>14</v>
      </c>
      <c r="E15" s="60"/>
      <c r="F15" s="60"/>
      <c r="G15" s="60"/>
      <c r="H15" s="60"/>
      <c r="I15" s="60"/>
      <c r="J15" s="60"/>
      <c r="K15" s="60"/>
      <c r="L15" s="60"/>
      <c r="M15" s="9" t="e">
        <f t="shared" si="0"/>
        <v>#DIV/0!</v>
      </c>
      <c r="N15" s="139"/>
      <c r="O15" s="1"/>
      <c r="P15" s="13" t="e">
        <f t="shared" si="2"/>
        <v>#DIV/0!</v>
      </c>
      <c r="Q15" s="14" t="e">
        <f t="shared" si="1"/>
        <v>#DIV/0!</v>
      </c>
      <c r="R15" s="15" t="e">
        <f t="shared" si="3"/>
        <v>#DIV/0!</v>
      </c>
      <c r="S15" s="1"/>
      <c r="T15" s="21" t="s">
        <v>22</v>
      </c>
      <c r="U15" s="22"/>
      <c r="V15" s="23"/>
      <c r="W15" s="23"/>
      <c r="X15" s="23"/>
      <c r="Y15" s="23"/>
      <c r="Z15" s="24"/>
    </row>
    <row r="16" spans="1:26" ht="18" thickBot="1">
      <c r="A16" s="133"/>
      <c r="B16" s="136"/>
      <c r="C16" s="132">
        <v>2</v>
      </c>
      <c r="D16" s="60" t="s">
        <v>13</v>
      </c>
      <c r="E16" s="60">
        <v>1486</v>
      </c>
      <c r="F16" s="60">
        <v>1468</v>
      </c>
      <c r="G16" s="60">
        <v>18</v>
      </c>
      <c r="H16" s="60">
        <v>1</v>
      </c>
      <c r="I16" s="32">
        <v>13</v>
      </c>
      <c r="J16" s="60">
        <v>2</v>
      </c>
      <c r="K16" s="60">
        <v>2</v>
      </c>
      <c r="L16" s="60">
        <v>0</v>
      </c>
      <c r="M16" s="9">
        <f t="shared" si="0"/>
        <v>0.98788694481830419</v>
      </c>
      <c r="N16" s="138" t="e">
        <f t="shared" si="8"/>
        <v>#DIV/0!</v>
      </c>
      <c r="O16" s="1"/>
      <c r="P16" s="10">
        <f t="shared" si="2"/>
        <v>6.7294751009421266E-4</v>
      </c>
      <c r="Q16" s="11">
        <f t="shared" si="1"/>
        <v>8.7483176312247637E-3</v>
      </c>
      <c r="R16" s="12">
        <f t="shared" si="3"/>
        <v>2.6917900403768506E-3</v>
      </c>
      <c r="S16" s="1"/>
    </row>
    <row r="17" spans="1:26" ht="18" thickBot="1">
      <c r="A17" s="133"/>
      <c r="B17" s="136"/>
      <c r="C17" s="134"/>
      <c r="D17" s="60" t="s">
        <v>14</v>
      </c>
      <c r="E17" s="60"/>
      <c r="F17" s="60"/>
      <c r="G17" s="60"/>
      <c r="H17" s="60"/>
      <c r="I17" s="60"/>
      <c r="J17" s="60"/>
      <c r="K17" s="60"/>
      <c r="L17" s="60"/>
      <c r="M17" s="9" t="e">
        <f t="shared" si="0"/>
        <v>#DIV/0!</v>
      </c>
      <c r="N17" s="139"/>
      <c r="O17" s="1"/>
      <c r="P17" s="13" t="e">
        <f t="shared" si="2"/>
        <v>#DIV/0!</v>
      </c>
      <c r="Q17" s="14" t="e">
        <f t="shared" si="1"/>
        <v>#DIV/0!</v>
      </c>
      <c r="R17" s="15" t="e">
        <f t="shared" si="3"/>
        <v>#DIV/0!</v>
      </c>
      <c r="S17" s="1"/>
      <c r="T17" s="25" t="s">
        <v>23</v>
      </c>
      <c r="U17" s="22" t="s">
        <v>24</v>
      </c>
      <c r="V17" s="23"/>
      <c r="W17" s="23"/>
      <c r="X17" s="23"/>
      <c r="Y17" s="23"/>
      <c r="Z17" s="24"/>
    </row>
    <row r="18" spans="1:26" ht="17.25">
      <c r="A18" s="133"/>
      <c r="B18" s="136"/>
      <c r="C18" s="132">
        <v>3</v>
      </c>
      <c r="D18" s="60" t="s">
        <v>13</v>
      </c>
      <c r="E18" s="60">
        <v>1297</v>
      </c>
      <c r="F18" s="60">
        <v>1278</v>
      </c>
      <c r="G18" s="60">
        <v>19</v>
      </c>
      <c r="H18" s="60">
        <v>2</v>
      </c>
      <c r="I18" s="60">
        <v>4</v>
      </c>
      <c r="J18" s="60">
        <v>4</v>
      </c>
      <c r="K18" s="32">
        <v>14</v>
      </c>
      <c r="L18" s="60">
        <v>3</v>
      </c>
      <c r="M18" s="9">
        <f t="shared" si="0"/>
        <v>0.98535080956052423</v>
      </c>
      <c r="N18" s="138" t="e">
        <f t="shared" si="8"/>
        <v>#DIV/0!</v>
      </c>
      <c r="O18" s="1"/>
      <c r="P18" s="10">
        <f t="shared" si="2"/>
        <v>1.5420200462606013E-3</v>
      </c>
      <c r="Q18" s="11">
        <f t="shared" si="1"/>
        <v>3.0840400925212026E-3</v>
      </c>
      <c r="R18" s="12">
        <f t="shared" si="3"/>
        <v>1.0023130300693909E-2</v>
      </c>
      <c r="S18" s="1"/>
    </row>
    <row r="19" spans="1:26" ht="18" thickBot="1">
      <c r="A19" s="133"/>
      <c r="B19" s="136"/>
      <c r="C19" s="134"/>
      <c r="D19" s="60" t="s">
        <v>14</v>
      </c>
      <c r="E19" s="60"/>
      <c r="F19" s="60"/>
      <c r="G19" s="60"/>
      <c r="H19" s="60"/>
      <c r="I19" s="60"/>
      <c r="J19" s="60"/>
      <c r="K19" s="60"/>
      <c r="L19" s="60"/>
      <c r="M19" s="9" t="e">
        <f t="shared" si="0"/>
        <v>#DIV/0!</v>
      </c>
      <c r="N19" s="139"/>
      <c r="O19" s="1"/>
      <c r="P19" s="13" t="e">
        <f t="shared" si="2"/>
        <v>#DIV/0!</v>
      </c>
      <c r="Q19" s="14" t="e">
        <f t="shared" si="1"/>
        <v>#DIV/0!</v>
      </c>
      <c r="R19" s="15" t="e">
        <f t="shared" si="3"/>
        <v>#DIV/0!</v>
      </c>
      <c r="S19" s="1"/>
    </row>
    <row r="20" spans="1:26" ht="18">
      <c r="A20" s="133"/>
      <c r="B20" s="136"/>
      <c r="C20" s="132">
        <v>4</v>
      </c>
      <c r="D20" s="60" t="s">
        <v>13</v>
      </c>
      <c r="E20" s="60">
        <v>1303</v>
      </c>
      <c r="F20" s="60">
        <v>1274</v>
      </c>
      <c r="G20" s="60">
        <v>29</v>
      </c>
      <c r="H20" s="60">
        <v>0</v>
      </c>
      <c r="I20" s="29">
        <v>19</v>
      </c>
      <c r="J20" s="60">
        <v>5</v>
      </c>
      <c r="K20" s="60">
        <v>5</v>
      </c>
      <c r="L20" s="60">
        <v>1</v>
      </c>
      <c r="M20" s="9">
        <f t="shared" si="0"/>
        <v>0.97774366845740601</v>
      </c>
      <c r="N20" s="138" t="e">
        <f t="shared" si="8"/>
        <v>#DIV/0!</v>
      </c>
      <c r="O20" s="1"/>
      <c r="P20" s="10">
        <f t="shared" si="2"/>
        <v>0</v>
      </c>
      <c r="Q20" s="11">
        <f t="shared" si="1"/>
        <v>1.4581734458940905E-2</v>
      </c>
      <c r="R20" s="12">
        <f t="shared" si="3"/>
        <v>7.6745970836531079E-3</v>
      </c>
      <c r="S20" s="1"/>
    </row>
    <row r="21" spans="1:26" ht="18" thickBot="1">
      <c r="A21" s="133"/>
      <c r="B21" s="136"/>
      <c r="C21" s="134"/>
      <c r="D21" s="60" t="s">
        <v>14</v>
      </c>
      <c r="E21" s="60"/>
      <c r="F21" s="60"/>
      <c r="G21" s="60"/>
      <c r="H21" s="60"/>
      <c r="I21" s="60"/>
      <c r="J21" s="60"/>
      <c r="K21" s="60"/>
      <c r="L21" s="60"/>
      <c r="M21" s="9" t="e">
        <f t="shared" si="0"/>
        <v>#DIV/0!</v>
      </c>
      <c r="N21" s="152"/>
      <c r="O21" s="1"/>
      <c r="P21" s="13" t="e">
        <f t="shared" si="2"/>
        <v>#DIV/0!</v>
      </c>
      <c r="Q21" s="14" t="e">
        <f t="shared" si="1"/>
        <v>#DIV/0!</v>
      </c>
      <c r="R21" s="15" t="e">
        <f t="shared" si="3"/>
        <v>#DIV/0!</v>
      </c>
      <c r="S21" s="1"/>
    </row>
    <row r="22" spans="1:26" ht="18" thickBot="1">
      <c r="A22" s="134"/>
      <c r="B22" s="137"/>
      <c r="C22" s="153" t="s">
        <v>15</v>
      </c>
      <c r="D22" s="154"/>
      <c r="E22" s="16">
        <f>SUM(E14:E21)</f>
        <v>4734</v>
      </c>
      <c r="F22" s="16">
        <f>SUM(F14:F21)</f>
        <v>4328</v>
      </c>
      <c r="G22" s="16">
        <f t="shared" ref="G22:L22" si="9">SUM(G14:G21)</f>
        <v>406</v>
      </c>
      <c r="H22" s="16">
        <f t="shared" si="9"/>
        <v>17</v>
      </c>
      <c r="I22" s="16">
        <f t="shared" si="9"/>
        <v>376</v>
      </c>
      <c r="J22" s="16">
        <f t="shared" si="9"/>
        <v>25</v>
      </c>
      <c r="K22" s="16">
        <f t="shared" si="9"/>
        <v>37</v>
      </c>
      <c r="L22" s="16">
        <f t="shared" si="9"/>
        <v>19</v>
      </c>
      <c r="M22" s="17">
        <f>F22/E22</f>
        <v>0.91423743134769753</v>
      </c>
      <c r="N22" s="17" t="e">
        <f>AVERAGE(N14:N21)</f>
        <v>#DIV/0!</v>
      </c>
      <c r="O22" s="1"/>
      <c r="P22" s="18">
        <f t="shared" si="2"/>
        <v>3.5910435149978876E-3</v>
      </c>
      <c r="Q22" s="19">
        <f t="shared" si="1"/>
        <v>7.9425433037600343E-2</v>
      </c>
      <c r="R22" s="20">
        <f t="shared" si="3"/>
        <v>2.7460920997042669E-3</v>
      </c>
      <c r="S22" s="1"/>
    </row>
    <row r="23" spans="1:26">
      <c r="P23" s="26"/>
      <c r="Q23" s="26"/>
      <c r="R23" s="26"/>
    </row>
  </sheetData>
  <mergeCells count="38">
    <mergeCell ref="A1:N1"/>
    <mergeCell ref="A2:A4"/>
    <mergeCell ref="B2:B4"/>
    <mergeCell ref="C2:C4"/>
    <mergeCell ref="D2:D4"/>
    <mergeCell ref="E2:E3"/>
    <mergeCell ref="F2:F3"/>
    <mergeCell ref="G2:L3"/>
    <mergeCell ref="M2:M4"/>
    <mergeCell ref="N2:N4"/>
    <mergeCell ref="P2:R3"/>
    <mergeCell ref="T2:T7"/>
    <mergeCell ref="U2:Z7"/>
    <mergeCell ref="E4:F4"/>
    <mergeCell ref="A5:A13"/>
    <mergeCell ref="B5:B13"/>
    <mergeCell ref="C5:C6"/>
    <mergeCell ref="N5:N6"/>
    <mergeCell ref="C7:C8"/>
    <mergeCell ref="N7:N8"/>
    <mergeCell ref="C9:C10"/>
    <mergeCell ref="N9:N10"/>
    <mergeCell ref="T9:T13"/>
    <mergeCell ref="U9:Z13"/>
    <mergeCell ref="C11:C12"/>
    <mergeCell ref="N11:N12"/>
    <mergeCell ref="C13:D13"/>
    <mergeCell ref="C22:D22"/>
    <mergeCell ref="A14:A22"/>
    <mergeCell ref="B14:B22"/>
    <mergeCell ref="C14:C15"/>
    <mergeCell ref="C20:C21"/>
    <mergeCell ref="N20:N21"/>
    <mergeCell ref="N14:N15"/>
    <mergeCell ref="C16:C17"/>
    <mergeCell ref="N16:N17"/>
    <mergeCell ref="C18:C19"/>
    <mergeCell ref="N18:N19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="80" zoomScaleNormal="80" workbookViewId="0">
      <selection activeCell="U2" sqref="U2:Z13"/>
    </sheetView>
  </sheetViews>
  <sheetFormatPr defaultColWidth="9" defaultRowHeight="15"/>
  <cols>
    <col min="2" max="2" width="11.85546875" customWidth="1"/>
    <col min="4" max="4" width="11" customWidth="1"/>
    <col min="5" max="6" width="12.7109375" customWidth="1"/>
    <col min="10" max="12" width="10.42578125" customWidth="1"/>
    <col min="13" max="13" width="11.85546875" bestFit="1" customWidth="1"/>
    <col min="14" max="14" width="11.85546875" customWidth="1"/>
    <col min="15" max="15" width="1.7109375" customWidth="1"/>
    <col min="16" max="17" width="0" hidden="1" customWidth="1"/>
    <col min="18" max="18" width="11" hidden="1" customWidth="1"/>
    <col min="19" max="19" width="1.7109375" customWidth="1"/>
  </cols>
  <sheetData>
    <row r="1" spans="1:26" ht="21" thickBot="1">
      <c r="A1" s="223" t="s">
        <v>41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5"/>
      <c r="O1" s="35"/>
      <c r="S1" s="35"/>
    </row>
    <row r="2" spans="1:26" ht="17.25" customHeight="1">
      <c r="A2" s="226" t="s">
        <v>0</v>
      </c>
      <c r="B2" s="226" t="s">
        <v>1</v>
      </c>
      <c r="C2" s="226" t="s">
        <v>2</v>
      </c>
      <c r="D2" s="226" t="s">
        <v>3</v>
      </c>
      <c r="E2" s="222" t="s">
        <v>18</v>
      </c>
      <c r="F2" s="222" t="s">
        <v>19</v>
      </c>
      <c r="G2" s="227" t="s">
        <v>5</v>
      </c>
      <c r="H2" s="227"/>
      <c r="I2" s="227"/>
      <c r="J2" s="227"/>
      <c r="K2" s="227"/>
      <c r="L2" s="227"/>
      <c r="M2" s="226" t="s">
        <v>25</v>
      </c>
      <c r="N2" s="226" t="s">
        <v>26</v>
      </c>
      <c r="O2" s="35"/>
      <c r="P2" s="213" t="s">
        <v>28</v>
      </c>
      <c r="Q2" s="214"/>
      <c r="R2" s="215"/>
      <c r="S2" s="35"/>
      <c r="T2" s="219" t="s">
        <v>20</v>
      </c>
      <c r="U2" s="233" t="s">
        <v>43</v>
      </c>
      <c r="V2" s="163"/>
      <c r="W2" s="163"/>
      <c r="X2" s="163"/>
      <c r="Y2" s="163"/>
      <c r="Z2" s="164"/>
    </row>
    <row r="3" spans="1:26" ht="15.75" thickBot="1">
      <c r="A3" s="226"/>
      <c r="B3" s="226"/>
      <c r="C3" s="226"/>
      <c r="D3" s="226"/>
      <c r="E3" s="222"/>
      <c r="F3" s="222"/>
      <c r="G3" s="227"/>
      <c r="H3" s="227"/>
      <c r="I3" s="227"/>
      <c r="J3" s="227"/>
      <c r="K3" s="227"/>
      <c r="L3" s="227"/>
      <c r="M3" s="226"/>
      <c r="N3" s="226"/>
      <c r="O3" s="35"/>
      <c r="P3" s="216"/>
      <c r="Q3" s="217"/>
      <c r="R3" s="218"/>
      <c r="S3" s="35"/>
      <c r="T3" s="220"/>
      <c r="U3" s="165"/>
      <c r="V3" s="166"/>
      <c r="W3" s="166"/>
      <c r="X3" s="166"/>
      <c r="Y3" s="166"/>
      <c r="Z3" s="167"/>
    </row>
    <row r="4" spans="1:26" ht="52.5" thickBot="1">
      <c r="A4" s="226"/>
      <c r="B4" s="226"/>
      <c r="C4" s="226"/>
      <c r="D4" s="226"/>
      <c r="E4" s="222" t="s">
        <v>4</v>
      </c>
      <c r="F4" s="222"/>
      <c r="G4" s="36" t="s">
        <v>17</v>
      </c>
      <c r="H4" s="36" t="s">
        <v>6</v>
      </c>
      <c r="I4" s="36" t="s">
        <v>7</v>
      </c>
      <c r="J4" s="36" t="s">
        <v>8</v>
      </c>
      <c r="K4" s="36" t="s">
        <v>9</v>
      </c>
      <c r="L4" s="37" t="s">
        <v>10</v>
      </c>
      <c r="M4" s="226"/>
      <c r="N4" s="226"/>
      <c r="O4" s="35"/>
      <c r="P4" s="38" t="s">
        <v>6</v>
      </c>
      <c r="Q4" s="39" t="s">
        <v>7</v>
      </c>
      <c r="R4" s="40" t="s">
        <v>29</v>
      </c>
      <c r="S4" s="35"/>
      <c r="T4" s="220"/>
      <c r="U4" s="165"/>
      <c r="V4" s="166"/>
      <c r="W4" s="166"/>
      <c r="X4" s="166"/>
      <c r="Y4" s="166"/>
      <c r="Z4" s="167"/>
    </row>
    <row r="5" spans="1:26" ht="17.25" customHeight="1">
      <c r="A5" s="200" t="s">
        <v>11</v>
      </c>
      <c r="B5" s="206" t="s">
        <v>12</v>
      </c>
      <c r="C5" s="200">
        <v>1</v>
      </c>
      <c r="D5" s="41" t="s">
        <v>13</v>
      </c>
      <c r="E5" s="200">
        <f t="shared" ref="E5" si="0">F5+G5</f>
        <v>1143</v>
      </c>
      <c r="F5" s="200">
        <v>1139</v>
      </c>
      <c r="G5" s="200">
        <v>4</v>
      </c>
      <c r="H5" s="200">
        <v>0</v>
      </c>
      <c r="I5" s="200">
        <v>2</v>
      </c>
      <c r="J5" s="200">
        <v>0</v>
      </c>
      <c r="K5" s="200">
        <v>1</v>
      </c>
      <c r="L5" s="200">
        <v>1</v>
      </c>
      <c r="M5" s="194">
        <f t="shared" ref="M5:M11" si="1">F5/E5</f>
        <v>0.99650043744531935</v>
      </c>
      <c r="N5" s="194">
        <f>AVERAGE(M5:M6)</f>
        <v>0.99650043744531935</v>
      </c>
      <c r="O5" s="35"/>
      <c r="P5" s="42">
        <f>H5/$E5</f>
        <v>0</v>
      </c>
      <c r="Q5" s="43">
        <f t="shared" ref="Q5:Q22" si="2">I5/$E5</f>
        <v>1.7497812773403325E-3</v>
      </c>
      <c r="R5" s="44">
        <f>(G5-H5-I5)/$E5</f>
        <v>1.7497812773403325E-3</v>
      </c>
      <c r="S5" s="35"/>
      <c r="T5" s="220"/>
      <c r="U5" s="165"/>
      <c r="V5" s="166"/>
      <c r="W5" s="166"/>
      <c r="X5" s="166"/>
      <c r="Y5" s="166"/>
      <c r="Z5" s="167"/>
    </row>
    <row r="6" spans="1:26" ht="18" thickBot="1">
      <c r="A6" s="205"/>
      <c r="B6" s="207"/>
      <c r="C6" s="201"/>
      <c r="D6" s="41" t="s">
        <v>14</v>
      </c>
      <c r="E6" s="201"/>
      <c r="F6" s="201"/>
      <c r="G6" s="201"/>
      <c r="H6" s="201"/>
      <c r="I6" s="201"/>
      <c r="J6" s="201"/>
      <c r="K6" s="201"/>
      <c r="L6" s="201"/>
      <c r="M6" s="195"/>
      <c r="N6" s="202"/>
      <c r="O6" s="35"/>
      <c r="P6" s="45" t="e">
        <f t="shared" ref="P6:P22" si="3">H6/$E6</f>
        <v>#DIV/0!</v>
      </c>
      <c r="Q6" s="46" t="e">
        <f t="shared" si="2"/>
        <v>#DIV/0!</v>
      </c>
      <c r="R6" s="47" t="e">
        <f t="shared" ref="R6:R22" si="4">(G6-H6-I6)/$E6</f>
        <v>#DIV/0!</v>
      </c>
      <c r="S6" s="35"/>
      <c r="T6" s="220"/>
      <c r="U6" s="165"/>
      <c r="V6" s="166"/>
      <c r="W6" s="166"/>
      <c r="X6" s="166"/>
      <c r="Y6" s="166"/>
      <c r="Z6" s="167"/>
    </row>
    <row r="7" spans="1:26" ht="18" thickBot="1">
      <c r="A7" s="205"/>
      <c r="B7" s="207"/>
      <c r="C7" s="200">
        <v>2</v>
      </c>
      <c r="D7" s="41" t="s">
        <v>13</v>
      </c>
      <c r="E7" s="200">
        <f t="shared" ref="E7" si="5">F7+G7</f>
        <v>2496</v>
      </c>
      <c r="F7" s="200">
        <v>2487</v>
      </c>
      <c r="G7" s="200">
        <v>9</v>
      </c>
      <c r="H7" s="200">
        <v>0</v>
      </c>
      <c r="I7" s="200">
        <v>6</v>
      </c>
      <c r="J7" s="200">
        <v>2</v>
      </c>
      <c r="K7" s="200">
        <v>1</v>
      </c>
      <c r="L7" s="200">
        <v>0</v>
      </c>
      <c r="M7" s="194">
        <f t="shared" si="1"/>
        <v>0.99639423076923073</v>
      </c>
      <c r="N7" s="194">
        <f t="shared" ref="N7" si="6">AVERAGE(M7:M8)</f>
        <v>0.99639423076923073</v>
      </c>
      <c r="O7" s="35"/>
      <c r="P7" s="42">
        <f t="shared" si="3"/>
        <v>0</v>
      </c>
      <c r="Q7" s="43">
        <f t="shared" si="2"/>
        <v>2.403846153846154E-3</v>
      </c>
      <c r="R7" s="44">
        <f t="shared" si="4"/>
        <v>1.201923076923077E-3</v>
      </c>
      <c r="S7" s="35"/>
      <c r="T7" s="221"/>
      <c r="U7" s="168"/>
      <c r="V7" s="169"/>
      <c r="W7" s="169"/>
      <c r="X7" s="169"/>
      <c r="Y7" s="169"/>
      <c r="Z7" s="170"/>
    </row>
    <row r="8" spans="1:26" ht="18" thickBot="1">
      <c r="A8" s="205"/>
      <c r="B8" s="207"/>
      <c r="C8" s="201"/>
      <c r="D8" s="41" t="s">
        <v>14</v>
      </c>
      <c r="E8" s="201"/>
      <c r="F8" s="201"/>
      <c r="G8" s="201"/>
      <c r="H8" s="201"/>
      <c r="I8" s="201"/>
      <c r="J8" s="201"/>
      <c r="K8" s="201"/>
      <c r="L8" s="201"/>
      <c r="M8" s="195"/>
      <c r="N8" s="202"/>
      <c r="O8" s="35"/>
      <c r="P8" s="45" t="e">
        <f t="shared" si="3"/>
        <v>#DIV/0!</v>
      </c>
      <c r="Q8" s="46" t="e">
        <f t="shared" si="2"/>
        <v>#DIV/0!</v>
      </c>
      <c r="R8" s="47" t="e">
        <f t="shared" si="4"/>
        <v>#DIV/0!</v>
      </c>
      <c r="S8" s="35"/>
    </row>
    <row r="9" spans="1:26" ht="17.25" customHeight="1">
      <c r="A9" s="205"/>
      <c r="B9" s="207"/>
      <c r="C9" s="200">
        <v>3</v>
      </c>
      <c r="D9" s="41" t="s">
        <v>13</v>
      </c>
      <c r="E9" s="200">
        <f t="shared" ref="E9" si="7">F9+G9</f>
        <v>935</v>
      </c>
      <c r="F9" s="200">
        <v>829</v>
      </c>
      <c r="G9" s="200">
        <v>106</v>
      </c>
      <c r="H9" s="200">
        <v>3</v>
      </c>
      <c r="I9" s="203">
        <v>106</v>
      </c>
      <c r="J9" s="234">
        <v>16</v>
      </c>
      <c r="K9" s="235"/>
      <c r="L9" s="236"/>
      <c r="M9" s="194">
        <f t="shared" si="1"/>
        <v>0.88663101604278072</v>
      </c>
      <c r="N9" s="194">
        <f t="shared" ref="N9" si="8">AVERAGE(M9:M10)</f>
        <v>0.88663101604278072</v>
      </c>
      <c r="O9" s="35"/>
      <c r="P9" s="42">
        <f t="shared" si="3"/>
        <v>3.2085561497326204E-3</v>
      </c>
      <c r="Q9" s="43">
        <f t="shared" si="2"/>
        <v>0.11336898395721925</v>
      </c>
      <c r="R9" s="44">
        <f t="shared" si="4"/>
        <v>-3.2085561497326204E-3</v>
      </c>
      <c r="S9" s="35"/>
      <c r="T9" s="209" t="s">
        <v>21</v>
      </c>
      <c r="U9" s="232" t="s">
        <v>42</v>
      </c>
      <c r="V9" s="155"/>
      <c r="W9" s="155"/>
      <c r="X9" s="155"/>
      <c r="Y9" s="155"/>
      <c r="Z9" s="156"/>
    </row>
    <row r="10" spans="1:26" ht="18" customHeight="1" thickBot="1">
      <c r="A10" s="205"/>
      <c r="B10" s="207"/>
      <c r="C10" s="201"/>
      <c r="D10" s="41" t="s">
        <v>14</v>
      </c>
      <c r="E10" s="201"/>
      <c r="F10" s="201"/>
      <c r="G10" s="201"/>
      <c r="H10" s="201"/>
      <c r="I10" s="204"/>
      <c r="J10" s="237"/>
      <c r="K10" s="238"/>
      <c r="L10" s="239"/>
      <c r="M10" s="195"/>
      <c r="N10" s="202"/>
      <c r="O10" s="35"/>
      <c r="P10" s="45" t="e">
        <f t="shared" si="3"/>
        <v>#DIV/0!</v>
      </c>
      <c r="Q10" s="46" t="e">
        <f t="shared" si="2"/>
        <v>#DIV/0!</v>
      </c>
      <c r="R10" s="47" t="e">
        <f t="shared" si="4"/>
        <v>#DIV/0!</v>
      </c>
      <c r="S10" s="35"/>
      <c r="T10" s="210"/>
      <c r="U10" s="157"/>
      <c r="V10" s="158"/>
      <c r="W10" s="158"/>
      <c r="X10" s="158"/>
      <c r="Y10" s="158"/>
      <c r="Z10" s="159"/>
    </row>
    <row r="11" spans="1:26" ht="17.25">
      <c r="A11" s="205"/>
      <c r="B11" s="207"/>
      <c r="C11" s="200">
        <v>4</v>
      </c>
      <c r="D11" s="41" t="s">
        <v>13</v>
      </c>
      <c r="E11" s="200">
        <f t="shared" ref="E11" si="9">F11+G11</f>
        <v>2664</v>
      </c>
      <c r="F11" s="200">
        <v>2619</v>
      </c>
      <c r="G11" s="200">
        <v>45</v>
      </c>
      <c r="H11" s="200">
        <v>0</v>
      </c>
      <c r="I11" s="203">
        <v>34</v>
      </c>
      <c r="J11" s="200">
        <v>3</v>
      </c>
      <c r="K11" s="200">
        <v>9</v>
      </c>
      <c r="L11" s="200">
        <v>0</v>
      </c>
      <c r="M11" s="194">
        <f t="shared" si="1"/>
        <v>0.98310810810810811</v>
      </c>
      <c r="N11" s="194">
        <f t="shared" ref="N11" si="10">AVERAGE(M11:M12)</f>
        <v>0.98310810810810811</v>
      </c>
      <c r="O11" s="35"/>
      <c r="P11" s="42">
        <f t="shared" si="3"/>
        <v>0</v>
      </c>
      <c r="Q11" s="43">
        <f t="shared" si="2"/>
        <v>1.2762762762762763E-2</v>
      </c>
      <c r="R11" s="44">
        <f t="shared" si="4"/>
        <v>4.1291291291291289E-3</v>
      </c>
      <c r="S11" s="35"/>
      <c r="T11" s="210"/>
      <c r="U11" s="157"/>
      <c r="V11" s="158"/>
      <c r="W11" s="158"/>
      <c r="X11" s="158"/>
      <c r="Y11" s="158"/>
      <c r="Z11" s="159"/>
    </row>
    <row r="12" spans="1:26" ht="18" thickBot="1">
      <c r="A12" s="205"/>
      <c r="B12" s="207"/>
      <c r="C12" s="201"/>
      <c r="D12" s="41" t="s">
        <v>14</v>
      </c>
      <c r="E12" s="201"/>
      <c r="F12" s="201"/>
      <c r="G12" s="201"/>
      <c r="H12" s="201"/>
      <c r="I12" s="204"/>
      <c r="J12" s="201"/>
      <c r="K12" s="201"/>
      <c r="L12" s="201"/>
      <c r="M12" s="195"/>
      <c r="N12" s="195"/>
      <c r="O12" s="35"/>
      <c r="P12" s="45" t="e">
        <f t="shared" si="3"/>
        <v>#DIV/0!</v>
      </c>
      <c r="Q12" s="46" t="e">
        <f t="shared" si="2"/>
        <v>#DIV/0!</v>
      </c>
      <c r="R12" s="47" t="e">
        <f t="shared" si="4"/>
        <v>#DIV/0!</v>
      </c>
      <c r="S12" s="35"/>
      <c r="T12" s="210"/>
      <c r="U12" s="157"/>
      <c r="V12" s="158"/>
      <c r="W12" s="158"/>
      <c r="X12" s="158"/>
      <c r="Y12" s="158"/>
      <c r="Z12" s="159"/>
    </row>
    <row r="13" spans="1:26" ht="18" thickBot="1">
      <c r="A13" s="201"/>
      <c r="B13" s="208"/>
      <c r="C13" s="196" t="s">
        <v>15</v>
      </c>
      <c r="D13" s="197"/>
      <c r="E13" s="48">
        <f t="shared" ref="E13:L13" si="11">SUM(E5:E12)</f>
        <v>7238</v>
      </c>
      <c r="F13" s="48">
        <f t="shared" si="11"/>
        <v>7074</v>
      </c>
      <c r="G13" s="48">
        <f t="shared" si="11"/>
        <v>164</v>
      </c>
      <c r="H13" s="48">
        <f t="shared" si="11"/>
        <v>3</v>
      </c>
      <c r="I13" s="48">
        <f t="shared" si="11"/>
        <v>148</v>
      </c>
      <c r="J13" s="48">
        <f t="shared" si="11"/>
        <v>21</v>
      </c>
      <c r="K13" s="48">
        <f t="shared" si="11"/>
        <v>11</v>
      </c>
      <c r="L13" s="48">
        <f t="shared" si="11"/>
        <v>1</v>
      </c>
      <c r="M13" s="49">
        <f>F13/E13</f>
        <v>0.97734180712904117</v>
      </c>
      <c r="N13" s="49">
        <f>AVERAGE(N5:N12)</f>
        <v>0.9656584480913597</v>
      </c>
      <c r="O13" s="35"/>
      <c r="P13" s="50">
        <f t="shared" si="3"/>
        <v>4.1447913788339322E-4</v>
      </c>
      <c r="Q13" s="51">
        <f t="shared" si="2"/>
        <v>2.0447637468914065E-2</v>
      </c>
      <c r="R13" s="52">
        <f t="shared" si="4"/>
        <v>1.7960762641613705E-3</v>
      </c>
      <c r="S13" s="35"/>
      <c r="T13" s="211"/>
      <c r="U13" s="160"/>
      <c r="V13" s="161"/>
      <c r="W13" s="161"/>
      <c r="X13" s="161"/>
      <c r="Y13" s="161"/>
      <c r="Z13" s="162"/>
    </row>
    <row r="14" spans="1:26" ht="18" thickBot="1">
      <c r="A14" s="200" t="s">
        <v>11</v>
      </c>
      <c r="B14" s="206" t="s">
        <v>16</v>
      </c>
      <c r="C14" s="200">
        <v>1</v>
      </c>
      <c r="D14" s="41" t="s">
        <v>13</v>
      </c>
      <c r="E14" s="200">
        <f t="shared" ref="E14" si="12">F14+G14</f>
        <v>443</v>
      </c>
      <c r="F14" s="200">
        <v>330</v>
      </c>
      <c r="G14" s="200">
        <v>113</v>
      </c>
      <c r="H14" s="200">
        <v>4</v>
      </c>
      <c r="I14" s="203">
        <v>111</v>
      </c>
      <c r="J14" s="198">
        <v>5</v>
      </c>
      <c r="K14" s="198">
        <v>5</v>
      </c>
      <c r="L14" s="200">
        <v>4</v>
      </c>
      <c r="M14" s="194">
        <f t="shared" ref="M14:M20" si="13">F14/E14</f>
        <v>0.74492099322799099</v>
      </c>
      <c r="N14" s="194">
        <f t="shared" ref="N14:N20" si="14">AVERAGE(M14:M15)</f>
        <v>0.74492099322799099</v>
      </c>
      <c r="O14" s="35"/>
      <c r="P14" s="42">
        <f t="shared" si="3"/>
        <v>9.0293453724604959E-3</v>
      </c>
      <c r="Q14" s="43">
        <f t="shared" si="2"/>
        <v>0.25056433408577877</v>
      </c>
      <c r="R14" s="44">
        <f t="shared" si="4"/>
        <v>-4.5146726862302479E-3</v>
      </c>
      <c r="S14" s="35"/>
    </row>
    <row r="15" spans="1:26" ht="18" thickBot="1">
      <c r="A15" s="205"/>
      <c r="B15" s="207"/>
      <c r="C15" s="201"/>
      <c r="D15" s="41" t="s">
        <v>14</v>
      </c>
      <c r="E15" s="201"/>
      <c r="F15" s="201"/>
      <c r="G15" s="201"/>
      <c r="H15" s="201"/>
      <c r="I15" s="204"/>
      <c r="J15" s="199"/>
      <c r="K15" s="199"/>
      <c r="L15" s="201"/>
      <c r="M15" s="195"/>
      <c r="N15" s="202"/>
      <c r="O15" s="35"/>
      <c r="P15" s="45" t="e">
        <f t="shared" si="3"/>
        <v>#DIV/0!</v>
      </c>
      <c r="Q15" s="46" t="e">
        <f t="shared" si="2"/>
        <v>#DIV/0!</v>
      </c>
      <c r="R15" s="47" t="e">
        <f t="shared" si="4"/>
        <v>#DIV/0!</v>
      </c>
      <c r="S15" s="35"/>
      <c r="T15" s="53" t="s">
        <v>22</v>
      </c>
      <c r="U15" s="54"/>
      <c r="V15" s="55"/>
      <c r="W15" s="55"/>
      <c r="X15" s="55"/>
      <c r="Y15" s="55"/>
      <c r="Z15" s="56"/>
    </row>
    <row r="16" spans="1:26" ht="18" thickBot="1">
      <c r="A16" s="205"/>
      <c r="B16" s="207"/>
      <c r="C16" s="200">
        <v>2</v>
      </c>
      <c r="D16" s="41" t="s">
        <v>13</v>
      </c>
      <c r="E16" s="200">
        <f t="shared" ref="E16" si="15">F16+G16</f>
        <v>1247</v>
      </c>
      <c r="F16" s="200">
        <v>1238</v>
      </c>
      <c r="G16" s="200">
        <v>9</v>
      </c>
      <c r="H16" s="200">
        <v>1</v>
      </c>
      <c r="I16" s="200">
        <v>3</v>
      </c>
      <c r="J16" s="200">
        <v>4</v>
      </c>
      <c r="K16" s="200">
        <v>1</v>
      </c>
      <c r="L16" s="200">
        <v>0</v>
      </c>
      <c r="M16" s="194">
        <f t="shared" si="13"/>
        <v>0.99278267842822776</v>
      </c>
      <c r="N16" s="194">
        <f t="shared" si="14"/>
        <v>0.99278267842822776</v>
      </c>
      <c r="O16" s="35"/>
      <c r="P16" s="42">
        <f t="shared" si="3"/>
        <v>8.0192461908580592E-4</v>
      </c>
      <c r="Q16" s="43">
        <f t="shared" si="2"/>
        <v>2.4057738572574178E-3</v>
      </c>
      <c r="R16" s="44">
        <f t="shared" si="4"/>
        <v>4.0096230954290296E-3</v>
      </c>
      <c r="S16" s="35"/>
    </row>
    <row r="17" spans="1:26" ht="18" thickBot="1">
      <c r="A17" s="205"/>
      <c r="B17" s="207"/>
      <c r="C17" s="201"/>
      <c r="D17" s="41" t="s">
        <v>14</v>
      </c>
      <c r="E17" s="201"/>
      <c r="F17" s="201"/>
      <c r="G17" s="201"/>
      <c r="H17" s="201"/>
      <c r="I17" s="201"/>
      <c r="J17" s="201"/>
      <c r="K17" s="201"/>
      <c r="L17" s="201"/>
      <c r="M17" s="195"/>
      <c r="N17" s="202"/>
      <c r="O17" s="35"/>
      <c r="P17" s="45" t="e">
        <f t="shared" si="3"/>
        <v>#DIV/0!</v>
      </c>
      <c r="Q17" s="46" t="e">
        <f t="shared" si="2"/>
        <v>#DIV/0!</v>
      </c>
      <c r="R17" s="47" t="e">
        <f t="shared" si="4"/>
        <v>#DIV/0!</v>
      </c>
      <c r="S17" s="35"/>
      <c r="T17" s="57" t="s">
        <v>23</v>
      </c>
      <c r="U17" s="54" t="s">
        <v>24</v>
      </c>
      <c r="V17" s="55"/>
      <c r="W17" s="55"/>
      <c r="X17" s="55"/>
      <c r="Y17" s="55"/>
      <c r="Z17" s="56"/>
    </row>
    <row r="18" spans="1:26" ht="17.25">
      <c r="A18" s="205"/>
      <c r="B18" s="207"/>
      <c r="C18" s="200">
        <v>3</v>
      </c>
      <c r="D18" s="41" t="s">
        <v>13</v>
      </c>
      <c r="E18" s="200">
        <f t="shared" ref="E18" si="16">F18+G18</f>
        <v>1131</v>
      </c>
      <c r="F18" s="200">
        <v>1100</v>
      </c>
      <c r="G18" s="200">
        <v>31</v>
      </c>
      <c r="H18" s="200">
        <v>1</v>
      </c>
      <c r="I18" s="200">
        <v>1</v>
      </c>
      <c r="J18" s="200">
        <v>7</v>
      </c>
      <c r="K18" s="203">
        <v>24</v>
      </c>
      <c r="L18" s="200">
        <v>4</v>
      </c>
      <c r="M18" s="194">
        <f t="shared" si="13"/>
        <v>0.9725906277630415</v>
      </c>
      <c r="N18" s="194">
        <f t="shared" si="14"/>
        <v>0.9725906277630415</v>
      </c>
      <c r="O18" s="35"/>
      <c r="P18" s="42">
        <f t="shared" si="3"/>
        <v>8.8417329796640137E-4</v>
      </c>
      <c r="Q18" s="43">
        <f t="shared" si="2"/>
        <v>8.8417329796640137E-4</v>
      </c>
      <c r="R18" s="44">
        <f t="shared" si="4"/>
        <v>2.564102564102564E-2</v>
      </c>
      <c r="S18" s="35"/>
    </row>
    <row r="19" spans="1:26" ht="18" thickBot="1">
      <c r="A19" s="205"/>
      <c r="B19" s="207"/>
      <c r="C19" s="201"/>
      <c r="D19" s="41" t="s">
        <v>14</v>
      </c>
      <c r="E19" s="201"/>
      <c r="F19" s="201"/>
      <c r="G19" s="201"/>
      <c r="H19" s="201"/>
      <c r="I19" s="201"/>
      <c r="J19" s="201"/>
      <c r="K19" s="204"/>
      <c r="L19" s="201"/>
      <c r="M19" s="195"/>
      <c r="N19" s="202"/>
      <c r="O19" s="35"/>
      <c r="P19" s="45" t="e">
        <f t="shared" si="3"/>
        <v>#DIV/0!</v>
      </c>
      <c r="Q19" s="46" t="e">
        <f t="shared" si="2"/>
        <v>#DIV/0!</v>
      </c>
      <c r="R19" s="47" t="e">
        <f t="shared" si="4"/>
        <v>#DIV/0!</v>
      </c>
      <c r="S19" s="35"/>
    </row>
    <row r="20" spans="1:26" ht="17.25">
      <c r="A20" s="205"/>
      <c r="B20" s="207"/>
      <c r="C20" s="200">
        <v>4</v>
      </c>
      <c r="D20" s="41" t="s">
        <v>13</v>
      </c>
      <c r="E20" s="200">
        <f t="shared" ref="E20" si="17">F20+G20</f>
        <v>1163</v>
      </c>
      <c r="F20" s="200">
        <v>1107</v>
      </c>
      <c r="G20" s="200">
        <v>56</v>
      </c>
      <c r="H20" s="200">
        <v>3</v>
      </c>
      <c r="I20" s="203">
        <v>17</v>
      </c>
      <c r="J20" s="200">
        <v>8</v>
      </c>
      <c r="K20" s="203">
        <v>30</v>
      </c>
      <c r="L20" s="200">
        <v>6</v>
      </c>
      <c r="M20" s="194">
        <f t="shared" si="13"/>
        <v>0.95184866723989681</v>
      </c>
      <c r="N20" s="194">
        <f t="shared" si="14"/>
        <v>0.95184866723989681</v>
      </c>
      <c r="O20" s="35"/>
      <c r="P20" s="42">
        <f t="shared" si="3"/>
        <v>2.5795356835769563E-3</v>
      </c>
      <c r="Q20" s="43">
        <f t="shared" si="2"/>
        <v>1.4617368873602751E-2</v>
      </c>
      <c r="R20" s="44">
        <f t="shared" si="4"/>
        <v>3.0954428202923472E-2</v>
      </c>
      <c r="S20" s="35"/>
    </row>
    <row r="21" spans="1:26" ht="18" thickBot="1">
      <c r="A21" s="205"/>
      <c r="B21" s="207"/>
      <c r="C21" s="201"/>
      <c r="D21" s="41" t="s">
        <v>14</v>
      </c>
      <c r="E21" s="201"/>
      <c r="F21" s="201"/>
      <c r="G21" s="201"/>
      <c r="H21" s="201"/>
      <c r="I21" s="204"/>
      <c r="J21" s="201"/>
      <c r="K21" s="204"/>
      <c r="L21" s="201"/>
      <c r="M21" s="195"/>
      <c r="N21" s="195"/>
      <c r="O21" s="35"/>
      <c r="P21" s="45" t="e">
        <f t="shared" si="3"/>
        <v>#DIV/0!</v>
      </c>
      <c r="Q21" s="46" t="e">
        <f t="shared" si="2"/>
        <v>#DIV/0!</v>
      </c>
      <c r="R21" s="47" t="e">
        <f t="shared" si="4"/>
        <v>#DIV/0!</v>
      </c>
      <c r="S21" s="35"/>
    </row>
    <row r="22" spans="1:26" ht="18" thickBot="1">
      <c r="A22" s="201"/>
      <c r="B22" s="208"/>
      <c r="C22" s="196" t="s">
        <v>15</v>
      </c>
      <c r="D22" s="197"/>
      <c r="E22" s="48">
        <f>SUM(E14:E21)</f>
        <v>3984</v>
      </c>
      <c r="F22" s="48">
        <f>SUM(F14:F21)</f>
        <v>3775</v>
      </c>
      <c r="G22" s="48">
        <f t="shared" ref="G22:L22" si="18">SUM(G14:G21)</f>
        <v>209</v>
      </c>
      <c r="H22" s="48">
        <f t="shared" si="18"/>
        <v>9</v>
      </c>
      <c r="I22" s="48">
        <f t="shared" si="18"/>
        <v>132</v>
      </c>
      <c r="J22" s="48">
        <f t="shared" si="18"/>
        <v>24</v>
      </c>
      <c r="K22" s="48">
        <f t="shared" si="18"/>
        <v>60</v>
      </c>
      <c r="L22" s="48">
        <f t="shared" si="18"/>
        <v>14</v>
      </c>
      <c r="M22" s="49">
        <f>F22/E22</f>
        <v>0.94754016064257029</v>
      </c>
      <c r="N22" s="49">
        <f>AVERAGE(N14:N21)</f>
        <v>0.91553574166478924</v>
      </c>
      <c r="O22" s="35"/>
      <c r="P22" s="50">
        <f t="shared" si="3"/>
        <v>2.2590361445783132E-3</v>
      </c>
      <c r="Q22" s="51">
        <f t="shared" si="2"/>
        <v>3.313253012048193E-2</v>
      </c>
      <c r="R22" s="52">
        <f t="shared" si="4"/>
        <v>1.7068273092369479E-2</v>
      </c>
      <c r="S22" s="35"/>
    </row>
    <row r="23" spans="1:26">
      <c r="P23" s="58"/>
      <c r="Q23" s="58"/>
      <c r="R23" s="58"/>
    </row>
  </sheetData>
  <mergeCells count="108">
    <mergeCell ref="A1:N1"/>
    <mergeCell ref="A2:A4"/>
    <mergeCell ref="B2:B4"/>
    <mergeCell ref="C2:C4"/>
    <mergeCell ref="D2:D4"/>
    <mergeCell ref="E2:E3"/>
    <mergeCell ref="F2:F3"/>
    <mergeCell ref="G2:L3"/>
    <mergeCell ref="M2:M4"/>
    <mergeCell ref="N2:N4"/>
    <mergeCell ref="P2:R3"/>
    <mergeCell ref="T2:T7"/>
    <mergeCell ref="U2:Z7"/>
    <mergeCell ref="E4:F4"/>
    <mergeCell ref="A5:A13"/>
    <mergeCell ref="B5:B13"/>
    <mergeCell ref="C5:C6"/>
    <mergeCell ref="E5:E6"/>
    <mergeCell ref="F5:F6"/>
    <mergeCell ref="G5:G6"/>
    <mergeCell ref="J9:L10"/>
    <mergeCell ref="N5:N6"/>
    <mergeCell ref="C7:C8"/>
    <mergeCell ref="E7:E8"/>
    <mergeCell ref="F7:F8"/>
    <mergeCell ref="G7:G8"/>
    <mergeCell ref="H7:H8"/>
    <mergeCell ref="I7:I8"/>
    <mergeCell ref="J7:J8"/>
    <mergeCell ref="K7:K8"/>
    <mergeCell ref="L7:L8"/>
    <mergeCell ref="H5:H6"/>
    <mergeCell ref="I5:I6"/>
    <mergeCell ref="J5:J6"/>
    <mergeCell ref="K5:K6"/>
    <mergeCell ref="L5:L6"/>
    <mergeCell ref="M5:M6"/>
    <mergeCell ref="M7:M8"/>
    <mergeCell ref="N7:N8"/>
    <mergeCell ref="C9:C10"/>
    <mergeCell ref="E9:E10"/>
    <mergeCell ref="F9:F10"/>
    <mergeCell ref="G9:G10"/>
    <mergeCell ref="H9:H10"/>
    <mergeCell ref="I9:I10"/>
    <mergeCell ref="N11:N12"/>
    <mergeCell ref="M9:M10"/>
    <mergeCell ref="N9:N10"/>
    <mergeCell ref="T9:T13"/>
    <mergeCell ref="U9:Z13"/>
    <mergeCell ref="C11:C12"/>
    <mergeCell ref="E11:E12"/>
    <mergeCell ref="F11:F12"/>
    <mergeCell ref="G11:G12"/>
    <mergeCell ref="H11:H12"/>
    <mergeCell ref="C13:D13"/>
    <mergeCell ref="A14:A22"/>
    <mergeCell ref="B14:B22"/>
    <mergeCell ref="C14:C15"/>
    <mergeCell ref="E14:E15"/>
    <mergeCell ref="F14:F15"/>
    <mergeCell ref="I11:I12"/>
    <mergeCell ref="J11:J12"/>
    <mergeCell ref="K11:K12"/>
    <mergeCell ref="M14:M15"/>
    <mergeCell ref="C18:C19"/>
    <mergeCell ref="E18:E19"/>
    <mergeCell ref="F18:F19"/>
    <mergeCell ref="G18:G19"/>
    <mergeCell ref="H18:H19"/>
    <mergeCell ref="I18:I19"/>
    <mergeCell ref="J18:J19"/>
    <mergeCell ref="J20:J21"/>
    <mergeCell ref="K20:K21"/>
    <mergeCell ref="L20:L21"/>
    <mergeCell ref="M20:M21"/>
    <mergeCell ref="L11:L12"/>
    <mergeCell ref="M11:M12"/>
    <mergeCell ref="N14:N15"/>
    <mergeCell ref="C16:C17"/>
    <mergeCell ref="E16:E17"/>
    <mergeCell ref="F16:F17"/>
    <mergeCell ref="G16:G17"/>
    <mergeCell ref="H16:H17"/>
    <mergeCell ref="I16:I17"/>
    <mergeCell ref="J16:J17"/>
    <mergeCell ref="K16:K17"/>
    <mergeCell ref="G14:G15"/>
    <mergeCell ref="H14:H15"/>
    <mergeCell ref="I14:I15"/>
    <mergeCell ref="J14:J15"/>
    <mergeCell ref="K14:K15"/>
    <mergeCell ref="L14:L15"/>
    <mergeCell ref="L16:L17"/>
    <mergeCell ref="M16:M17"/>
    <mergeCell ref="N16:N17"/>
    <mergeCell ref="N20:N21"/>
    <mergeCell ref="C22:D22"/>
    <mergeCell ref="K18:K19"/>
    <mergeCell ref="L18:L19"/>
    <mergeCell ref="M18:M19"/>
    <mergeCell ref="N18:N19"/>
    <mergeCell ref="C20:C21"/>
    <mergeCell ref="E20:E21"/>
    <mergeCell ref="F20:F21"/>
    <mergeCell ref="G20:G21"/>
    <mergeCell ref="H20:H21"/>
    <mergeCell ref="I20:I2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="80" zoomScaleNormal="80" workbookViewId="0">
      <selection activeCell="U9" sqref="U9:Z13"/>
    </sheetView>
  </sheetViews>
  <sheetFormatPr defaultColWidth="9" defaultRowHeight="15"/>
  <cols>
    <col min="1" max="1" width="9" style="2"/>
    <col min="2" max="2" width="11.85546875" style="2" customWidth="1"/>
    <col min="3" max="3" width="9" style="2"/>
    <col min="4" max="4" width="11" style="2" customWidth="1"/>
    <col min="5" max="6" width="12.7109375" style="2" customWidth="1"/>
    <col min="7" max="9" width="9" style="2"/>
    <col min="10" max="12" width="10.42578125" style="2" customWidth="1"/>
    <col min="13" max="13" width="11.85546875" style="2" bestFit="1" customWidth="1"/>
    <col min="14" max="14" width="11.85546875" style="2" customWidth="1"/>
    <col min="15" max="15" width="1.7109375" style="2" customWidth="1"/>
    <col min="16" max="17" width="0" style="2" hidden="1" customWidth="1"/>
    <col min="18" max="18" width="11" style="2" hidden="1" customWidth="1"/>
    <col min="19" max="19" width="1.7109375" style="2" customWidth="1"/>
    <col min="20" max="16384" width="9" style="2"/>
  </cols>
  <sheetData>
    <row r="1" spans="1:26" ht="21" thickBot="1">
      <c r="A1" s="108" t="s">
        <v>38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  <c r="O1" s="1"/>
      <c r="S1" s="1"/>
    </row>
    <row r="2" spans="1:26" ht="17.25" customHeight="1">
      <c r="A2" s="111" t="s">
        <v>0</v>
      </c>
      <c r="B2" s="111" t="s">
        <v>1</v>
      </c>
      <c r="C2" s="111" t="s">
        <v>2</v>
      </c>
      <c r="D2" s="111" t="s">
        <v>3</v>
      </c>
      <c r="E2" s="112" t="s">
        <v>18</v>
      </c>
      <c r="F2" s="112" t="s">
        <v>19</v>
      </c>
      <c r="G2" s="113" t="s">
        <v>5</v>
      </c>
      <c r="H2" s="113"/>
      <c r="I2" s="113"/>
      <c r="J2" s="113"/>
      <c r="K2" s="113"/>
      <c r="L2" s="113"/>
      <c r="M2" s="111" t="s">
        <v>25</v>
      </c>
      <c r="N2" s="111" t="s">
        <v>26</v>
      </c>
      <c r="O2" s="1"/>
      <c r="P2" s="114" t="s">
        <v>28</v>
      </c>
      <c r="Q2" s="115"/>
      <c r="R2" s="116"/>
      <c r="S2" s="1"/>
      <c r="T2" s="120" t="s">
        <v>20</v>
      </c>
      <c r="U2" s="240" t="s">
        <v>40</v>
      </c>
      <c r="V2" s="241"/>
      <c r="W2" s="241"/>
      <c r="X2" s="241"/>
      <c r="Y2" s="241"/>
      <c r="Z2" s="242"/>
    </row>
    <row r="3" spans="1:26" ht="15.75" thickBot="1">
      <c r="A3" s="111"/>
      <c r="B3" s="111"/>
      <c r="C3" s="111"/>
      <c r="D3" s="111"/>
      <c r="E3" s="112"/>
      <c r="F3" s="112"/>
      <c r="G3" s="113"/>
      <c r="H3" s="113"/>
      <c r="I3" s="113"/>
      <c r="J3" s="113"/>
      <c r="K3" s="113"/>
      <c r="L3" s="113"/>
      <c r="M3" s="111"/>
      <c r="N3" s="111"/>
      <c r="O3" s="1"/>
      <c r="P3" s="117"/>
      <c r="Q3" s="118"/>
      <c r="R3" s="119"/>
      <c r="S3" s="1"/>
      <c r="T3" s="121"/>
      <c r="U3" s="243"/>
      <c r="V3" s="244"/>
      <c r="W3" s="244"/>
      <c r="X3" s="244"/>
      <c r="Y3" s="244"/>
      <c r="Z3" s="245"/>
    </row>
    <row r="4" spans="1:26" ht="52.5" thickBot="1">
      <c r="A4" s="111"/>
      <c r="B4" s="111"/>
      <c r="C4" s="111"/>
      <c r="D4" s="111"/>
      <c r="E4" s="112" t="s">
        <v>4</v>
      </c>
      <c r="F4" s="112"/>
      <c r="G4" s="33" t="s">
        <v>17</v>
      </c>
      <c r="H4" s="33" t="s">
        <v>6</v>
      </c>
      <c r="I4" s="33" t="s">
        <v>7</v>
      </c>
      <c r="J4" s="33" t="s">
        <v>8</v>
      </c>
      <c r="K4" s="33" t="s">
        <v>9</v>
      </c>
      <c r="L4" s="4" t="s">
        <v>10</v>
      </c>
      <c r="M4" s="111"/>
      <c r="N4" s="111"/>
      <c r="O4" s="1"/>
      <c r="P4" s="5" t="s">
        <v>6</v>
      </c>
      <c r="Q4" s="6" t="s">
        <v>7</v>
      </c>
      <c r="R4" s="7" t="s">
        <v>29</v>
      </c>
      <c r="S4" s="1"/>
      <c r="T4" s="121"/>
      <c r="U4" s="243"/>
      <c r="V4" s="244"/>
      <c r="W4" s="244"/>
      <c r="X4" s="244"/>
      <c r="Y4" s="244"/>
      <c r="Z4" s="245"/>
    </row>
    <row r="5" spans="1:26" ht="17.25" customHeight="1">
      <c r="A5" s="132" t="s">
        <v>11</v>
      </c>
      <c r="B5" s="135" t="s">
        <v>12</v>
      </c>
      <c r="C5" s="132">
        <v>1</v>
      </c>
      <c r="D5" s="34" t="s">
        <v>13</v>
      </c>
      <c r="E5" s="34">
        <v>710</v>
      </c>
      <c r="F5" s="34">
        <v>706</v>
      </c>
      <c r="G5" s="34">
        <v>4</v>
      </c>
      <c r="H5" s="34">
        <v>0</v>
      </c>
      <c r="I5" s="34">
        <v>1</v>
      </c>
      <c r="J5" s="34">
        <v>2</v>
      </c>
      <c r="K5" s="34">
        <v>1</v>
      </c>
      <c r="L5" s="34">
        <v>0</v>
      </c>
      <c r="M5" s="9">
        <f t="shared" ref="M5:M21" si="0">F5/E5</f>
        <v>0.9943661971830986</v>
      </c>
      <c r="N5" s="138">
        <f>AVERAGE(M5:M6)</f>
        <v>0.98166203428999721</v>
      </c>
      <c r="O5" s="1"/>
      <c r="P5" s="10">
        <f>H5/$E5</f>
        <v>0</v>
      </c>
      <c r="Q5" s="11">
        <f t="shared" ref="Q5:Q22" si="1">I5/$E5</f>
        <v>1.4084507042253522E-3</v>
      </c>
      <c r="R5" s="12">
        <f>(G5-H5-I5)/$E5</f>
        <v>4.2253521126760559E-3</v>
      </c>
      <c r="S5" s="1"/>
      <c r="T5" s="121"/>
      <c r="U5" s="243"/>
      <c r="V5" s="244"/>
      <c r="W5" s="244"/>
      <c r="X5" s="244"/>
      <c r="Y5" s="244"/>
      <c r="Z5" s="245"/>
    </row>
    <row r="6" spans="1:26" ht="18" thickBot="1">
      <c r="A6" s="133"/>
      <c r="B6" s="136"/>
      <c r="C6" s="134"/>
      <c r="D6" s="34" t="s">
        <v>14</v>
      </c>
      <c r="E6" s="34">
        <v>902</v>
      </c>
      <c r="F6" s="34">
        <v>874</v>
      </c>
      <c r="G6" s="34">
        <v>28</v>
      </c>
      <c r="H6" s="34">
        <v>0</v>
      </c>
      <c r="I6" s="34">
        <v>2</v>
      </c>
      <c r="J6" s="34">
        <v>10</v>
      </c>
      <c r="K6" s="34">
        <v>24</v>
      </c>
      <c r="L6" s="34">
        <v>0</v>
      </c>
      <c r="M6" s="9">
        <f t="shared" si="0"/>
        <v>0.96895787139689582</v>
      </c>
      <c r="N6" s="139"/>
      <c r="O6" s="1"/>
      <c r="P6" s="13">
        <f t="shared" ref="P6:P22" si="2">H6/$E6</f>
        <v>0</v>
      </c>
      <c r="Q6" s="14">
        <f t="shared" si="1"/>
        <v>2.2172949002217295E-3</v>
      </c>
      <c r="R6" s="15">
        <f t="shared" ref="R6:R22" si="3">(G6-H6-I6)/$E6</f>
        <v>2.8824833702882482E-2</v>
      </c>
      <c r="S6" s="1"/>
      <c r="T6" s="121"/>
      <c r="U6" s="243"/>
      <c r="V6" s="244"/>
      <c r="W6" s="244"/>
      <c r="X6" s="244"/>
      <c r="Y6" s="244"/>
      <c r="Z6" s="245"/>
    </row>
    <row r="7" spans="1:26" ht="18.75" thickBot="1">
      <c r="A7" s="133"/>
      <c r="B7" s="136"/>
      <c r="C7" s="132">
        <v>2</v>
      </c>
      <c r="D7" s="34" t="s">
        <v>13</v>
      </c>
      <c r="E7" s="34">
        <v>1370</v>
      </c>
      <c r="F7" s="34">
        <v>1355</v>
      </c>
      <c r="G7" s="34">
        <v>15</v>
      </c>
      <c r="H7" s="29">
        <v>11</v>
      </c>
      <c r="I7" s="29">
        <v>10</v>
      </c>
      <c r="J7" s="34">
        <v>0</v>
      </c>
      <c r="K7" s="34">
        <v>1</v>
      </c>
      <c r="L7" s="34">
        <v>0</v>
      </c>
      <c r="M7" s="9">
        <f t="shared" si="0"/>
        <v>0.98905109489051091</v>
      </c>
      <c r="N7" s="138">
        <f t="shared" ref="N7" si="4">AVERAGE(M7:M8)</f>
        <v>0.99208055967019426</v>
      </c>
      <c r="O7" s="1"/>
      <c r="P7" s="10">
        <f t="shared" si="2"/>
        <v>8.0291970802919711E-3</v>
      </c>
      <c r="Q7" s="11">
        <f t="shared" si="1"/>
        <v>7.2992700729927005E-3</v>
      </c>
      <c r="R7" s="12">
        <f t="shared" si="3"/>
        <v>-4.3795620437956208E-3</v>
      </c>
      <c r="S7" s="1"/>
      <c r="T7" s="122"/>
      <c r="U7" s="246"/>
      <c r="V7" s="247"/>
      <c r="W7" s="247"/>
      <c r="X7" s="247"/>
      <c r="Y7" s="247"/>
      <c r="Z7" s="248"/>
    </row>
    <row r="8" spans="1:26" ht="18.75" thickBot="1">
      <c r="A8" s="133"/>
      <c r="B8" s="136"/>
      <c r="C8" s="134"/>
      <c r="D8" s="34" t="s">
        <v>14</v>
      </c>
      <c r="E8" s="34">
        <v>1227</v>
      </c>
      <c r="F8" s="34">
        <v>1221</v>
      </c>
      <c r="G8" s="34">
        <v>6</v>
      </c>
      <c r="H8" s="29">
        <v>3</v>
      </c>
      <c r="I8" s="29">
        <v>5</v>
      </c>
      <c r="J8" s="34">
        <v>1</v>
      </c>
      <c r="K8" s="34">
        <v>1</v>
      </c>
      <c r="L8" s="34">
        <v>2</v>
      </c>
      <c r="M8" s="9">
        <f t="shared" si="0"/>
        <v>0.99511002444987773</v>
      </c>
      <c r="N8" s="139"/>
      <c r="O8" s="1"/>
      <c r="P8" s="13">
        <f t="shared" si="2"/>
        <v>2.4449877750611247E-3</v>
      </c>
      <c r="Q8" s="14">
        <f t="shared" si="1"/>
        <v>4.0749796251018742E-3</v>
      </c>
      <c r="R8" s="15">
        <f t="shared" si="3"/>
        <v>-1.6299918500407497E-3</v>
      </c>
      <c r="S8" s="1"/>
      <c r="U8"/>
      <c r="V8"/>
      <c r="W8"/>
      <c r="X8"/>
      <c r="Y8"/>
      <c r="Z8"/>
    </row>
    <row r="9" spans="1:26" ht="18">
      <c r="A9" s="133"/>
      <c r="B9" s="136"/>
      <c r="C9" s="132">
        <v>3</v>
      </c>
      <c r="D9" s="34" t="s">
        <v>13</v>
      </c>
      <c r="E9" s="34">
        <v>1277</v>
      </c>
      <c r="F9" s="34">
        <v>1211</v>
      </c>
      <c r="G9" s="34">
        <v>66</v>
      </c>
      <c r="H9" s="34">
        <v>5</v>
      </c>
      <c r="I9" s="29">
        <v>61</v>
      </c>
      <c r="J9" s="34">
        <v>0</v>
      </c>
      <c r="K9" s="34">
        <v>2</v>
      </c>
      <c r="L9" s="34">
        <v>2</v>
      </c>
      <c r="M9" s="9">
        <f t="shared" si="0"/>
        <v>0.94831636648394679</v>
      </c>
      <c r="N9" s="138">
        <f t="shared" ref="N9" si="5">AVERAGE(M9:M10)</f>
        <v>0.91239898174478062</v>
      </c>
      <c r="O9" s="1"/>
      <c r="P9" s="10">
        <f t="shared" si="2"/>
        <v>3.9154267815191858E-3</v>
      </c>
      <c r="Q9" s="11">
        <f t="shared" si="1"/>
        <v>4.7768206734534066E-2</v>
      </c>
      <c r="R9" s="12">
        <f t="shared" si="3"/>
        <v>0</v>
      </c>
      <c r="S9" s="1"/>
      <c r="T9" s="140" t="s">
        <v>21</v>
      </c>
      <c r="U9" s="232" t="s">
        <v>39</v>
      </c>
      <c r="V9" s="155"/>
      <c r="W9" s="155"/>
      <c r="X9" s="155"/>
      <c r="Y9" s="155"/>
      <c r="Z9" s="156"/>
    </row>
    <row r="10" spans="1:26" ht="18.75" thickBot="1">
      <c r="A10" s="133"/>
      <c r="B10" s="136"/>
      <c r="C10" s="134"/>
      <c r="D10" s="34" t="s">
        <v>14</v>
      </c>
      <c r="E10" s="34">
        <v>1603</v>
      </c>
      <c r="F10" s="34">
        <v>1405</v>
      </c>
      <c r="G10" s="34">
        <v>198</v>
      </c>
      <c r="H10" s="34">
        <v>16</v>
      </c>
      <c r="I10" s="29">
        <v>161</v>
      </c>
      <c r="J10" s="34">
        <v>15</v>
      </c>
      <c r="K10" s="34">
        <v>33</v>
      </c>
      <c r="L10" s="34">
        <v>7</v>
      </c>
      <c r="M10" s="9">
        <f t="shared" si="0"/>
        <v>0.87648159700561445</v>
      </c>
      <c r="N10" s="139"/>
      <c r="O10" s="1"/>
      <c r="P10" s="13">
        <f t="shared" si="2"/>
        <v>9.9812850904553961E-3</v>
      </c>
      <c r="Q10" s="14">
        <f t="shared" si="1"/>
        <v>0.10043668122270742</v>
      </c>
      <c r="R10" s="15">
        <f t="shared" si="3"/>
        <v>1.3100436681222707E-2</v>
      </c>
      <c r="S10" s="1"/>
      <c r="T10" s="141"/>
      <c r="U10" s="157"/>
      <c r="V10" s="158"/>
      <c r="W10" s="158"/>
      <c r="X10" s="158"/>
      <c r="Y10" s="158"/>
      <c r="Z10" s="159"/>
    </row>
    <row r="11" spans="1:26" ht="18">
      <c r="A11" s="133"/>
      <c r="B11" s="136"/>
      <c r="C11" s="132">
        <v>4</v>
      </c>
      <c r="D11" s="34" t="s">
        <v>13</v>
      </c>
      <c r="E11" s="34">
        <v>1177</v>
      </c>
      <c r="F11" s="34">
        <v>1169</v>
      </c>
      <c r="G11" s="34">
        <v>8</v>
      </c>
      <c r="H11" s="34">
        <v>0</v>
      </c>
      <c r="I11" s="29">
        <v>8</v>
      </c>
      <c r="J11" s="34">
        <v>0</v>
      </c>
      <c r="K11" s="34">
        <v>0</v>
      </c>
      <c r="L11" s="34">
        <v>0</v>
      </c>
      <c r="M11" s="9">
        <f t="shared" si="0"/>
        <v>0.99320305862361935</v>
      </c>
      <c r="N11" s="138">
        <f t="shared" ref="N11" si="6">AVERAGE(M11:M12)</f>
        <v>0.99154737768726098</v>
      </c>
      <c r="O11" s="1"/>
      <c r="P11" s="10">
        <f t="shared" si="2"/>
        <v>0</v>
      </c>
      <c r="Q11" s="11">
        <f t="shared" si="1"/>
        <v>6.7969413763806288E-3</v>
      </c>
      <c r="R11" s="12">
        <f t="shared" si="3"/>
        <v>0</v>
      </c>
      <c r="S11" s="1"/>
      <c r="T11" s="141"/>
      <c r="U11" s="157"/>
      <c r="V11" s="158"/>
      <c r="W11" s="158"/>
      <c r="X11" s="158"/>
      <c r="Y11" s="158"/>
      <c r="Z11" s="159"/>
    </row>
    <row r="12" spans="1:26" ht="18.75" thickBot="1">
      <c r="A12" s="133"/>
      <c r="B12" s="136"/>
      <c r="C12" s="134"/>
      <c r="D12" s="34" t="s">
        <v>14</v>
      </c>
      <c r="E12" s="34">
        <v>1385</v>
      </c>
      <c r="F12" s="34">
        <v>1371</v>
      </c>
      <c r="G12" s="34">
        <v>14</v>
      </c>
      <c r="H12" s="34">
        <v>0</v>
      </c>
      <c r="I12" s="29">
        <v>10</v>
      </c>
      <c r="J12" s="34">
        <v>0</v>
      </c>
      <c r="K12" s="34">
        <v>3</v>
      </c>
      <c r="L12" s="34">
        <v>1</v>
      </c>
      <c r="M12" s="9">
        <f t="shared" si="0"/>
        <v>0.98989169675090249</v>
      </c>
      <c r="N12" s="152"/>
      <c r="O12" s="1"/>
      <c r="P12" s="13">
        <f t="shared" si="2"/>
        <v>0</v>
      </c>
      <c r="Q12" s="14">
        <f t="shared" si="1"/>
        <v>7.2202166064981952E-3</v>
      </c>
      <c r="R12" s="15">
        <f t="shared" si="3"/>
        <v>2.8880866425992778E-3</v>
      </c>
      <c r="S12" s="1"/>
      <c r="T12" s="141"/>
      <c r="U12" s="157"/>
      <c r="V12" s="158"/>
      <c r="W12" s="158"/>
      <c r="X12" s="158"/>
      <c r="Y12" s="158"/>
      <c r="Z12" s="159"/>
    </row>
    <row r="13" spans="1:26" ht="18" thickBot="1">
      <c r="A13" s="134"/>
      <c r="B13" s="137"/>
      <c r="C13" s="153" t="s">
        <v>15</v>
      </c>
      <c r="D13" s="154"/>
      <c r="E13" s="16">
        <f t="shared" ref="E13:L13" si="7">SUM(E5:E12)</f>
        <v>9651</v>
      </c>
      <c r="F13" s="16">
        <f t="shared" si="7"/>
        <v>9312</v>
      </c>
      <c r="G13" s="16">
        <f t="shared" si="7"/>
        <v>339</v>
      </c>
      <c r="H13" s="16">
        <f t="shared" si="7"/>
        <v>35</v>
      </c>
      <c r="I13" s="16">
        <f t="shared" si="7"/>
        <v>258</v>
      </c>
      <c r="J13" s="16">
        <f t="shared" si="7"/>
        <v>28</v>
      </c>
      <c r="K13" s="16">
        <f t="shared" si="7"/>
        <v>65</v>
      </c>
      <c r="L13" s="16">
        <f t="shared" si="7"/>
        <v>12</v>
      </c>
      <c r="M13" s="17">
        <f>F13/E13</f>
        <v>0.96487410631022696</v>
      </c>
      <c r="N13" s="17">
        <f>AVERAGE(N5:N12)</f>
        <v>0.96942223834805819</v>
      </c>
      <c r="O13" s="1"/>
      <c r="P13" s="18">
        <f t="shared" si="2"/>
        <v>3.6265671951093152E-3</v>
      </c>
      <c r="Q13" s="19">
        <f t="shared" si="1"/>
        <v>2.673298103823438E-2</v>
      </c>
      <c r="R13" s="20">
        <f t="shared" si="3"/>
        <v>4.7663454564293856E-3</v>
      </c>
      <c r="S13" s="1"/>
      <c r="T13" s="142"/>
      <c r="U13" s="160"/>
      <c r="V13" s="161"/>
      <c r="W13" s="161"/>
      <c r="X13" s="161"/>
      <c r="Y13" s="161"/>
      <c r="Z13" s="162"/>
    </row>
    <row r="14" spans="1:26" ht="18.75" thickBot="1">
      <c r="A14" s="132" t="s">
        <v>11</v>
      </c>
      <c r="B14" s="135" t="s">
        <v>16</v>
      </c>
      <c r="C14" s="132">
        <v>1</v>
      </c>
      <c r="D14" s="34" t="s">
        <v>13</v>
      </c>
      <c r="E14" s="34">
        <v>656</v>
      </c>
      <c r="F14" s="34">
        <v>553</v>
      </c>
      <c r="G14" s="34">
        <v>103</v>
      </c>
      <c r="H14" s="34">
        <v>3</v>
      </c>
      <c r="I14" s="29">
        <v>81</v>
      </c>
      <c r="J14" s="34">
        <v>19</v>
      </c>
      <c r="K14" s="34">
        <v>13</v>
      </c>
      <c r="L14" s="34">
        <v>3</v>
      </c>
      <c r="M14" s="9">
        <f t="shared" si="0"/>
        <v>0.84298780487804881</v>
      </c>
      <c r="N14" s="138">
        <f t="shared" ref="N14:N20" si="8">AVERAGE(M14:M15)</f>
        <v>0.82149390243902443</v>
      </c>
      <c r="O14" s="1"/>
      <c r="P14" s="10">
        <f t="shared" si="2"/>
        <v>4.5731707317073168E-3</v>
      </c>
      <c r="Q14" s="11">
        <f t="shared" si="1"/>
        <v>0.12347560975609756</v>
      </c>
      <c r="R14" s="12">
        <f t="shared" si="3"/>
        <v>2.8963414634146343E-2</v>
      </c>
      <c r="S14" s="1"/>
    </row>
    <row r="15" spans="1:26" ht="18" thickBot="1">
      <c r="A15" s="133"/>
      <c r="B15" s="136"/>
      <c r="C15" s="134"/>
      <c r="D15" s="34" t="s">
        <v>14</v>
      </c>
      <c r="E15" s="34">
        <v>20</v>
      </c>
      <c r="F15" s="34">
        <v>16</v>
      </c>
      <c r="G15" s="34">
        <v>4</v>
      </c>
      <c r="H15" s="34">
        <v>1</v>
      </c>
      <c r="I15" s="34">
        <v>4</v>
      </c>
      <c r="J15" s="34">
        <v>1</v>
      </c>
      <c r="K15" s="34">
        <v>1</v>
      </c>
      <c r="L15" s="34">
        <v>1</v>
      </c>
      <c r="M15" s="9">
        <f t="shared" si="0"/>
        <v>0.8</v>
      </c>
      <c r="N15" s="139"/>
      <c r="O15" s="1"/>
      <c r="P15" s="13">
        <f t="shared" si="2"/>
        <v>0.05</v>
      </c>
      <c r="Q15" s="14">
        <f t="shared" si="1"/>
        <v>0.2</v>
      </c>
      <c r="R15" s="15">
        <f t="shared" si="3"/>
        <v>-0.05</v>
      </c>
      <c r="S15" s="1"/>
      <c r="T15" s="21" t="s">
        <v>22</v>
      </c>
      <c r="U15" s="22"/>
      <c r="V15" s="23"/>
      <c r="W15" s="23"/>
      <c r="X15" s="23"/>
      <c r="Y15" s="23"/>
      <c r="Z15" s="24"/>
    </row>
    <row r="16" spans="1:26" ht="18" thickBot="1">
      <c r="A16" s="133"/>
      <c r="B16" s="136"/>
      <c r="C16" s="132">
        <v>2</v>
      </c>
      <c r="D16" s="34" t="s">
        <v>13</v>
      </c>
      <c r="E16" s="34">
        <v>1428</v>
      </c>
      <c r="F16" s="34">
        <v>1424</v>
      </c>
      <c r="G16" s="34">
        <v>4</v>
      </c>
      <c r="H16" s="34">
        <v>0</v>
      </c>
      <c r="I16" s="34">
        <v>1</v>
      </c>
      <c r="J16" s="34">
        <v>1</v>
      </c>
      <c r="K16" s="34">
        <v>2</v>
      </c>
      <c r="L16" s="34">
        <v>0</v>
      </c>
      <c r="M16" s="9">
        <f t="shared" si="0"/>
        <v>0.99719887955182074</v>
      </c>
      <c r="N16" s="138">
        <f t="shared" si="8"/>
        <v>0.99821978905457398</v>
      </c>
      <c r="O16" s="1"/>
      <c r="P16" s="10">
        <f t="shared" si="2"/>
        <v>0</v>
      </c>
      <c r="Q16" s="11">
        <f t="shared" si="1"/>
        <v>7.0028011204481793E-4</v>
      </c>
      <c r="R16" s="12">
        <f t="shared" si="3"/>
        <v>2.1008403361344537E-3</v>
      </c>
      <c r="S16" s="1"/>
    </row>
    <row r="17" spans="1:26" ht="18" thickBot="1">
      <c r="A17" s="133"/>
      <c r="B17" s="136"/>
      <c r="C17" s="134"/>
      <c r="D17" s="34" t="s">
        <v>14</v>
      </c>
      <c r="E17" s="34">
        <v>1317</v>
      </c>
      <c r="F17" s="34">
        <v>1316</v>
      </c>
      <c r="G17" s="34">
        <v>1</v>
      </c>
      <c r="H17" s="34">
        <v>0</v>
      </c>
      <c r="I17" s="34">
        <v>1</v>
      </c>
      <c r="J17" s="34">
        <v>0</v>
      </c>
      <c r="K17" s="34">
        <v>0</v>
      </c>
      <c r="L17" s="34">
        <v>0</v>
      </c>
      <c r="M17" s="9">
        <f t="shared" si="0"/>
        <v>0.99924069855732722</v>
      </c>
      <c r="N17" s="139"/>
      <c r="O17" s="1"/>
      <c r="P17" s="13">
        <f t="shared" si="2"/>
        <v>0</v>
      </c>
      <c r="Q17" s="14">
        <f t="shared" si="1"/>
        <v>7.5930144267274111E-4</v>
      </c>
      <c r="R17" s="15">
        <f t="shared" si="3"/>
        <v>0</v>
      </c>
      <c r="S17" s="1"/>
      <c r="T17" s="25" t="s">
        <v>23</v>
      </c>
      <c r="U17" s="22" t="s">
        <v>24</v>
      </c>
      <c r="V17" s="23"/>
      <c r="W17" s="23"/>
      <c r="X17" s="23"/>
      <c r="Y17" s="23"/>
      <c r="Z17" s="24"/>
    </row>
    <row r="18" spans="1:26" ht="18">
      <c r="A18" s="133"/>
      <c r="B18" s="136"/>
      <c r="C18" s="132">
        <v>3</v>
      </c>
      <c r="D18" s="34" t="s">
        <v>13</v>
      </c>
      <c r="E18" s="34">
        <v>1412</v>
      </c>
      <c r="F18" s="34">
        <v>1360</v>
      </c>
      <c r="G18" s="34">
        <v>52</v>
      </c>
      <c r="H18" s="34">
        <v>0</v>
      </c>
      <c r="I18" s="34">
        <v>2</v>
      </c>
      <c r="J18" s="29">
        <v>19</v>
      </c>
      <c r="K18" s="29">
        <v>33</v>
      </c>
      <c r="L18" s="34">
        <v>0</v>
      </c>
      <c r="M18" s="9">
        <f t="shared" si="0"/>
        <v>0.96317280453257792</v>
      </c>
      <c r="N18" s="138">
        <f t="shared" si="8"/>
        <v>0.98158640226628902</v>
      </c>
      <c r="O18" s="1"/>
      <c r="P18" s="10">
        <f t="shared" si="2"/>
        <v>0</v>
      </c>
      <c r="Q18" s="11">
        <f t="shared" si="1"/>
        <v>1.4164305949008499E-3</v>
      </c>
      <c r="R18" s="12">
        <f t="shared" si="3"/>
        <v>3.5410764872521247E-2</v>
      </c>
      <c r="S18" s="1"/>
    </row>
    <row r="19" spans="1:26" ht="18" thickBot="1">
      <c r="A19" s="133"/>
      <c r="B19" s="136"/>
      <c r="C19" s="134"/>
      <c r="D19" s="34" t="s">
        <v>14</v>
      </c>
      <c r="E19" s="34">
        <v>20</v>
      </c>
      <c r="F19" s="34">
        <v>20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9">
        <f t="shared" si="0"/>
        <v>1</v>
      </c>
      <c r="N19" s="139"/>
      <c r="O19" s="1"/>
      <c r="P19" s="13">
        <f t="shared" si="2"/>
        <v>0</v>
      </c>
      <c r="Q19" s="14">
        <f t="shared" si="1"/>
        <v>0</v>
      </c>
      <c r="R19" s="15">
        <f t="shared" si="3"/>
        <v>0</v>
      </c>
      <c r="S19" s="1"/>
    </row>
    <row r="20" spans="1:26" ht="18">
      <c r="A20" s="133"/>
      <c r="B20" s="136"/>
      <c r="C20" s="132">
        <v>4</v>
      </c>
      <c r="D20" s="34" t="s">
        <v>13</v>
      </c>
      <c r="E20" s="34">
        <v>1223</v>
      </c>
      <c r="F20" s="34">
        <v>1136</v>
      </c>
      <c r="G20" s="34">
        <v>87</v>
      </c>
      <c r="H20" s="34">
        <v>1</v>
      </c>
      <c r="I20" s="34">
        <v>5</v>
      </c>
      <c r="J20" s="34">
        <v>8</v>
      </c>
      <c r="K20" s="29">
        <v>76</v>
      </c>
      <c r="L20" s="34">
        <v>3</v>
      </c>
      <c r="M20" s="9">
        <f t="shared" si="0"/>
        <v>0.92886345053148001</v>
      </c>
      <c r="N20" s="138">
        <f t="shared" si="8"/>
        <v>0.96443172526573995</v>
      </c>
      <c r="O20" s="1"/>
      <c r="P20" s="10">
        <f t="shared" si="2"/>
        <v>8.1766148814390845E-4</v>
      </c>
      <c r="Q20" s="11">
        <f t="shared" si="1"/>
        <v>4.0883074407195418E-3</v>
      </c>
      <c r="R20" s="12">
        <f t="shared" si="3"/>
        <v>6.6230580539656581E-2</v>
      </c>
      <c r="S20" s="1"/>
    </row>
    <row r="21" spans="1:26" ht="18" thickBot="1">
      <c r="A21" s="133"/>
      <c r="B21" s="136"/>
      <c r="C21" s="134"/>
      <c r="D21" s="34" t="s">
        <v>14</v>
      </c>
      <c r="E21" s="34">
        <v>29</v>
      </c>
      <c r="F21" s="34">
        <v>29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9">
        <f t="shared" si="0"/>
        <v>1</v>
      </c>
      <c r="N21" s="152"/>
      <c r="O21" s="1"/>
      <c r="P21" s="13">
        <f t="shared" si="2"/>
        <v>0</v>
      </c>
      <c r="Q21" s="14">
        <f t="shared" si="1"/>
        <v>0</v>
      </c>
      <c r="R21" s="15">
        <f t="shared" si="3"/>
        <v>0</v>
      </c>
      <c r="S21" s="1"/>
    </row>
    <row r="22" spans="1:26" ht="18" thickBot="1">
      <c r="A22" s="134"/>
      <c r="B22" s="137"/>
      <c r="C22" s="153" t="s">
        <v>15</v>
      </c>
      <c r="D22" s="154"/>
      <c r="E22" s="16">
        <f>SUM(E14:E21)</f>
        <v>6105</v>
      </c>
      <c r="F22" s="16">
        <f>SUM(F14:F21)</f>
        <v>5854</v>
      </c>
      <c r="G22" s="16">
        <f t="shared" ref="G22:L22" si="9">SUM(G14:G21)</f>
        <v>251</v>
      </c>
      <c r="H22" s="16">
        <f t="shared" si="9"/>
        <v>5</v>
      </c>
      <c r="I22" s="16">
        <f t="shared" si="9"/>
        <v>94</v>
      </c>
      <c r="J22" s="16">
        <f t="shared" si="9"/>
        <v>48</v>
      </c>
      <c r="K22" s="16">
        <f t="shared" si="9"/>
        <v>125</v>
      </c>
      <c r="L22" s="16">
        <f t="shared" si="9"/>
        <v>7</v>
      </c>
      <c r="M22" s="17">
        <f>F22/E22</f>
        <v>0.95888615888615891</v>
      </c>
      <c r="N22" s="17">
        <f>AVERAGE(N14:N21)</f>
        <v>0.94143295475640687</v>
      </c>
      <c r="O22" s="1"/>
      <c r="P22" s="18">
        <f t="shared" si="2"/>
        <v>8.1900081900081905E-4</v>
      </c>
      <c r="Q22" s="19">
        <f t="shared" si="1"/>
        <v>1.5397215397215397E-2</v>
      </c>
      <c r="R22" s="20">
        <f t="shared" si="3"/>
        <v>2.4897624897624898E-2</v>
      </c>
      <c r="S22" s="1"/>
    </row>
    <row r="23" spans="1:26">
      <c r="P23" s="26"/>
      <c r="Q23" s="26"/>
      <c r="R23" s="26"/>
    </row>
  </sheetData>
  <mergeCells count="38">
    <mergeCell ref="A1:N1"/>
    <mergeCell ref="A2:A4"/>
    <mergeCell ref="B2:B4"/>
    <mergeCell ref="C2:C4"/>
    <mergeCell ref="D2:D4"/>
    <mergeCell ref="E2:E3"/>
    <mergeCell ref="F2:F3"/>
    <mergeCell ref="G2:L3"/>
    <mergeCell ref="M2:M4"/>
    <mergeCell ref="N2:N4"/>
    <mergeCell ref="P2:R3"/>
    <mergeCell ref="T2:T7"/>
    <mergeCell ref="U2:Z7"/>
    <mergeCell ref="E4:F4"/>
    <mergeCell ref="A5:A13"/>
    <mergeCell ref="B5:B13"/>
    <mergeCell ref="C5:C6"/>
    <mergeCell ref="N5:N6"/>
    <mergeCell ref="C7:C8"/>
    <mergeCell ref="N7:N8"/>
    <mergeCell ref="C9:C10"/>
    <mergeCell ref="N9:N10"/>
    <mergeCell ref="T9:T13"/>
    <mergeCell ref="U9:Z13"/>
    <mergeCell ref="C11:C12"/>
    <mergeCell ref="N11:N12"/>
    <mergeCell ref="C13:D13"/>
    <mergeCell ref="C22:D22"/>
    <mergeCell ref="A14:A22"/>
    <mergeCell ref="B14:B22"/>
    <mergeCell ref="C14:C15"/>
    <mergeCell ref="C20:C21"/>
    <mergeCell ref="N20:N21"/>
    <mergeCell ref="N14:N15"/>
    <mergeCell ref="C16:C17"/>
    <mergeCell ref="N16:N17"/>
    <mergeCell ref="C18:C19"/>
    <mergeCell ref="N18:N19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="80" zoomScaleNormal="80" workbookViewId="0">
      <selection activeCell="U2" sqref="U2:Z13"/>
    </sheetView>
  </sheetViews>
  <sheetFormatPr defaultColWidth="9" defaultRowHeight="15"/>
  <cols>
    <col min="1" max="1" width="9" style="2"/>
    <col min="2" max="2" width="11.85546875" style="2" customWidth="1"/>
    <col min="3" max="3" width="9" style="2"/>
    <col min="4" max="4" width="11" style="2" customWidth="1"/>
    <col min="5" max="6" width="12.7109375" style="2" customWidth="1"/>
    <col min="7" max="9" width="9" style="2"/>
    <col min="10" max="12" width="10.42578125" style="2" customWidth="1"/>
    <col min="13" max="13" width="11.85546875" style="2" bestFit="1" customWidth="1"/>
    <col min="14" max="14" width="11.85546875" style="2" customWidth="1"/>
    <col min="15" max="15" width="1.7109375" style="2" customWidth="1"/>
    <col min="16" max="17" width="0" style="2" hidden="1" customWidth="1"/>
    <col min="18" max="18" width="11" style="2" hidden="1" customWidth="1"/>
    <col min="19" max="19" width="1.7109375" style="2" customWidth="1"/>
    <col min="20" max="16384" width="9" style="2"/>
  </cols>
  <sheetData>
    <row r="1" spans="1:26" ht="21" thickBot="1">
      <c r="A1" s="108" t="s">
        <v>35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  <c r="O1" s="1"/>
      <c r="S1" s="1"/>
    </row>
    <row r="2" spans="1:26" ht="17.25" customHeight="1">
      <c r="A2" s="111" t="s">
        <v>0</v>
      </c>
      <c r="B2" s="111" t="s">
        <v>1</v>
      </c>
      <c r="C2" s="111" t="s">
        <v>2</v>
      </c>
      <c r="D2" s="111" t="s">
        <v>3</v>
      </c>
      <c r="E2" s="112" t="s">
        <v>18</v>
      </c>
      <c r="F2" s="112" t="s">
        <v>19</v>
      </c>
      <c r="G2" s="113" t="s">
        <v>5</v>
      </c>
      <c r="H2" s="113"/>
      <c r="I2" s="113"/>
      <c r="J2" s="113"/>
      <c r="K2" s="113"/>
      <c r="L2" s="113"/>
      <c r="M2" s="111" t="s">
        <v>25</v>
      </c>
      <c r="N2" s="111" t="s">
        <v>26</v>
      </c>
      <c r="O2" s="1"/>
      <c r="P2" s="114" t="s">
        <v>28</v>
      </c>
      <c r="Q2" s="115"/>
      <c r="R2" s="116"/>
      <c r="S2" s="1"/>
      <c r="T2" s="120" t="s">
        <v>20</v>
      </c>
      <c r="U2" s="249" t="s">
        <v>37</v>
      </c>
      <c r="V2" s="241"/>
      <c r="W2" s="241"/>
      <c r="X2" s="241"/>
      <c r="Y2" s="241"/>
      <c r="Z2" s="242"/>
    </row>
    <row r="3" spans="1:26" ht="15.75" thickBot="1">
      <c r="A3" s="111"/>
      <c r="B3" s="111"/>
      <c r="C3" s="111"/>
      <c r="D3" s="111"/>
      <c r="E3" s="112"/>
      <c r="F3" s="112"/>
      <c r="G3" s="113"/>
      <c r="H3" s="113"/>
      <c r="I3" s="113"/>
      <c r="J3" s="113"/>
      <c r="K3" s="113"/>
      <c r="L3" s="113"/>
      <c r="M3" s="111"/>
      <c r="N3" s="111"/>
      <c r="O3" s="1"/>
      <c r="P3" s="117"/>
      <c r="Q3" s="118"/>
      <c r="R3" s="119"/>
      <c r="S3" s="1"/>
      <c r="T3" s="121"/>
      <c r="U3" s="243"/>
      <c r="V3" s="244"/>
      <c r="W3" s="244"/>
      <c r="X3" s="244"/>
      <c r="Y3" s="244"/>
      <c r="Z3" s="245"/>
    </row>
    <row r="4" spans="1:26" ht="52.5" thickBot="1">
      <c r="A4" s="111"/>
      <c r="B4" s="111"/>
      <c r="C4" s="111"/>
      <c r="D4" s="111"/>
      <c r="E4" s="112" t="s">
        <v>4</v>
      </c>
      <c r="F4" s="112"/>
      <c r="G4" s="30" t="s">
        <v>17</v>
      </c>
      <c r="H4" s="30" t="s">
        <v>6</v>
      </c>
      <c r="I4" s="30" t="s">
        <v>7</v>
      </c>
      <c r="J4" s="30" t="s">
        <v>8</v>
      </c>
      <c r="K4" s="30" t="s">
        <v>9</v>
      </c>
      <c r="L4" s="4" t="s">
        <v>10</v>
      </c>
      <c r="M4" s="111"/>
      <c r="N4" s="111"/>
      <c r="O4" s="1"/>
      <c r="P4" s="5" t="s">
        <v>6</v>
      </c>
      <c r="Q4" s="6" t="s">
        <v>7</v>
      </c>
      <c r="R4" s="7" t="s">
        <v>29</v>
      </c>
      <c r="S4" s="1"/>
      <c r="T4" s="121"/>
      <c r="U4" s="243"/>
      <c r="V4" s="244"/>
      <c r="W4" s="244"/>
      <c r="X4" s="244"/>
      <c r="Y4" s="244"/>
      <c r="Z4" s="245"/>
    </row>
    <row r="5" spans="1:26" ht="17.25" customHeight="1">
      <c r="A5" s="132" t="s">
        <v>11</v>
      </c>
      <c r="B5" s="135" t="s">
        <v>12</v>
      </c>
      <c r="C5" s="132">
        <v>1</v>
      </c>
      <c r="D5" s="31" t="s">
        <v>13</v>
      </c>
      <c r="E5" s="31">
        <v>728</v>
      </c>
      <c r="F5" s="31">
        <v>718</v>
      </c>
      <c r="G5" s="31">
        <v>10</v>
      </c>
      <c r="H5" s="31">
        <v>0</v>
      </c>
      <c r="I5" s="31">
        <v>2</v>
      </c>
      <c r="J5" s="31">
        <v>1</v>
      </c>
      <c r="K5" s="31">
        <v>3</v>
      </c>
      <c r="L5" s="31">
        <v>4</v>
      </c>
      <c r="M5" s="9">
        <f t="shared" ref="M5:M21" si="0">F5/E5</f>
        <v>0.98626373626373631</v>
      </c>
      <c r="N5" s="138">
        <f>AVERAGE(M5:M6)</f>
        <v>0.98656372363268918</v>
      </c>
      <c r="O5" s="1"/>
      <c r="P5" s="10">
        <f>H5/$E5</f>
        <v>0</v>
      </c>
      <c r="Q5" s="11">
        <f t="shared" ref="Q5:Q22" si="1">I5/$E5</f>
        <v>2.7472527472527475E-3</v>
      </c>
      <c r="R5" s="12">
        <f>(G5-H5-I5)/$E5</f>
        <v>1.098901098901099E-2</v>
      </c>
      <c r="S5" s="1"/>
      <c r="T5" s="121"/>
      <c r="U5" s="243"/>
      <c r="V5" s="244"/>
      <c r="W5" s="244"/>
      <c r="X5" s="244"/>
      <c r="Y5" s="244"/>
      <c r="Z5" s="245"/>
    </row>
    <row r="6" spans="1:26" ht="18" thickBot="1">
      <c r="A6" s="133"/>
      <c r="B6" s="136"/>
      <c r="C6" s="134"/>
      <c r="D6" s="31" t="s">
        <v>14</v>
      </c>
      <c r="E6" s="31">
        <v>609</v>
      </c>
      <c r="F6" s="31">
        <v>601</v>
      </c>
      <c r="G6" s="31">
        <v>8</v>
      </c>
      <c r="H6" s="31">
        <v>1</v>
      </c>
      <c r="I6" s="31">
        <v>2</v>
      </c>
      <c r="J6" s="31">
        <v>0</v>
      </c>
      <c r="K6" s="31">
        <v>6</v>
      </c>
      <c r="L6" s="31">
        <v>0</v>
      </c>
      <c r="M6" s="9">
        <f t="shared" si="0"/>
        <v>0.98686371100164205</v>
      </c>
      <c r="N6" s="139"/>
      <c r="O6" s="1"/>
      <c r="P6" s="13">
        <f t="shared" ref="P6:P22" si="2">H6/$E6</f>
        <v>1.6420361247947454E-3</v>
      </c>
      <c r="Q6" s="14">
        <f t="shared" si="1"/>
        <v>3.2840722495894909E-3</v>
      </c>
      <c r="R6" s="15">
        <f t="shared" ref="R6:R22" si="3">(G6-H6-I6)/$E6</f>
        <v>8.2101806239737278E-3</v>
      </c>
      <c r="S6" s="1"/>
      <c r="T6" s="121"/>
      <c r="U6" s="243"/>
      <c r="V6" s="244"/>
      <c r="W6" s="244"/>
      <c r="X6" s="244"/>
      <c r="Y6" s="244"/>
      <c r="Z6" s="245"/>
    </row>
    <row r="7" spans="1:26" ht="18" thickBot="1">
      <c r="A7" s="133"/>
      <c r="B7" s="136"/>
      <c r="C7" s="132">
        <v>2</v>
      </c>
      <c r="D7" s="31" t="s">
        <v>13</v>
      </c>
      <c r="E7" s="31">
        <v>1580</v>
      </c>
      <c r="F7" s="31">
        <v>1562</v>
      </c>
      <c r="G7" s="31">
        <v>18</v>
      </c>
      <c r="H7" s="31">
        <v>4</v>
      </c>
      <c r="I7" s="31">
        <v>8</v>
      </c>
      <c r="J7" s="31">
        <v>1</v>
      </c>
      <c r="K7" s="31">
        <v>3</v>
      </c>
      <c r="L7" s="31">
        <v>6</v>
      </c>
      <c r="M7" s="9">
        <f t="shared" si="0"/>
        <v>0.98860759493670891</v>
      </c>
      <c r="N7" s="138">
        <f t="shared" ref="N7" si="4">AVERAGE(M7:M8)</f>
        <v>0.99039245457396063</v>
      </c>
      <c r="O7" s="1"/>
      <c r="P7" s="10">
        <f t="shared" si="2"/>
        <v>2.5316455696202532E-3</v>
      </c>
      <c r="Q7" s="11">
        <f t="shared" si="1"/>
        <v>5.0632911392405064E-3</v>
      </c>
      <c r="R7" s="12">
        <f t="shared" si="3"/>
        <v>3.7974683544303796E-3</v>
      </c>
      <c r="S7" s="1"/>
      <c r="T7" s="122"/>
      <c r="U7" s="246"/>
      <c r="V7" s="247"/>
      <c r="W7" s="247"/>
      <c r="X7" s="247"/>
      <c r="Y7" s="247"/>
      <c r="Z7" s="248"/>
    </row>
    <row r="8" spans="1:26" ht="18" thickBot="1">
      <c r="A8" s="133"/>
      <c r="B8" s="136"/>
      <c r="C8" s="134"/>
      <c r="D8" s="31" t="s">
        <v>14</v>
      </c>
      <c r="E8" s="31">
        <v>1534</v>
      </c>
      <c r="F8" s="31">
        <v>1522</v>
      </c>
      <c r="G8" s="31">
        <v>12</v>
      </c>
      <c r="H8" s="31">
        <v>5</v>
      </c>
      <c r="I8" s="31">
        <v>6</v>
      </c>
      <c r="J8" s="31">
        <v>1</v>
      </c>
      <c r="K8" s="31">
        <v>5</v>
      </c>
      <c r="L8" s="31">
        <v>1</v>
      </c>
      <c r="M8" s="9">
        <f t="shared" si="0"/>
        <v>0.99217731421121247</v>
      </c>
      <c r="N8" s="139"/>
      <c r="O8" s="1"/>
      <c r="P8" s="13">
        <f t="shared" si="2"/>
        <v>3.259452411994785E-3</v>
      </c>
      <c r="Q8" s="14">
        <f t="shared" si="1"/>
        <v>3.9113428943937422E-3</v>
      </c>
      <c r="R8" s="15">
        <f t="shared" si="3"/>
        <v>6.5189048239895696E-4</v>
      </c>
      <c r="S8" s="1"/>
      <c r="U8"/>
      <c r="V8"/>
      <c r="W8"/>
      <c r="X8"/>
      <c r="Y8"/>
      <c r="Z8"/>
    </row>
    <row r="9" spans="1:26" ht="18">
      <c r="A9" s="133"/>
      <c r="B9" s="136"/>
      <c r="C9" s="132">
        <v>3</v>
      </c>
      <c r="D9" s="31" t="s">
        <v>13</v>
      </c>
      <c r="E9" s="31">
        <v>1132</v>
      </c>
      <c r="F9" s="31">
        <v>1083</v>
      </c>
      <c r="G9" s="31">
        <v>49</v>
      </c>
      <c r="H9" s="31">
        <v>3</v>
      </c>
      <c r="I9" s="29">
        <v>43</v>
      </c>
      <c r="J9" s="31">
        <v>0</v>
      </c>
      <c r="K9" s="31">
        <v>3</v>
      </c>
      <c r="L9" s="31">
        <v>3</v>
      </c>
      <c r="M9" s="9">
        <f t="shared" si="0"/>
        <v>0.95671378091872794</v>
      </c>
      <c r="N9" s="138">
        <f t="shared" ref="N9" si="5">AVERAGE(M9:M10)</f>
        <v>0.95369935621278867</v>
      </c>
      <c r="O9" s="1"/>
      <c r="P9" s="10">
        <f t="shared" si="2"/>
        <v>2.6501766784452299E-3</v>
      </c>
      <c r="Q9" s="11">
        <f t="shared" si="1"/>
        <v>3.7985865724381625E-2</v>
      </c>
      <c r="R9" s="12">
        <f t="shared" si="3"/>
        <v>2.6501766784452299E-3</v>
      </c>
      <c r="S9" s="1"/>
      <c r="T9" s="140" t="s">
        <v>21</v>
      </c>
      <c r="U9" s="250" t="s">
        <v>36</v>
      </c>
      <c r="V9" s="155"/>
      <c r="W9" s="155"/>
      <c r="X9" s="155"/>
      <c r="Y9" s="155"/>
      <c r="Z9" s="156"/>
    </row>
    <row r="10" spans="1:26" ht="18.75" thickBot="1">
      <c r="A10" s="133"/>
      <c r="B10" s="136"/>
      <c r="C10" s="134"/>
      <c r="D10" s="31" t="s">
        <v>14</v>
      </c>
      <c r="E10" s="31">
        <v>1460</v>
      </c>
      <c r="F10" s="31">
        <v>1388</v>
      </c>
      <c r="G10" s="31">
        <v>72</v>
      </c>
      <c r="H10" s="31">
        <v>1</v>
      </c>
      <c r="I10" s="29">
        <v>61</v>
      </c>
      <c r="J10" s="31">
        <v>2</v>
      </c>
      <c r="K10" s="31">
        <v>8</v>
      </c>
      <c r="L10" s="31">
        <v>1</v>
      </c>
      <c r="M10" s="9">
        <f t="shared" si="0"/>
        <v>0.9506849315068493</v>
      </c>
      <c r="N10" s="139"/>
      <c r="O10" s="1"/>
      <c r="P10" s="13">
        <f t="shared" si="2"/>
        <v>6.8493150684931507E-4</v>
      </c>
      <c r="Q10" s="14">
        <f t="shared" si="1"/>
        <v>4.1780821917808221E-2</v>
      </c>
      <c r="R10" s="15">
        <f t="shared" si="3"/>
        <v>6.8493150684931503E-3</v>
      </c>
      <c r="S10" s="1"/>
      <c r="T10" s="141"/>
      <c r="U10" s="157"/>
      <c r="V10" s="158"/>
      <c r="W10" s="158"/>
      <c r="X10" s="158"/>
      <c r="Y10" s="158"/>
      <c r="Z10" s="159"/>
    </row>
    <row r="11" spans="1:26" ht="18">
      <c r="A11" s="133"/>
      <c r="B11" s="136"/>
      <c r="C11" s="132">
        <v>4</v>
      </c>
      <c r="D11" s="31" t="s">
        <v>13</v>
      </c>
      <c r="E11" s="31">
        <v>1261</v>
      </c>
      <c r="F11" s="31">
        <v>1226</v>
      </c>
      <c r="G11" s="31">
        <v>35</v>
      </c>
      <c r="H11" s="31">
        <v>0</v>
      </c>
      <c r="I11" s="29">
        <v>30</v>
      </c>
      <c r="J11" s="31">
        <v>1</v>
      </c>
      <c r="K11" s="31">
        <v>3</v>
      </c>
      <c r="L11" s="31">
        <v>1</v>
      </c>
      <c r="M11" s="9">
        <f t="shared" si="0"/>
        <v>0.97224425059476605</v>
      </c>
      <c r="N11" s="138">
        <f t="shared" ref="N11" si="6">AVERAGE(M11:M12)</f>
        <v>0.97467174361799369</v>
      </c>
      <c r="O11" s="1"/>
      <c r="P11" s="10">
        <f t="shared" si="2"/>
        <v>0</v>
      </c>
      <c r="Q11" s="11">
        <f t="shared" si="1"/>
        <v>2.3790642347343377E-2</v>
      </c>
      <c r="R11" s="12">
        <f t="shared" si="3"/>
        <v>3.9651070578905628E-3</v>
      </c>
      <c r="S11" s="1"/>
      <c r="T11" s="141"/>
      <c r="U11" s="157"/>
      <c r="V11" s="158"/>
      <c r="W11" s="158"/>
      <c r="X11" s="158"/>
      <c r="Y11" s="158"/>
      <c r="Z11" s="159"/>
    </row>
    <row r="12" spans="1:26" ht="18.75" thickBot="1">
      <c r="A12" s="133"/>
      <c r="B12" s="136"/>
      <c r="C12" s="134"/>
      <c r="D12" s="31" t="s">
        <v>14</v>
      </c>
      <c r="E12" s="31">
        <v>1441</v>
      </c>
      <c r="F12" s="31">
        <v>1408</v>
      </c>
      <c r="G12" s="31">
        <v>33</v>
      </c>
      <c r="H12" s="31">
        <v>1</v>
      </c>
      <c r="I12" s="29">
        <v>22</v>
      </c>
      <c r="J12" s="31">
        <v>4</v>
      </c>
      <c r="K12" s="31">
        <v>8</v>
      </c>
      <c r="L12" s="31">
        <v>4</v>
      </c>
      <c r="M12" s="9">
        <f t="shared" si="0"/>
        <v>0.97709923664122134</v>
      </c>
      <c r="N12" s="152"/>
      <c r="O12" s="1"/>
      <c r="P12" s="13">
        <f t="shared" si="2"/>
        <v>6.939625260235947E-4</v>
      </c>
      <c r="Q12" s="14">
        <f t="shared" si="1"/>
        <v>1.5267175572519083E-2</v>
      </c>
      <c r="R12" s="15">
        <f t="shared" si="3"/>
        <v>6.939625260235947E-3</v>
      </c>
      <c r="S12" s="1"/>
      <c r="T12" s="141"/>
      <c r="U12" s="157"/>
      <c r="V12" s="158"/>
      <c r="W12" s="158"/>
      <c r="X12" s="158"/>
      <c r="Y12" s="158"/>
      <c r="Z12" s="159"/>
    </row>
    <row r="13" spans="1:26" ht="18" thickBot="1">
      <c r="A13" s="134"/>
      <c r="B13" s="137"/>
      <c r="C13" s="153" t="s">
        <v>15</v>
      </c>
      <c r="D13" s="154"/>
      <c r="E13" s="16">
        <f t="shared" ref="E13:L13" si="7">SUM(E5:E12)</f>
        <v>9745</v>
      </c>
      <c r="F13" s="16">
        <f t="shared" si="7"/>
        <v>9508</v>
      </c>
      <c r="G13" s="16">
        <f t="shared" si="7"/>
        <v>237</v>
      </c>
      <c r="H13" s="16">
        <f t="shared" si="7"/>
        <v>15</v>
      </c>
      <c r="I13" s="16">
        <f t="shared" si="7"/>
        <v>174</v>
      </c>
      <c r="J13" s="16">
        <f t="shared" si="7"/>
        <v>10</v>
      </c>
      <c r="K13" s="16">
        <f t="shared" si="7"/>
        <v>39</v>
      </c>
      <c r="L13" s="16">
        <f t="shared" si="7"/>
        <v>20</v>
      </c>
      <c r="M13" s="17">
        <f>F13/E13</f>
        <v>0.97567983581323758</v>
      </c>
      <c r="N13" s="17">
        <f>AVERAGE(N5:N12)</f>
        <v>0.97633181950935799</v>
      </c>
      <c r="O13" s="1"/>
      <c r="P13" s="18">
        <f t="shared" si="2"/>
        <v>1.5392508978963571E-3</v>
      </c>
      <c r="Q13" s="19">
        <f t="shared" si="1"/>
        <v>1.7855310415597743E-2</v>
      </c>
      <c r="R13" s="20">
        <f t="shared" si="3"/>
        <v>4.9256028732683425E-3</v>
      </c>
      <c r="S13" s="1"/>
      <c r="T13" s="142"/>
      <c r="U13" s="160"/>
      <c r="V13" s="161"/>
      <c r="W13" s="161"/>
      <c r="X13" s="161"/>
      <c r="Y13" s="161"/>
      <c r="Z13" s="162"/>
    </row>
    <row r="14" spans="1:26" ht="18.75" thickBot="1">
      <c r="A14" s="132" t="s">
        <v>11</v>
      </c>
      <c r="B14" s="135" t="s">
        <v>16</v>
      </c>
      <c r="C14" s="132">
        <v>1</v>
      </c>
      <c r="D14" s="31" t="s">
        <v>13</v>
      </c>
      <c r="E14" s="31">
        <v>597</v>
      </c>
      <c r="F14" s="31">
        <v>451</v>
      </c>
      <c r="G14" s="31">
        <v>146</v>
      </c>
      <c r="H14" s="31">
        <v>7</v>
      </c>
      <c r="I14" s="29">
        <v>115</v>
      </c>
      <c r="J14" s="31">
        <v>29</v>
      </c>
      <c r="K14" s="31">
        <v>16</v>
      </c>
      <c r="L14" s="31">
        <v>17</v>
      </c>
      <c r="M14" s="9">
        <f t="shared" si="0"/>
        <v>0.75544388609715241</v>
      </c>
      <c r="N14" s="138">
        <f t="shared" ref="N14:N20" si="8">AVERAGE(M14:M15)</f>
        <v>0.7723806967577751</v>
      </c>
      <c r="O14" s="1"/>
      <c r="P14" s="10">
        <f t="shared" si="2"/>
        <v>1.1725293132328308E-2</v>
      </c>
      <c r="Q14" s="11">
        <f t="shared" si="1"/>
        <v>0.19262981574539365</v>
      </c>
      <c r="R14" s="12">
        <f t="shared" si="3"/>
        <v>4.0201005025125629E-2</v>
      </c>
      <c r="S14" s="1"/>
    </row>
    <row r="15" spans="1:26" ht="18.75" thickBot="1">
      <c r="A15" s="133"/>
      <c r="B15" s="136"/>
      <c r="C15" s="134"/>
      <c r="D15" s="31" t="s">
        <v>14</v>
      </c>
      <c r="E15" s="31">
        <v>674</v>
      </c>
      <c r="F15" s="31">
        <v>532</v>
      </c>
      <c r="G15" s="31">
        <v>142</v>
      </c>
      <c r="H15" s="31">
        <v>8</v>
      </c>
      <c r="I15" s="29">
        <v>109</v>
      </c>
      <c r="J15" s="31">
        <v>30</v>
      </c>
      <c r="K15" s="31">
        <v>16</v>
      </c>
      <c r="L15" s="31">
        <v>10</v>
      </c>
      <c r="M15" s="9">
        <f t="shared" si="0"/>
        <v>0.78931750741839768</v>
      </c>
      <c r="N15" s="139"/>
      <c r="O15" s="1"/>
      <c r="P15" s="13">
        <f t="shared" si="2"/>
        <v>1.1869436201780416E-2</v>
      </c>
      <c r="Q15" s="14">
        <f t="shared" si="1"/>
        <v>0.16172106824925817</v>
      </c>
      <c r="R15" s="15">
        <f t="shared" si="3"/>
        <v>3.7091988130563795E-2</v>
      </c>
      <c r="S15" s="1"/>
      <c r="T15" s="21" t="s">
        <v>22</v>
      </c>
      <c r="U15" s="22"/>
      <c r="V15" s="23"/>
      <c r="W15" s="23"/>
      <c r="X15" s="23"/>
      <c r="Y15" s="23"/>
      <c r="Z15" s="24"/>
    </row>
    <row r="16" spans="1:26" ht="18" thickBot="1">
      <c r="A16" s="133"/>
      <c r="B16" s="136"/>
      <c r="C16" s="132">
        <v>2</v>
      </c>
      <c r="D16" s="31" t="s">
        <v>13</v>
      </c>
      <c r="E16" s="31">
        <v>1464</v>
      </c>
      <c r="F16" s="31">
        <v>1431</v>
      </c>
      <c r="G16" s="31">
        <v>33</v>
      </c>
      <c r="H16" s="31">
        <v>0</v>
      </c>
      <c r="I16" s="31">
        <v>9</v>
      </c>
      <c r="J16" s="31">
        <v>9</v>
      </c>
      <c r="K16" s="31">
        <v>7</v>
      </c>
      <c r="L16" s="31">
        <v>8</v>
      </c>
      <c r="M16" s="9">
        <f t="shared" si="0"/>
        <v>0.97745901639344257</v>
      </c>
      <c r="N16" s="138">
        <f t="shared" si="8"/>
        <v>0.9860927250721333</v>
      </c>
      <c r="O16" s="1"/>
      <c r="P16" s="10">
        <f t="shared" si="2"/>
        <v>0</v>
      </c>
      <c r="Q16" s="11">
        <f t="shared" si="1"/>
        <v>6.1475409836065573E-3</v>
      </c>
      <c r="R16" s="12">
        <f t="shared" si="3"/>
        <v>1.6393442622950821E-2</v>
      </c>
      <c r="S16" s="1"/>
    </row>
    <row r="17" spans="1:26" ht="18" thickBot="1">
      <c r="A17" s="133"/>
      <c r="B17" s="136"/>
      <c r="C17" s="134"/>
      <c r="D17" s="31" t="s">
        <v>14</v>
      </c>
      <c r="E17" s="31">
        <v>1517</v>
      </c>
      <c r="F17" s="31">
        <v>1509</v>
      </c>
      <c r="G17" s="31">
        <v>8</v>
      </c>
      <c r="H17" s="31">
        <v>0</v>
      </c>
      <c r="I17" s="31">
        <v>5</v>
      </c>
      <c r="J17" s="31">
        <v>0</v>
      </c>
      <c r="K17" s="31">
        <v>2</v>
      </c>
      <c r="L17" s="31">
        <v>1</v>
      </c>
      <c r="M17" s="9">
        <f t="shared" si="0"/>
        <v>0.99472643375082404</v>
      </c>
      <c r="N17" s="139"/>
      <c r="O17" s="1"/>
      <c r="P17" s="13">
        <f t="shared" si="2"/>
        <v>0</v>
      </c>
      <c r="Q17" s="14">
        <f t="shared" si="1"/>
        <v>3.2959789057350032E-3</v>
      </c>
      <c r="R17" s="15">
        <f t="shared" si="3"/>
        <v>1.977587343441002E-3</v>
      </c>
      <c r="S17" s="1"/>
      <c r="T17" s="25" t="s">
        <v>23</v>
      </c>
      <c r="U17" s="22" t="s">
        <v>24</v>
      </c>
      <c r="V17" s="23"/>
      <c r="W17" s="23"/>
      <c r="X17" s="23"/>
      <c r="Y17" s="23"/>
      <c r="Z17" s="24"/>
    </row>
    <row r="18" spans="1:26" ht="17.25">
      <c r="A18" s="133"/>
      <c r="B18" s="136"/>
      <c r="C18" s="132">
        <v>3</v>
      </c>
      <c r="D18" s="31" t="s">
        <v>13</v>
      </c>
      <c r="E18" s="31">
        <v>1248</v>
      </c>
      <c r="F18" s="31">
        <v>1196</v>
      </c>
      <c r="G18" s="31">
        <v>52</v>
      </c>
      <c r="H18" s="31">
        <v>2</v>
      </c>
      <c r="I18" s="31">
        <v>7</v>
      </c>
      <c r="J18" s="32">
        <v>29</v>
      </c>
      <c r="K18" s="32">
        <v>27</v>
      </c>
      <c r="L18" s="32">
        <v>15</v>
      </c>
      <c r="M18" s="9">
        <f t="shared" si="0"/>
        <v>0.95833333333333337</v>
      </c>
      <c r="N18" s="138">
        <f t="shared" si="8"/>
        <v>0.95097559383972863</v>
      </c>
      <c r="O18" s="1"/>
      <c r="P18" s="10">
        <f t="shared" si="2"/>
        <v>1.6025641025641025E-3</v>
      </c>
      <c r="Q18" s="11">
        <f t="shared" si="1"/>
        <v>5.608974358974359E-3</v>
      </c>
      <c r="R18" s="12">
        <f t="shared" si="3"/>
        <v>3.4455128205128208E-2</v>
      </c>
      <c r="S18" s="1"/>
    </row>
    <row r="19" spans="1:26" ht="18" thickBot="1">
      <c r="A19" s="133"/>
      <c r="B19" s="136"/>
      <c r="C19" s="134"/>
      <c r="D19" s="31" t="s">
        <v>14</v>
      </c>
      <c r="E19" s="31">
        <v>1277</v>
      </c>
      <c r="F19" s="31">
        <v>1205</v>
      </c>
      <c r="G19" s="31">
        <v>72</v>
      </c>
      <c r="H19" s="31">
        <v>5</v>
      </c>
      <c r="I19" s="31">
        <v>5</v>
      </c>
      <c r="J19" s="32">
        <v>32</v>
      </c>
      <c r="K19" s="32">
        <v>42</v>
      </c>
      <c r="L19" s="31">
        <v>5</v>
      </c>
      <c r="M19" s="9">
        <f t="shared" si="0"/>
        <v>0.94361785434612377</v>
      </c>
      <c r="N19" s="139"/>
      <c r="O19" s="1"/>
      <c r="P19" s="13">
        <f t="shared" si="2"/>
        <v>3.9154267815191858E-3</v>
      </c>
      <c r="Q19" s="14">
        <f t="shared" si="1"/>
        <v>3.9154267815191858E-3</v>
      </c>
      <c r="R19" s="15">
        <f t="shared" si="3"/>
        <v>4.8551292090837903E-2</v>
      </c>
      <c r="S19" s="1"/>
    </row>
    <row r="20" spans="1:26" ht="17.25">
      <c r="A20" s="133"/>
      <c r="B20" s="136"/>
      <c r="C20" s="132">
        <v>4</v>
      </c>
      <c r="D20" s="31" t="s">
        <v>13</v>
      </c>
      <c r="E20" s="31">
        <f t="shared" ref="E20" si="9">F20+G20</f>
        <v>1352</v>
      </c>
      <c r="F20" s="31">
        <v>1230</v>
      </c>
      <c r="G20" s="31">
        <v>122</v>
      </c>
      <c r="H20" s="31">
        <v>1</v>
      </c>
      <c r="I20" s="31">
        <v>13</v>
      </c>
      <c r="J20" s="32">
        <v>31</v>
      </c>
      <c r="K20" s="32">
        <v>79</v>
      </c>
      <c r="L20" s="32">
        <v>25</v>
      </c>
      <c r="M20" s="9">
        <f t="shared" si="0"/>
        <v>0.90976331360946749</v>
      </c>
      <c r="N20" s="138">
        <f t="shared" si="8"/>
        <v>0.91475381589564286</v>
      </c>
      <c r="O20" s="1"/>
      <c r="P20" s="10">
        <f t="shared" si="2"/>
        <v>7.3964497041420117E-4</v>
      </c>
      <c r="Q20" s="11">
        <f t="shared" si="1"/>
        <v>9.6153846153846159E-3</v>
      </c>
      <c r="R20" s="12">
        <f t="shared" si="3"/>
        <v>7.9881656804733733E-2</v>
      </c>
      <c r="S20" s="1"/>
    </row>
    <row r="21" spans="1:26" ht="18" thickBot="1">
      <c r="A21" s="133"/>
      <c r="B21" s="136"/>
      <c r="C21" s="134"/>
      <c r="D21" s="31" t="s">
        <v>14</v>
      </c>
      <c r="E21" s="31">
        <v>1408</v>
      </c>
      <c r="F21" s="31">
        <v>1295</v>
      </c>
      <c r="G21" s="31">
        <v>113</v>
      </c>
      <c r="H21" s="31">
        <v>1</v>
      </c>
      <c r="I21" s="31">
        <v>11</v>
      </c>
      <c r="J21" s="32">
        <v>28</v>
      </c>
      <c r="K21" s="32">
        <v>81</v>
      </c>
      <c r="L21" s="31">
        <v>6</v>
      </c>
      <c r="M21" s="9">
        <f t="shared" si="0"/>
        <v>0.91974431818181823</v>
      </c>
      <c r="N21" s="152"/>
      <c r="O21" s="1"/>
      <c r="P21" s="13">
        <f t="shared" si="2"/>
        <v>7.1022727272727275E-4</v>
      </c>
      <c r="Q21" s="14">
        <f t="shared" si="1"/>
        <v>7.8125E-3</v>
      </c>
      <c r="R21" s="15">
        <f t="shared" si="3"/>
        <v>7.1732954545454544E-2</v>
      </c>
      <c r="S21" s="1"/>
    </row>
    <row r="22" spans="1:26" ht="18" thickBot="1">
      <c r="A22" s="134"/>
      <c r="B22" s="137"/>
      <c r="C22" s="153" t="s">
        <v>15</v>
      </c>
      <c r="D22" s="154"/>
      <c r="E22" s="16">
        <f>SUM(E14:E21)</f>
        <v>9537</v>
      </c>
      <c r="F22" s="16">
        <f>SUM(F14:F21)</f>
        <v>8849</v>
      </c>
      <c r="G22" s="16">
        <f t="shared" ref="G22:L22" si="10">SUM(G14:G21)</f>
        <v>688</v>
      </c>
      <c r="H22" s="16">
        <f t="shared" si="10"/>
        <v>24</v>
      </c>
      <c r="I22" s="16">
        <f t="shared" si="10"/>
        <v>274</v>
      </c>
      <c r="J22" s="16">
        <f t="shared" si="10"/>
        <v>188</v>
      </c>
      <c r="K22" s="16">
        <f t="shared" si="10"/>
        <v>270</v>
      </c>
      <c r="L22" s="16">
        <f t="shared" si="10"/>
        <v>87</v>
      </c>
      <c r="M22" s="17">
        <f>F22/E22</f>
        <v>0.92785991401908352</v>
      </c>
      <c r="N22" s="17">
        <f>AVERAGE(N14:N21)</f>
        <v>0.90605070789131992</v>
      </c>
      <c r="O22" s="1"/>
      <c r="P22" s="18">
        <f t="shared" si="2"/>
        <v>2.5165146272412707E-3</v>
      </c>
      <c r="Q22" s="19">
        <f t="shared" si="1"/>
        <v>2.8730208661004508E-2</v>
      </c>
      <c r="R22" s="20">
        <f t="shared" si="3"/>
        <v>4.0893362692670653E-2</v>
      </c>
      <c r="S22" s="1"/>
    </row>
    <row r="23" spans="1:26">
      <c r="P23" s="26"/>
      <c r="Q23" s="26"/>
      <c r="R23" s="26"/>
    </row>
  </sheetData>
  <mergeCells count="38">
    <mergeCell ref="N20:N21"/>
    <mergeCell ref="N14:N15"/>
    <mergeCell ref="C16:C17"/>
    <mergeCell ref="N16:N17"/>
    <mergeCell ref="C18:C19"/>
    <mergeCell ref="N18:N19"/>
    <mergeCell ref="C13:D13"/>
    <mergeCell ref="C22:D22"/>
    <mergeCell ref="A14:A22"/>
    <mergeCell ref="B14:B22"/>
    <mergeCell ref="C14:C15"/>
    <mergeCell ref="C20:C21"/>
    <mergeCell ref="P2:R3"/>
    <mergeCell ref="T2:T7"/>
    <mergeCell ref="U2:Z7"/>
    <mergeCell ref="E4:F4"/>
    <mergeCell ref="A5:A13"/>
    <mergeCell ref="B5:B13"/>
    <mergeCell ref="C5:C6"/>
    <mergeCell ref="N5:N6"/>
    <mergeCell ref="C7:C8"/>
    <mergeCell ref="N7:N8"/>
    <mergeCell ref="C9:C10"/>
    <mergeCell ref="N9:N10"/>
    <mergeCell ref="T9:T13"/>
    <mergeCell ref="U9:Z13"/>
    <mergeCell ref="C11:C12"/>
    <mergeCell ref="N11:N12"/>
    <mergeCell ref="A1:N1"/>
    <mergeCell ref="A2:A4"/>
    <mergeCell ref="B2:B4"/>
    <mergeCell ref="C2:C4"/>
    <mergeCell ref="D2:D4"/>
    <mergeCell ref="E2:E3"/>
    <mergeCell ref="F2:F3"/>
    <mergeCell ref="G2:L3"/>
    <mergeCell ref="M2:M4"/>
    <mergeCell ref="N2:N4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="80" zoomScaleNormal="80" workbookViewId="0">
      <selection activeCell="U20" sqref="U20"/>
    </sheetView>
  </sheetViews>
  <sheetFormatPr defaultColWidth="9" defaultRowHeight="15"/>
  <cols>
    <col min="1" max="1" width="9" style="2"/>
    <col min="2" max="2" width="11.85546875" style="2" customWidth="1"/>
    <col min="3" max="3" width="9" style="2"/>
    <col min="4" max="4" width="11" style="2" customWidth="1"/>
    <col min="5" max="6" width="12.7109375" style="2" customWidth="1"/>
    <col min="7" max="9" width="9" style="2"/>
    <col min="10" max="12" width="10.42578125" style="2" customWidth="1"/>
    <col min="13" max="13" width="11.85546875" style="2" bestFit="1" customWidth="1"/>
    <col min="14" max="14" width="11.85546875" style="2" customWidth="1"/>
    <col min="15" max="15" width="1.7109375" style="2" customWidth="1"/>
    <col min="16" max="17" width="0" style="2" hidden="1" customWidth="1"/>
    <col min="18" max="18" width="11" style="2" hidden="1" customWidth="1"/>
    <col min="19" max="19" width="1.7109375" style="2" customWidth="1"/>
    <col min="20" max="16384" width="9" style="2"/>
  </cols>
  <sheetData>
    <row r="1" spans="1:26" ht="21" thickBot="1">
      <c r="A1" s="108" t="s">
        <v>33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  <c r="O1" s="1"/>
      <c r="S1" s="1"/>
    </row>
    <row r="2" spans="1:26" ht="17.25" customHeight="1">
      <c r="A2" s="111" t="s">
        <v>0</v>
      </c>
      <c r="B2" s="111" t="s">
        <v>1</v>
      </c>
      <c r="C2" s="111" t="s">
        <v>2</v>
      </c>
      <c r="D2" s="111" t="s">
        <v>3</v>
      </c>
      <c r="E2" s="112" t="s">
        <v>18</v>
      </c>
      <c r="F2" s="112" t="s">
        <v>19</v>
      </c>
      <c r="G2" s="113" t="s">
        <v>5</v>
      </c>
      <c r="H2" s="113"/>
      <c r="I2" s="113"/>
      <c r="J2" s="113"/>
      <c r="K2" s="113"/>
      <c r="L2" s="113"/>
      <c r="M2" s="111" t="s">
        <v>25</v>
      </c>
      <c r="N2" s="111" t="s">
        <v>26</v>
      </c>
      <c r="O2" s="1"/>
      <c r="P2" s="114" t="s">
        <v>28</v>
      </c>
      <c r="Q2" s="115"/>
      <c r="R2" s="116"/>
      <c r="S2" s="1"/>
      <c r="T2" s="120" t="s">
        <v>20</v>
      </c>
      <c r="U2" s="251" t="s">
        <v>34</v>
      </c>
      <c r="V2" s="241"/>
      <c r="W2" s="241"/>
      <c r="X2" s="241"/>
      <c r="Y2" s="241"/>
      <c r="Z2" s="242"/>
    </row>
    <row r="3" spans="1:26" ht="15.75" thickBot="1">
      <c r="A3" s="111"/>
      <c r="B3" s="111"/>
      <c r="C3" s="111"/>
      <c r="D3" s="111"/>
      <c r="E3" s="112"/>
      <c r="F3" s="112"/>
      <c r="G3" s="113"/>
      <c r="H3" s="113"/>
      <c r="I3" s="113"/>
      <c r="J3" s="113"/>
      <c r="K3" s="113"/>
      <c r="L3" s="113"/>
      <c r="M3" s="111"/>
      <c r="N3" s="111"/>
      <c r="O3" s="1"/>
      <c r="P3" s="117"/>
      <c r="Q3" s="118"/>
      <c r="R3" s="119"/>
      <c r="S3" s="1"/>
      <c r="T3" s="121"/>
      <c r="U3" s="243"/>
      <c r="V3" s="244"/>
      <c r="W3" s="244"/>
      <c r="X3" s="244"/>
      <c r="Y3" s="244"/>
      <c r="Z3" s="245"/>
    </row>
    <row r="4" spans="1:26" ht="52.5" thickBot="1">
      <c r="A4" s="111"/>
      <c r="B4" s="111"/>
      <c r="C4" s="111"/>
      <c r="D4" s="111"/>
      <c r="E4" s="112" t="s">
        <v>4</v>
      </c>
      <c r="F4" s="112"/>
      <c r="G4" s="27" t="s">
        <v>17</v>
      </c>
      <c r="H4" s="27" t="s">
        <v>6</v>
      </c>
      <c r="I4" s="27" t="s">
        <v>7</v>
      </c>
      <c r="J4" s="27" t="s">
        <v>8</v>
      </c>
      <c r="K4" s="27" t="s">
        <v>9</v>
      </c>
      <c r="L4" s="4" t="s">
        <v>10</v>
      </c>
      <c r="M4" s="111"/>
      <c r="N4" s="111"/>
      <c r="O4" s="1"/>
      <c r="P4" s="5" t="s">
        <v>6</v>
      </c>
      <c r="Q4" s="6" t="s">
        <v>7</v>
      </c>
      <c r="R4" s="7" t="s">
        <v>29</v>
      </c>
      <c r="S4" s="1"/>
      <c r="T4" s="121"/>
      <c r="U4" s="243"/>
      <c r="V4" s="244"/>
      <c r="W4" s="244"/>
      <c r="X4" s="244"/>
      <c r="Y4" s="244"/>
      <c r="Z4" s="245"/>
    </row>
    <row r="5" spans="1:26" ht="17.25" customHeight="1">
      <c r="A5" s="132" t="s">
        <v>11</v>
      </c>
      <c r="B5" s="135" t="s">
        <v>12</v>
      </c>
      <c r="C5" s="132">
        <v>1</v>
      </c>
      <c r="D5" s="28" t="s">
        <v>13</v>
      </c>
      <c r="E5" s="28">
        <v>299</v>
      </c>
      <c r="F5" s="28">
        <v>296</v>
      </c>
      <c r="G5" s="28">
        <v>3</v>
      </c>
      <c r="H5" s="28">
        <v>1</v>
      </c>
      <c r="I5" s="28">
        <v>1</v>
      </c>
      <c r="J5" s="28">
        <v>0</v>
      </c>
      <c r="K5" s="28">
        <v>1</v>
      </c>
      <c r="L5" s="28">
        <v>2</v>
      </c>
      <c r="M5" s="9">
        <f t="shared" ref="M5:M21" si="0">F5/E5</f>
        <v>0.98996655518394649</v>
      </c>
      <c r="N5" s="138">
        <f>AVERAGE(M5:M6)</f>
        <v>0.98068184744895892</v>
      </c>
      <c r="O5" s="1"/>
      <c r="P5" s="10">
        <f>H5/$E5</f>
        <v>3.3444816053511705E-3</v>
      </c>
      <c r="Q5" s="11">
        <f t="shared" ref="Q5:Q22" si="1">I5/$E5</f>
        <v>3.3444816053511705E-3</v>
      </c>
      <c r="R5" s="12">
        <f>(G5-H5-I5)/$E5</f>
        <v>3.3444816053511705E-3</v>
      </c>
      <c r="S5" s="1"/>
      <c r="T5" s="121"/>
      <c r="U5" s="243"/>
      <c r="V5" s="244"/>
      <c r="W5" s="244"/>
      <c r="X5" s="244"/>
      <c r="Y5" s="244"/>
      <c r="Z5" s="245"/>
    </row>
    <row r="6" spans="1:26" ht="18" thickBot="1">
      <c r="A6" s="133"/>
      <c r="B6" s="136"/>
      <c r="C6" s="134"/>
      <c r="D6" s="28" t="s">
        <v>14</v>
      </c>
      <c r="E6" s="28">
        <v>909</v>
      </c>
      <c r="F6" s="28">
        <v>883</v>
      </c>
      <c r="G6" s="28">
        <v>26</v>
      </c>
      <c r="H6" s="28">
        <v>0</v>
      </c>
      <c r="I6" s="28">
        <v>0</v>
      </c>
      <c r="J6" s="28">
        <v>9</v>
      </c>
      <c r="K6" s="28">
        <v>13</v>
      </c>
      <c r="L6" s="28">
        <v>5</v>
      </c>
      <c r="M6" s="9">
        <f t="shared" si="0"/>
        <v>0.97139713971397135</v>
      </c>
      <c r="N6" s="139"/>
      <c r="O6" s="1"/>
      <c r="P6" s="13">
        <f t="shared" ref="P6:P22" si="2">H6/$E6</f>
        <v>0</v>
      </c>
      <c r="Q6" s="14">
        <f t="shared" si="1"/>
        <v>0</v>
      </c>
      <c r="R6" s="15">
        <f t="shared" ref="R6:R22" si="3">(G6-H6-I6)/$E6</f>
        <v>2.8602860286028604E-2</v>
      </c>
      <c r="S6" s="1"/>
      <c r="T6" s="121"/>
      <c r="U6" s="243"/>
      <c r="V6" s="244"/>
      <c r="W6" s="244"/>
      <c r="X6" s="244"/>
      <c r="Y6" s="244"/>
      <c r="Z6" s="245"/>
    </row>
    <row r="7" spans="1:26" ht="18" thickBot="1">
      <c r="A7" s="133"/>
      <c r="B7" s="136"/>
      <c r="C7" s="132">
        <v>2</v>
      </c>
      <c r="D7" s="28" t="s">
        <v>13</v>
      </c>
      <c r="E7" s="28">
        <v>774</v>
      </c>
      <c r="F7" s="28">
        <v>768</v>
      </c>
      <c r="G7" s="28">
        <v>6</v>
      </c>
      <c r="H7" s="28">
        <v>2</v>
      </c>
      <c r="I7" s="28">
        <v>4</v>
      </c>
      <c r="J7" s="28">
        <v>1</v>
      </c>
      <c r="K7" s="28">
        <v>1</v>
      </c>
      <c r="L7" s="28">
        <v>0</v>
      </c>
      <c r="M7" s="9">
        <f t="shared" si="0"/>
        <v>0.99224806201550386</v>
      </c>
      <c r="N7" s="138">
        <f t="shared" ref="N7" si="4">AVERAGE(M7:M8)</f>
        <v>0.9815166055664859</v>
      </c>
      <c r="O7" s="1"/>
      <c r="P7" s="10">
        <f t="shared" si="2"/>
        <v>2.5839793281653748E-3</v>
      </c>
      <c r="Q7" s="11">
        <f t="shared" si="1"/>
        <v>5.1679586563307496E-3</v>
      </c>
      <c r="R7" s="12">
        <f t="shared" si="3"/>
        <v>0</v>
      </c>
      <c r="S7" s="1"/>
      <c r="T7" s="122"/>
      <c r="U7" s="246"/>
      <c r="V7" s="247"/>
      <c r="W7" s="247"/>
      <c r="X7" s="247"/>
      <c r="Y7" s="247"/>
      <c r="Z7" s="248"/>
    </row>
    <row r="8" spans="1:26" ht="18" thickBot="1">
      <c r="A8" s="133"/>
      <c r="B8" s="136"/>
      <c r="C8" s="134"/>
      <c r="D8" s="28" t="s">
        <v>14</v>
      </c>
      <c r="E8" s="28">
        <v>1643</v>
      </c>
      <c r="F8" s="28">
        <v>1595</v>
      </c>
      <c r="G8" s="28">
        <v>48</v>
      </c>
      <c r="H8" s="28">
        <v>6</v>
      </c>
      <c r="I8" s="28">
        <v>8</v>
      </c>
      <c r="J8" s="28">
        <v>16</v>
      </c>
      <c r="K8" s="28">
        <v>22</v>
      </c>
      <c r="L8" s="28">
        <v>8</v>
      </c>
      <c r="M8" s="9">
        <f t="shared" si="0"/>
        <v>0.97078514911746805</v>
      </c>
      <c r="N8" s="139"/>
      <c r="O8" s="1"/>
      <c r="P8" s="13">
        <f t="shared" si="2"/>
        <v>3.6518563603164943E-3</v>
      </c>
      <c r="Q8" s="14">
        <f t="shared" si="1"/>
        <v>4.8691418137553257E-3</v>
      </c>
      <c r="R8" s="15">
        <f t="shared" si="3"/>
        <v>2.0693852708460133E-2</v>
      </c>
      <c r="S8" s="1"/>
      <c r="U8"/>
      <c r="V8"/>
      <c r="W8"/>
      <c r="X8"/>
      <c r="Y8"/>
      <c r="Z8"/>
    </row>
    <row r="9" spans="1:26" ht="18">
      <c r="A9" s="133"/>
      <c r="B9" s="136"/>
      <c r="C9" s="132">
        <v>3</v>
      </c>
      <c r="D9" s="28" t="s">
        <v>13</v>
      </c>
      <c r="E9" s="28">
        <v>720</v>
      </c>
      <c r="F9" s="28">
        <v>671</v>
      </c>
      <c r="G9" s="28">
        <v>49</v>
      </c>
      <c r="H9" s="28">
        <v>3</v>
      </c>
      <c r="I9" s="29">
        <v>32</v>
      </c>
      <c r="J9" s="28">
        <v>2</v>
      </c>
      <c r="K9" s="28">
        <v>10</v>
      </c>
      <c r="L9" s="28">
        <v>5</v>
      </c>
      <c r="M9" s="9">
        <f t="shared" si="0"/>
        <v>0.93194444444444446</v>
      </c>
      <c r="N9" s="138">
        <f t="shared" ref="N9" si="5">AVERAGE(M9:M10)</f>
        <v>0.9259722222222222</v>
      </c>
      <c r="O9" s="1"/>
      <c r="P9" s="10">
        <f t="shared" si="2"/>
        <v>4.1666666666666666E-3</v>
      </c>
      <c r="Q9" s="11">
        <f t="shared" si="1"/>
        <v>4.4444444444444446E-2</v>
      </c>
      <c r="R9" s="12">
        <f t="shared" si="3"/>
        <v>1.9444444444444445E-2</v>
      </c>
      <c r="S9" s="1"/>
      <c r="T9" s="140" t="s">
        <v>21</v>
      </c>
      <c r="U9" s="252" t="s">
        <v>31</v>
      </c>
      <c r="V9" s="155"/>
      <c r="W9" s="155"/>
      <c r="X9" s="155"/>
      <c r="Y9" s="155"/>
      <c r="Z9" s="156"/>
    </row>
    <row r="10" spans="1:26" ht="18.75" thickBot="1">
      <c r="A10" s="133"/>
      <c r="B10" s="136"/>
      <c r="C10" s="134"/>
      <c r="D10" s="28" t="s">
        <v>14</v>
      </c>
      <c r="E10" s="28">
        <v>1450</v>
      </c>
      <c r="F10" s="28">
        <v>1334</v>
      </c>
      <c r="G10" s="28">
        <v>116</v>
      </c>
      <c r="H10" s="28">
        <v>4</v>
      </c>
      <c r="I10" s="29">
        <v>72</v>
      </c>
      <c r="J10" s="28">
        <v>21</v>
      </c>
      <c r="K10" s="28">
        <v>27</v>
      </c>
      <c r="L10" s="28">
        <v>12</v>
      </c>
      <c r="M10" s="9">
        <f t="shared" si="0"/>
        <v>0.92</v>
      </c>
      <c r="N10" s="139"/>
      <c r="O10" s="1"/>
      <c r="P10" s="13">
        <f t="shared" si="2"/>
        <v>2.7586206896551722E-3</v>
      </c>
      <c r="Q10" s="14">
        <f t="shared" si="1"/>
        <v>4.9655172413793101E-2</v>
      </c>
      <c r="R10" s="15">
        <f t="shared" si="3"/>
        <v>2.7586206896551724E-2</v>
      </c>
      <c r="S10" s="1"/>
      <c r="T10" s="141"/>
      <c r="U10" s="157"/>
      <c r="V10" s="158"/>
      <c r="W10" s="158"/>
      <c r="X10" s="158"/>
      <c r="Y10" s="158"/>
      <c r="Z10" s="159"/>
    </row>
    <row r="11" spans="1:26" ht="17.25">
      <c r="A11" s="133"/>
      <c r="B11" s="136"/>
      <c r="C11" s="132">
        <v>4</v>
      </c>
      <c r="D11" s="28" t="s">
        <v>13</v>
      </c>
      <c r="E11" s="28">
        <v>788</v>
      </c>
      <c r="F11" s="28">
        <v>764</v>
      </c>
      <c r="G11" s="28">
        <v>24</v>
      </c>
      <c r="H11" s="28">
        <v>0</v>
      </c>
      <c r="I11" s="28">
        <v>9</v>
      </c>
      <c r="J11" s="28">
        <v>3</v>
      </c>
      <c r="K11" s="28">
        <v>5</v>
      </c>
      <c r="L11" s="28">
        <v>10</v>
      </c>
      <c r="M11" s="9">
        <f t="shared" si="0"/>
        <v>0.96954314720812185</v>
      </c>
      <c r="N11" s="138">
        <f t="shared" ref="N11" si="6">AVERAGE(M11:M12)</f>
        <v>0.96761088717660382</v>
      </c>
      <c r="O11" s="1"/>
      <c r="P11" s="10">
        <f t="shared" si="2"/>
        <v>0</v>
      </c>
      <c r="Q11" s="11">
        <f t="shared" si="1"/>
        <v>1.1421319796954314E-2</v>
      </c>
      <c r="R11" s="12">
        <f t="shared" si="3"/>
        <v>1.9035532994923859E-2</v>
      </c>
      <c r="S11" s="1"/>
      <c r="T11" s="141"/>
      <c r="U11" s="157"/>
      <c r="V11" s="158"/>
      <c r="W11" s="158"/>
      <c r="X11" s="158"/>
      <c r="Y11" s="158"/>
      <c r="Z11" s="159"/>
    </row>
    <row r="12" spans="1:26" ht="18" thickBot="1">
      <c r="A12" s="133"/>
      <c r="B12" s="136"/>
      <c r="C12" s="134"/>
      <c r="D12" s="28" t="s">
        <v>14</v>
      </c>
      <c r="E12" s="28">
        <v>1282</v>
      </c>
      <c r="F12" s="28">
        <v>1238</v>
      </c>
      <c r="G12" s="28">
        <v>44</v>
      </c>
      <c r="H12" s="28">
        <v>0</v>
      </c>
      <c r="I12" s="28">
        <v>13</v>
      </c>
      <c r="J12" s="28">
        <v>16</v>
      </c>
      <c r="K12" s="28">
        <v>12</v>
      </c>
      <c r="L12" s="28">
        <v>4</v>
      </c>
      <c r="M12" s="9">
        <f t="shared" si="0"/>
        <v>0.96567862714508579</v>
      </c>
      <c r="N12" s="152"/>
      <c r="O12" s="1"/>
      <c r="P12" s="13">
        <f t="shared" si="2"/>
        <v>0</v>
      </c>
      <c r="Q12" s="14">
        <f t="shared" si="1"/>
        <v>1.0140405616224649E-2</v>
      </c>
      <c r="R12" s="15">
        <f t="shared" si="3"/>
        <v>2.4180967238689548E-2</v>
      </c>
      <c r="S12" s="1"/>
      <c r="T12" s="141"/>
      <c r="U12" s="157"/>
      <c r="V12" s="158"/>
      <c r="W12" s="158"/>
      <c r="X12" s="158"/>
      <c r="Y12" s="158"/>
      <c r="Z12" s="159"/>
    </row>
    <row r="13" spans="1:26" ht="18" thickBot="1">
      <c r="A13" s="134"/>
      <c r="B13" s="137"/>
      <c r="C13" s="153" t="s">
        <v>15</v>
      </c>
      <c r="D13" s="154"/>
      <c r="E13" s="16">
        <f t="shared" ref="E13:L13" si="7">SUM(E5:E12)</f>
        <v>7865</v>
      </c>
      <c r="F13" s="16">
        <f t="shared" si="7"/>
        <v>7549</v>
      </c>
      <c r="G13" s="16">
        <f t="shared" si="7"/>
        <v>316</v>
      </c>
      <c r="H13" s="16">
        <f t="shared" si="7"/>
        <v>16</v>
      </c>
      <c r="I13" s="16">
        <f t="shared" si="7"/>
        <v>139</v>
      </c>
      <c r="J13" s="16">
        <f t="shared" si="7"/>
        <v>68</v>
      </c>
      <c r="K13" s="16">
        <f t="shared" si="7"/>
        <v>91</v>
      </c>
      <c r="L13" s="16">
        <f t="shared" si="7"/>
        <v>46</v>
      </c>
      <c r="M13" s="17">
        <f>F13/E13</f>
        <v>0.95982199618563258</v>
      </c>
      <c r="N13" s="17">
        <f>AVERAGE(N5:N12)</f>
        <v>0.96394539060356776</v>
      </c>
      <c r="O13" s="1"/>
      <c r="P13" s="18">
        <f t="shared" si="2"/>
        <v>2.0343293070565799E-3</v>
      </c>
      <c r="Q13" s="19">
        <f t="shared" si="1"/>
        <v>1.7673235855054037E-2</v>
      </c>
      <c r="R13" s="20">
        <f t="shared" si="3"/>
        <v>2.0470438652256832E-2</v>
      </c>
      <c r="S13" s="1"/>
      <c r="T13" s="142"/>
      <c r="U13" s="160"/>
      <c r="V13" s="161"/>
      <c r="W13" s="161"/>
      <c r="X13" s="161"/>
      <c r="Y13" s="161"/>
      <c r="Z13" s="162"/>
    </row>
    <row r="14" spans="1:26" ht="18.75" thickBot="1">
      <c r="A14" s="132" t="s">
        <v>11</v>
      </c>
      <c r="B14" s="135" t="s">
        <v>16</v>
      </c>
      <c r="C14" s="132">
        <v>1</v>
      </c>
      <c r="D14" s="28" t="s">
        <v>13</v>
      </c>
      <c r="E14" s="28">
        <v>277</v>
      </c>
      <c r="F14" s="28">
        <v>183</v>
      </c>
      <c r="G14" s="28">
        <v>94</v>
      </c>
      <c r="H14" s="28">
        <v>3</v>
      </c>
      <c r="I14" s="29">
        <v>88</v>
      </c>
      <c r="J14" s="28">
        <v>4</v>
      </c>
      <c r="K14" s="28">
        <v>9</v>
      </c>
      <c r="L14" s="28">
        <v>5</v>
      </c>
      <c r="M14" s="9">
        <f t="shared" si="0"/>
        <v>0.66064981949458479</v>
      </c>
      <c r="N14" s="138">
        <f t="shared" ref="N14:N20" si="8">AVERAGE(M14:M15)</f>
        <v>0.83032490974729245</v>
      </c>
      <c r="O14" s="1"/>
      <c r="P14" s="10">
        <f t="shared" si="2"/>
        <v>1.0830324909747292E-2</v>
      </c>
      <c r="Q14" s="11">
        <f t="shared" si="1"/>
        <v>0.3176895306859206</v>
      </c>
      <c r="R14" s="12">
        <f t="shared" si="3"/>
        <v>1.0830324909747292E-2</v>
      </c>
      <c r="S14" s="1"/>
    </row>
    <row r="15" spans="1:26" ht="18" thickBot="1">
      <c r="A15" s="133"/>
      <c r="B15" s="136"/>
      <c r="C15" s="134"/>
      <c r="D15" s="28" t="s">
        <v>14</v>
      </c>
      <c r="E15" s="28">
        <v>3</v>
      </c>
      <c r="F15" s="28">
        <v>3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9">
        <f t="shared" si="0"/>
        <v>1</v>
      </c>
      <c r="N15" s="139"/>
      <c r="O15" s="1"/>
      <c r="P15" s="13">
        <f t="shared" si="2"/>
        <v>0</v>
      </c>
      <c r="Q15" s="14">
        <f t="shared" si="1"/>
        <v>0</v>
      </c>
      <c r="R15" s="15">
        <f t="shared" si="3"/>
        <v>0</v>
      </c>
      <c r="S15" s="1"/>
      <c r="T15" s="21" t="s">
        <v>22</v>
      </c>
      <c r="U15" s="22"/>
      <c r="V15" s="23"/>
      <c r="W15" s="23"/>
      <c r="X15" s="23"/>
      <c r="Y15" s="23"/>
      <c r="Z15" s="24"/>
    </row>
    <row r="16" spans="1:26" ht="18" thickBot="1">
      <c r="A16" s="133"/>
      <c r="B16" s="136"/>
      <c r="C16" s="132">
        <v>2</v>
      </c>
      <c r="D16" s="28" t="s">
        <v>13</v>
      </c>
      <c r="E16" s="28">
        <v>787</v>
      </c>
      <c r="F16" s="28">
        <v>772</v>
      </c>
      <c r="G16" s="28">
        <v>15</v>
      </c>
      <c r="H16" s="28">
        <v>0</v>
      </c>
      <c r="I16" s="28">
        <v>1</v>
      </c>
      <c r="J16" s="28">
        <v>2</v>
      </c>
      <c r="K16" s="28">
        <v>13</v>
      </c>
      <c r="L16" s="28">
        <v>0</v>
      </c>
      <c r="M16" s="9">
        <f t="shared" si="0"/>
        <v>0.98094027954256668</v>
      </c>
      <c r="N16" s="138">
        <f t="shared" si="8"/>
        <v>0.9904701397712834</v>
      </c>
      <c r="O16" s="1"/>
      <c r="P16" s="10">
        <f t="shared" si="2"/>
        <v>0</v>
      </c>
      <c r="Q16" s="11">
        <f t="shared" si="1"/>
        <v>1.2706480304955528E-3</v>
      </c>
      <c r="R16" s="12">
        <f t="shared" si="3"/>
        <v>1.7789072426937738E-2</v>
      </c>
      <c r="S16" s="1"/>
    </row>
    <row r="17" spans="1:26" ht="18" thickBot="1">
      <c r="A17" s="133"/>
      <c r="B17" s="136"/>
      <c r="C17" s="134"/>
      <c r="D17" s="28" t="s">
        <v>14</v>
      </c>
      <c r="E17" s="28">
        <v>14</v>
      </c>
      <c r="F17" s="28">
        <v>14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9">
        <f t="shared" si="0"/>
        <v>1</v>
      </c>
      <c r="N17" s="139"/>
      <c r="O17" s="1"/>
      <c r="P17" s="13">
        <f t="shared" si="2"/>
        <v>0</v>
      </c>
      <c r="Q17" s="14">
        <f t="shared" si="1"/>
        <v>0</v>
      </c>
      <c r="R17" s="15">
        <f t="shared" si="3"/>
        <v>0</v>
      </c>
      <c r="S17" s="1"/>
      <c r="T17" s="25" t="s">
        <v>23</v>
      </c>
      <c r="U17" s="22" t="s">
        <v>24</v>
      </c>
      <c r="V17" s="23"/>
      <c r="W17" s="23"/>
      <c r="X17" s="23"/>
      <c r="Y17" s="23"/>
      <c r="Z17" s="24"/>
    </row>
    <row r="18" spans="1:26" ht="17.25">
      <c r="A18" s="133"/>
      <c r="B18" s="136"/>
      <c r="C18" s="132">
        <v>3</v>
      </c>
      <c r="D18" s="28" t="s">
        <v>13</v>
      </c>
      <c r="E18" s="28">
        <v>689</v>
      </c>
      <c r="F18" s="28">
        <v>670</v>
      </c>
      <c r="G18" s="28">
        <v>19</v>
      </c>
      <c r="H18" s="28">
        <v>1</v>
      </c>
      <c r="I18" s="28">
        <v>2</v>
      </c>
      <c r="J18" s="28">
        <v>3</v>
      </c>
      <c r="K18" s="28">
        <v>12</v>
      </c>
      <c r="L18" s="28">
        <v>6</v>
      </c>
      <c r="M18" s="9">
        <f t="shared" si="0"/>
        <v>0.97242380261248185</v>
      </c>
      <c r="N18" s="138">
        <f t="shared" si="8"/>
        <v>0.98621190130624092</v>
      </c>
      <c r="O18" s="1"/>
      <c r="P18" s="10">
        <f t="shared" si="2"/>
        <v>1.4513788098693759E-3</v>
      </c>
      <c r="Q18" s="11">
        <f t="shared" si="1"/>
        <v>2.9027576197387518E-3</v>
      </c>
      <c r="R18" s="12">
        <f t="shared" si="3"/>
        <v>2.3222060957910014E-2</v>
      </c>
      <c r="S18" s="1"/>
    </row>
    <row r="19" spans="1:26" ht="18" thickBot="1">
      <c r="A19" s="133"/>
      <c r="B19" s="136"/>
      <c r="C19" s="134"/>
      <c r="D19" s="28" t="s">
        <v>14</v>
      </c>
      <c r="E19" s="28">
        <v>20</v>
      </c>
      <c r="F19" s="28">
        <v>20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9">
        <f t="shared" si="0"/>
        <v>1</v>
      </c>
      <c r="N19" s="139"/>
      <c r="O19" s="1"/>
      <c r="P19" s="13">
        <f t="shared" si="2"/>
        <v>0</v>
      </c>
      <c r="Q19" s="14">
        <f t="shared" si="1"/>
        <v>0</v>
      </c>
      <c r="R19" s="15">
        <f t="shared" si="3"/>
        <v>0</v>
      </c>
      <c r="S19" s="1"/>
    </row>
    <row r="20" spans="1:26" ht="18">
      <c r="A20" s="133"/>
      <c r="B20" s="136"/>
      <c r="C20" s="132">
        <v>4</v>
      </c>
      <c r="D20" s="28" t="s">
        <v>13</v>
      </c>
      <c r="E20" s="28">
        <v>635</v>
      </c>
      <c r="F20" s="28">
        <v>605</v>
      </c>
      <c r="G20" s="28">
        <v>30</v>
      </c>
      <c r="H20" s="28">
        <v>0</v>
      </c>
      <c r="I20" s="29">
        <v>10</v>
      </c>
      <c r="J20" s="28">
        <v>4</v>
      </c>
      <c r="K20" s="29">
        <v>11</v>
      </c>
      <c r="L20" s="28">
        <v>5</v>
      </c>
      <c r="M20" s="9">
        <f t="shared" si="0"/>
        <v>0.952755905511811</v>
      </c>
      <c r="N20" s="138">
        <f t="shared" si="8"/>
        <v>0.92374637380853708</v>
      </c>
      <c r="O20" s="1"/>
      <c r="P20" s="10">
        <f t="shared" si="2"/>
        <v>0</v>
      </c>
      <c r="Q20" s="11">
        <f t="shared" si="1"/>
        <v>1.5748031496062992E-2</v>
      </c>
      <c r="R20" s="12">
        <f t="shared" si="3"/>
        <v>3.1496062992125984E-2</v>
      </c>
      <c r="S20" s="1"/>
    </row>
    <row r="21" spans="1:26" ht="18" thickBot="1">
      <c r="A21" s="133"/>
      <c r="B21" s="136"/>
      <c r="C21" s="134"/>
      <c r="D21" s="28" t="s">
        <v>14</v>
      </c>
      <c r="E21" s="28">
        <v>19</v>
      </c>
      <c r="F21" s="28">
        <v>17</v>
      </c>
      <c r="G21" s="28">
        <v>2</v>
      </c>
      <c r="H21" s="28">
        <v>0</v>
      </c>
      <c r="I21" s="28">
        <v>0</v>
      </c>
      <c r="J21" s="28">
        <v>2</v>
      </c>
      <c r="K21" s="28">
        <v>0</v>
      </c>
      <c r="L21" s="28">
        <v>0</v>
      </c>
      <c r="M21" s="9">
        <f t="shared" si="0"/>
        <v>0.89473684210526316</v>
      </c>
      <c r="N21" s="152"/>
      <c r="O21" s="1"/>
      <c r="P21" s="13">
        <f t="shared" si="2"/>
        <v>0</v>
      </c>
      <c r="Q21" s="14">
        <f t="shared" si="1"/>
        <v>0</v>
      </c>
      <c r="R21" s="15">
        <f t="shared" si="3"/>
        <v>0.10526315789473684</v>
      </c>
      <c r="S21" s="1"/>
    </row>
    <row r="22" spans="1:26" ht="18" thickBot="1">
      <c r="A22" s="134"/>
      <c r="B22" s="137"/>
      <c r="C22" s="153" t="s">
        <v>15</v>
      </c>
      <c r="D22" s="154"/>
      <c r="E22" s="16">
        <f>SUM(E14:E21)</f>
        <v>2444</v>
      </c>
      <c r="F22" s="16">
        <f>SUM(F14:F21)</f>
        <v>2284</v>
      </c>
      <c r="G22" s="16">
        <f t="shared" ref="G22:L22" si="9">SUM(G14:G21)</f>
        <v>160</v>
      </c>
      <c r="H22" s="16">
        <f t="shared" si="9"/>
        <v>4</v>
      </c>
      <c r="I22" s="16">
        <f t="shared" si="9"/>
        <v>101</v>
      </c>
      <c r="J22" s="16">
        <f t="shared" si="9"/>
        <v>15</v>
      </c>
      <c r="K22" s="16">
        <f t="shared" si="9"/>
        <v>45</v>
      </c>
      <c r="L22" s="16">
        <f t="shared" si="9"/>
        <v>16</v>
      </c>
      <c r="M22" s="17">
        <f>F22/E22</f>
        <v>0.9345335515548282</v>
      </c>
      <c r="N22" s="17">
        <f>AVERAGE(N14:N21)</f>
        <v>0.93268833115833838</v>
      </c>
      <c r="O22" s="1"/>
      <c r="P22" s="18">
        <f t="shared" si="2"/>
        <v>1.6366612111292963E-3</v>
      </c>
      <c r="Q22" s="19">
        <f t="shared" si="1"/>
        <v>4.1325695581014732E-2</v>
      </c>
      <c r="R22" s="20">
        <f t="shared" si="3"/>
        <v>2.2504091653027823E-2</v>
      </c>
      <c r="S22" s="1"/>
    </row>
    <row r="23" spans="1:26">
      <c r="P23" s="26"/>
      <c r="Q23" s="26"/>
      <c r="R23" s="26"/>
    </row>
  </sheetData>
  <mergeCells count="38">
    <mergeCell ref="A1:N1"/>
    <mergeCell ref="A2:A4"/>
    <mergeCell ref="B2:B4"/>
    <mergeCell ref="C2:C4"/>
    <mergeCell ref="D2:D4"/>
    <mergeCell ref="E2:E3"/>
    <mergeCell ref="F2:F3"/>
    <mergeCell ref="G2:L3"/>
    <mergeCell ref="M2:M4"/>
    <mergeCell ref="N2:N4"/>
    <mergeCell ref="P2:R3"/>
    <mergeCell ref="T2:T7"/>
    <mergeCell ref="U2:Z7"/>
    <mergeCell ref="E4:F4"/>
    <mergeCell ref="A5:A13"/>
    <mergeCell ref="B5:B13"/>
    <mergeCell ref="C5:C6"/>
    <mergeCell ref="N5:N6"/>
    <mergeCell ref="C7:C8"/>
    <mergeCell ref="N7:N8"/>
    <mergeCell ref="C9:C10"/>
    <mergeCell ref="N9:N10"/>
    <mergeCell ref="T9:T13"/>
    <mergeCell ref="U9:Z13"/>
    <mergeCell ref="C11:C12"/>
    <mergeCell ref="N11:N12"/>
    <mergeCell ref="C13:D13"/>
    <mergeCell ref="C22:D22"/>
    <mergeCell ref="A14:A22"/>
    <mergeCell ref="B14:B22"/>
    <mergeCell ref="C14:C15"/>
    <mergeCell ref="C20:C21"/>
    <mergeCell ref="N20:N21"/>
    <mergeCell ref="N14:N15"/>
    <mergeCell ref="C16:C17"/>
    <mergeCell ref="N16:N17"/>
    <mergeCell ref="C18:C19"/>
    <mergeCell ref="N18:N19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="80" zoomScaleNormal="80" workbookViewId="0">
      <selection activeCell="V20" sqref="V20"/>
    </sheetView>
  </sheetViews>
  <sheetFormatPr defaultColWidth="9" defaultRowHeight="15"/>
  <cols>
    <col min="1" max="1" width="9" style="2"/>
    <col min="2" max="2" width="11.85546875" style="2" customWidth="1"/>
    <col min="3" max="3" width="9" style="2"/>
    <col min="4" max="4" width="11" style="2" customWidth="1"/>
    <col min="5" max="6" width="12.7109375" style="2" customWidth="1"/>
    <col min="7" max="9" width="9" style="2"/>
    <col min="10" max="12" width="10.42578125" style="2" customWidth="1"/>
    <col min="13" max="13" width="11.85546875" style="2" bestFit="1" customWidth="1"/>
    <col min="14" max="14" width="11.85546875" style="2" customWidth="1"/>
    <col min="15" max="15" width="1.7109375" style="2" customWidth="1"/>
    <col min="16" max="17" width="0" style="2" hidden="1" customWidth="1"/>
    <col min="18" max="18" width="11" style="2" hidden="1" customWidth="1"/>
    <col min="19" max="19" width="1.7109375" style="2" customWidth="1"/>
    <col min="20" max="16384" width="9" style="2"/>
  </cols>
  <sheetData>
    <row r="1" spans="1:26" ht="21" thickBot="1">
      <c r="A1" s="108" t="s">
        <v>30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  <c r="O1" s="1"/>
      <c r="S1" s="1"/>
    </row>
    <row r="2" spans="1:26" ht="17.25" customHeight="1">
      <c r="A2" s="111" t="s">
        <v>0</v>
      </c>
      <c r="B2" s="111" t="s">
        <v>1</v>
      </c>
      <c r="C2" s="111" t="s">
        <v>2</v>
      </c>
      <c r="D2" s="111" t="s">
        <v>3</v>
      </c>
      <c r="E2" s="112" t="s">
        <v>18</v>
      </c>
      <c r="F2" s="112" t="s">
        <v>19</v>
      </c>
      <c r="G2" s="113" t="s">
        <v>5</v>
      </c>
      <c r="H2" s="113"/>
      <c r="I2" s="113"/>
      <c r="J2" s="113"/>
      <c r="K2" s="113"/>
      <c r="L2" s="113"/>
      <c r="M2" s="111" t="s">
        <v>25</v>
      </c>
      <c r="N2" s="111" t="s">
        <v>26</v>
      </c>
      <c r="O2" s="1"/>
      <c r="P2" s="114" t="s">
        <v>28</v>
      </c>
      <c r="Q2" s="115"/>
      <c r="R2" s="116"/>
      <c r="S2" s="1"/>
      <c r="T2" s="120" t="s">
        <v>20</v>
      </c>
      <c r="U2" s="252" t="s">
        <v>32</v>
      </c>
      <c r="V2" s="241"/>
      <c r="W2" s="241"/>
      <c r="X2" s="241"/>
      <c r="Y2" s="241"/>
      <c r="Z2" s="242"/>
    </row>
    <row r="3" spans="1:26" ht="15.75" thickBot="1">
      <c r="A3" s="111"/>
      <c r="B3" s="111"/>
      <c r="C3" s="111"/>
      <c r="D3" s="111"/>
      <c r="E3" s="112"/>
      <c r="F3" s="112"/>
      <c r="G3" s="113"/>
      <c r="H3" s="113"/>
      <c r="I3" s="113"/>
      <c r="J3" s="113"/>
      <c r="K3" s="113"/>
      <c r="L3" s="113"/>
      <c r="M3" s="111"/>
      <c r="N3" s="111"/>
      <c r="O3" s="1"/>
      <c r="P3" s="117"/>
      <c r="Q3" s="118"/>
      <c r="R3" s="119"/>
      <c r="S3" s="1"/>
      <c r="T3" s="121"/>
      <c r="U3" s="243"/>
      <c r="V3" s="244"/>
      <c r="W3" s="244"/>
      <c r="X3" s="244"/>
      <c r="Y3" s="244"/>
      <c r="Z3" s="245"/>
    </row>
    <row r="4" spans="1:26" ht="52.5" thickBot="1">
      <c r="A4" s="111"/>
      <c r="B4" s="111"/>
      <c r="C4" s="111"/>
      <c r="D4" s="111"/>
      <c r="E4" s="112" t="s">
        <v>4</v>
      </c>
      <c r="F4" s="112"/>
      <c r="G4" s="3" t="s">
        <v>17</v>
      </c>
      <c r="H4" s="3" t="s">
        <v>6</v>
      </c>
      <c r="I4" s="3" t="s">
        <v>7</v>
      </c>
      <c r="J4" s="3" t="s">
        <v>8</v>
      </c>
      <c r="K4" s="3" t="s">
        <v>9</v>
      </c>
      <c r="L4" s="4" t="s">
        <v>10</v>
      </c>
      <c r="M4" s="111"/>
      <c r="N4" s="111"/>
      <c r="O4" s="1"/>
      <c r="P4" s="5" t="s">
        <v>6</v>
      </c>
      <c r="Q4" s="6" t="s">
        <v>7</v>
      </c>
      <c r="R4" s="7" t="s">
        <v>29</v>
      </c>
      <c r="S4" s="1"/>
      <c r="T4" s="121"/>
      <c r="U4" s="243"/>
      <c r="V4" s="244"/>
      <c r="W4" s="244"/>
      <c r="X4" s="244"/>
      <c r="Y4" s="244"/>
      <c r="Z4" s="245"/>
    </row>
    <row r="5" spans="1:26" ht="17.25" customHeight="1">
      <c r="A5" s="132" t="s">
        <v>11</v>
      </c>
      <c r="B5" s="135" t="s">
        <v>12</v>
      </c>
      <c r="C5" s="132">
        <v>1</v>
      </c>
      <c r="D5" s="8" t="s">
        <v>13</v>
      </c>
      <c r="E5" s="8">
        <v>568</v>
      </c>
      <c r="F5" s="8">
        <v>556</v>
      </c>
      <c r="G5" s="8">
        <v>12</v>
      </c>
      <c r="H5" s="8">
        <v>1</v>
      </c>
      <c r="I5" s="8">
        <v>2</v>
      </c>
      <c r="J5" s="8">
        <v>1</v>
      </c>
      <c r="K5" s="8">
        <v>1</v>
      </c>
      <c r="L5" s="8">
        <v>8</v>
      </c>
      <c r="M5" s="9">
        <f t="shared" ref="M5:M21" si="0">F5/E5</f>
        <v>0.97887323943661975</v>
      </c>
      <c r="N5" s="138">
        <f>AVERAGE(M5:M6)</f>
        <v>0.9797874969112923</v>
      </c>
      <c r="O5" s="1"/>
      <c r="P5" s="10">
        <f>H5/$E5</f>
        <v>1.7605633802816902E-3</v>
      </c>
      <c r="Q5" s="11">
        <f t="shared" ref="Q5:Q22" si="1">I5/$E5</f>
        <v>3.5211267605633804E-3</v>
      </c>
      <c r="R5" s="12">
        <f>(G5-H5-I5)/$E5</f>
        <v>1.5845070422535211E-2</v>
      </c>
      <c r="S5" s="1"/>
      <c r="T5" s="121"/>
      <c r="U5" s="243"/>
      <c r="V5" s="244"/>
      <c r="W5" s="244"/>
      <c r="X5" s="244"/>
      <c r="Y5" s="244"/>
      <c r="Z5" s="245"/>
    </row>
    <row r="6" spans="1:26" ht="18.75" thickBot="1">
      <c r="A6" s="133"/>
      <c r="B6" s="136"/>
      <c r="C6" s="134"/>
      <c r="D6" s="8" t="s">
        <v>14</v>
      </c>
      <c r="E6" s="8">
        <v>1140</v>
      </c>
      <c r="F6" s="8">
        <v>1118</v>
      </c>
      <c r="G6" s="8">
        <v>22</v>
      </c>
      <c r="H6" s="8">
        <v>1</v>
      </c>
      <c r="I6" s="8">
        <v>2</v>
      </c>
      <c r="J6" s="8">
        <v>3</v>
      </c>
      <c r="K6" s="29">
        <v>14</v>
      </c>
      <c r="L6" s="8">
        <v>5</v>
      </c>
      <c r="M6" s="9">
        <f t="shared" si="0"/>
        <v>0.98070175438596496</v>
      </c>
      <c r="N6" s="139"/>
      <c r="O6" s="1"/>
      <c r="P6" s="13">
        <f t="shared" ref="P6:P22" si="2">H6/$E6</f>
        <v>8.7719298245614037E-4</v>
      </c>
      <c r="Q6" s="14">
        <f t="shared" si="1"/>
        <v>1.7543859649122807E-3</v>
      </c>
      <c r="R6" s="15">
        <f t="shared" ref="R6:R22" si="3">(G6-H6-I6)/$E6</f>
        <v>1.6666666666666666E-2</v>
      </c>
      <c r="S6" s="1"/>
      <c r="T6" s="121"/>
      <c r="U6" s="243"/>
      <c r="V6" s="244"/>
      <c r="W6" s="244"/>
      <c r="X6" s="244"/>
      <c r="Y6" s="244"/>
      <c r="Z6" s="245"/>
    </row>
    <row r="7" spans="1:26" ht="18" thickBot="1">
      <c r="A7" s="133"/>
      <c r="B7" s="136"/>
      <c r="C7" s="132">
        <v>2</v>
      </c>
      <c r="D7" s="8" t="s">
        <v>13</v>
      </c>
      <c r="E7" s="8">
        <v>1158</v>
      </c>
      <c r="F7" s="8">
        <v>1137</v>
      </c>
      <c r="G7" s="8">
        <v>21</v>
      </c>
      <c r="H7" s="8">
        <v>2</v>
      </c>
      <c r="I7" s="8">
        <v>3</v>
      </c>
      <c r="J7" s="8">
        <v>4</v>
      </c>
      <c r="K7" s="8">
        <v>3</v>
      </c>
      <c r="L7" s="8">
        <v>13</v>
      </c>
      <c r="M7" s="9">
        <f t="shared" si="0"/>
        <v>0.98186528497409331</v>
      </c>
      <c r="N7" s="138">
        <f t="shared" ref="N7" si="4">AVERAGE(M7:M8)</f>
        <v>0.98115155259417286</v>
      </c>
      <c r="O7" s="1"/>
      <c r="P7" s="10">
        <f t="shared" si="2"/>
        <v>1.7271157167530224E-3</v>
      </c>
      <c r="Q7" s="11">
        <f t="shared" si="1"/>
        <v>2.5906735751295338E-3</v>
      </c>
      <c r="R7" s="12">
        <f t="shared" si="3"/>
        <v>1.3816925734024179E-2</v>
      </c>
      <c r="S7" s="1"/>
      <c r="T7" s="122"/>
      <c r="U7" s="246"/>
      <c r="V7" s="247"/>
      <c r="W7" s="247"/>
      <c r="X7" s="247"/>
      <c r="Y7" s="247"/>
      <c r="Z7" s="248"/>
    </row>
    <row r="8" spans="1:26" ht="18.75" thickBot="1">
      <c r="A8" s="133"/>
      <c r="B8" s="136"/>
      <c r="C8" s="134"/>
      <c r="D8" s="8" t="s">
        <v>14</v>
      </c>
      <c r="E8" s="8">
        <v>2147</v>
      </c>
      <c r="F8" s="8">
        <v>2105</v>
      </c>
      <c r="G8" s="8">
        <v>42</v>
      </c>
      <c r="H8" s="8">
        <v>1</v>
      </c>
      <c r="I8" s="8">
        <v>5</v>
      </c>
      <c r="J8" s="8">
        <v>6</v>
      </c>
      <c r="K8" s="29">
        <v>27</v>
      </c>
      <c r="L8" s="8">
        <v>8</v>
      </c>
      <c r="M8" s="9">
        <f t="shared" si="0"/>
        <v>0.98043782021425241</v>
      </c>
      <c r="N8" s="139"/>
      <c r="O8" s="1"/>
      <c r="P8" s="13">
        <f t="shared" si="2"/>
        <v>4.657661853749418E-4</v>
      </c>
      <c r="Q8" s="14">
        <f t="shared" si="1"/>
        <v>2.328830926874709E-3</v>
      </c>
      <c r="R8" s="15">
        <f t="shared" si="3"/>
        <v>1.6767582673497903E-2</v>
      </c>
      <c r="S8" s="1"/>
      <c r="U8"/>
      <c r="V8"/>
      <c r="W8"/>
      <c r="X8"/>
      <c r="Y8"/>
      <c r="Z8"/>
    </row>
    <row r="9" spans="1:26" ht="18">
      <c r="A9" s="133"/>
      <c r="B9" s="136"/>
      <c r="C9" s="132">
        <v>3</v>
      </c>
      <c r="D9" s="8" t="s">
        <v>13</v>
      </c>
      <c r="E9" s="8">
        <v>890</v>
      </c>
      <c r="F9" s="8">
        <v>692</v>
      </c>
      <c r="G9" s="8">
        <v>198</v>
      </c>
      <c r="H9" s="8">
        <v>3</v>
      </c>
      <c r="I9" s="29">
        <v>192</v>
      </c>
      <c r="J9" s="8">
        <v>3</v>
      </c>
      <c r="K9" s="8">
        <v>1</v>
      </c>
      <c r="L9" s="8">
        <v>3</v>
      </c>
      <c r="M9" s="9">
        <f t="shared" si="0"/>
        <v>0.77752808988764044</v>
      </c>
      <c r="N9" s="138">
        <f t="shared" ref="N9" si="5">AVERAGE(M9:M10)</f>
        <v>0.85676627087592927</v>
      </c>
      <c r="O9" s="1"/>
      <c r="P9" s="10">
        <f t="shared" si="2"/>
        <v>3.3707865168539327E-3</v>
      </c>
      <c r="Q9" s="11">
        <f t="shared" si="1"/>
        <v>0.21573033707865169</v>
      </c>
      <c r="R9" s="12">
        <f t="shared" si="3"/>
        <v>3.3707865168539327E-3</v>
      </c>
      <c r="S9" s="1"/>
      <c r="T9" s="140" t="s">
        <v>21</v>
      </c>
      <c r="U9" s="252" t="s">
        <v>31</v>
      </c>
      <c r="V9" s="155"/>
      <c r="W9" s="155"/>
      <c r="X9" s="155"/>
      <c r="Y9" s="155"/>
      <c r="Z9" s="156"/>
    </row>
    <row r="10" spans="1:26" ht="18.75" thickBot="1">
      <c r="A10" s="133"/>
      <c r="B10" s="136"/>
      <c r="C10" s="134"/>
      <c r="D10" s="8" t="s">
        <v>14</v>
      </c>
      <c r="E10" s="8">
        <v>1797</v>
      </c>
      <c r="F10" s="8">
        <v>1682</v>
      </c>
      <c r="G10" s="8">
        <v>115</v>
      </c>
      <c r="H10" s="8">
        <v>6</v>
      </c>
      <c r="I10" s="29">
        <v>81</v>
      </c>
      <c r="J10" s="8">
        <v>4</v>
      </c>
      <c r="K10" s="8">
        <v>17</v>
      </c>
      <c r="L10" s="8">
        <v>17</v>
      </c>
      <c r="M10" s="9">
        <f t="shared" si="0"/>
        <v>0.9360044518642181</v>
      </c>
      <c r="N10" s="139"/>
      <c r="O10" s="1"/>
      <c r="P10" s="13">
        <f t="shared" si="2"/>
        <v>3.3388981636060101E-3</v>
      </c>
      <c r="Q10" s="14">
        <f t="shared" si="1"/>
        <v>4.5075125208681135E-2</v>
      </c>
      <c r="R10" s="15">
        <f t="shared" si="3"/>
        <v>1.5581524763494713E-2</v>
      </c>
      <c r="S10" s="1"/>
      <c r="T10" s="141"/>
      <c r="U10" s="157"/>
      <c r="V10" s="158"/>
      <c r="W10" s="158"/>
      <c r="X10" s="158"/>
      <c r="Y10" s="158"/>
      <c r="Z10" s="159"/>
    </row>
    <row r="11" spans="1:26" ht="18">
      <c r="A11" s="133"/>
      <c r="B11" s="136"/>
      <c r="C11" s="132">
        <v>4</v>
      </c>
      <c r="D11" s="8" t="s">
        <v>13</v>
      </c>
      <c r="E11" s="8">
        <v>1006</v>
      </c>
      <c r="F11" s="8">
        <v>969</v>
      </c>
      <c r="G11" s="8">
        <v>37</v>
      </c>
      <c r="H11" s="8">
        <v>0</v>
      </c>
      <c r="I11" s="29">
        <v>23</v>
      </c>
      <c r="J11" s="8">
        <v>2</v>
      </c>
      <c r="K11" s="8">
        <v>11</v>
      </c>
      <c r="L11" s="8">
        <v>1</v>
      </c>
      <c r="M11" s="9">
        <f t="shared" si="0"/>
        <v>0.96322067594433403</v>
      </c>
      <c r="N11" s="138">
        <f t="shared" ref="N11" si="6">AVERAGE(M11:M12)</f>
        <v>0.97041630812142077</v>
      </c>
      <c r="O11" s="1"/>
      <c r="P11" s="10">
        <f t="shared" si="2"/>
        <v>0</v>
      </c>
      <c r="Q11" s="11">
        <f t="shared" si="1"/>
        <v>2.2862823061630219E-2</v>
      </c>
      <c r="R11" s="12">
        <f t="shared" si="3"/>
        <v>1.3916500994035786E-2</v>
      </c>
      <c r="S11" s="1"/>
      <c r="T11" s="141"/>
      <c r="U11" s="157"/>
      <c r="V11" s="158"/>
      <c r="W11" s="158"/>
      <c r="X11" s="158"/>
      <c r="Y11" s="158"/>
      <c r="Z11" s="159"/>
    </row>
    <row r="12" spans="1:26" ht="18.75" thickBot="1">
      <c r="A12" s="133"/>
      <c r="B12" s="136"/>
      <c r="C12" s="134"/>
      <c r="D12" s="8" t="s">
        <v>14</v>
      </c>
      <c r="E12" s="8">
        <v>1876</v>
      </c>
      <c r="F12" s="8">
        <v>1834</v>
      </c>
      <c r="G12" s="8">
        <v>42</v>
      </c>
      <c r="H12" s="8">
        <v>1</v>
      </c>
      <c r="I12" s="29">
        <v>25</v>
      </c>
      <c r="J12" s="8">
        <v>6</v>
      </c>
      <c r="K12" s="8">
        <v>5</v>
      </c>
      <c r="L12" s="8">
        <v>8</v>
      </c>
      <c r="M12" s="9">
        <f t="shared" si="0"/>
        <v>0.97761194029850751</v>
      </c>
      <c r="N12" s="152"/>
      <c r="O12" s="1"/>
      <c r="P12" s="13">
        <f t="shared" si="2"/>
        <v>5.3304904051172707E-4</v>
      </c>
      <c r="Q12" s="14">
        <f t="shared" si="1"/>
        <v>1.3326226012793176E-2</v>
      </c>
      <c r="R12" s="15">
        <f t="shared" si="3"/>
        <v>8.5287846481876331E-3</v>
      </c>
      <c r="S12" s="1"/>
      <c r="T12" s="141"/>
      <c r="U12" s="157"/>
      <c r="V12" s="158"/>
      <c r="W12" s="158"/>
      <c r="X12" s="158"/>
      <c r="Y12" s="158"/>
      <c r="Z12" s="159"/>
    </row>
    <row r="13" spans="1:26" ht="18" thickBot="1">
      <c r="A13" s="134"/>
      <c r="B13" s="137"/>
      <c r="C13" s="153" t="s">
        <v>15</v>
      </c>
      <c r="D13" s="154"/>
      <c r="E13" s="16">
        <f t="shared" ref="E13:L13" si="7">SUM(E5:E12)</f>
        <v>10582</v>
      </c>
      <c r="F13" s="16">
        <f t="shared" si="7"/>
        <v>10093</v>
      </c>
      <c r="G13" s="16">
        <f t="shared" si="7"/>
        <v>489</v>
      </c>
      <c r="H13" s="16">
        <f t="shared" si="7"/>
        <v>15</v>
      </c>
      <c r="I13" s="16">
        <f t="shared" si="7"/>
        <v>333</v>
      </c>
      <c r="J13" s="16">
        <f t="shared" si="7"/>
        <v>29</v>
      </c>
      <c r="K13" s="16">
        <f t="shared" si="7"/>
        <v>79</v>
      </c>
      <c r="L13" s="16">
        <f t="shared" si="7"/>
        <v>63</v>
      </c>
      <c r="M13" s="17">
        <f>F13/E13</f>
        <v>0.95378945378945379</v>
      </c>
      <c r="N13" s="17">
        <f>AVERAGE(N5:N12)</f>
        <v>0.94703040712570385</v>
      </c>
      <c r="O13" s="1"/>
      <c r="P13" s="18">
        <f t="shared" si="2"/>
        <v>1.4175014175014176E-3</v>
      </c>
      <c r="Q13" s="19">
        <f t="shared" si="1"/>
        <v>3.1468531468531472E-2</v>
      </c>
      <c r="R13" s="20">
        <f t="shared" si="3"/>
        <v>1.3324513324513324E-2</v>
      </c>
      <c r="S13" s="1"/>
      <c r="T13" s="142"/>
      <c r="U13" s="160"/>
      <c r="V13" s="161"/>
      <c r="W13" s="161"/>
      <c r="X13" s="161"/>
      <c r="Y13" s="161"/>
      <c r="Z13" s="162"/>
    </row>
    <row r="14" spans="1:26" ht="18.75" thickBot="1">
      <c r="A14" s="132" t="s">
        <v>11</v>
      </c>
      <c r="B14" s="135" t="s">
        <v>16</v>
      </c>
      <c r="C14" s="132">
        <v>1</v>
      </c>
      <c r="D14" s="8" t="s">
        <v>13</v>
      </c>
      <c r="E14" s="8">
        <v>701</v>
      </c>
      <c r="F14" s="8">
        <v>402</v>
      </c>
      <c r="G14" s="8">
        <v>299</v>
      </c>
      <c r="H14" s="8">
        <v>10</v>
      </c>
      <c r="I14" s="29">
        <v>279</v>
      </c>
      <c r="J14" s="8">
        <v>15</v>
      </c>
      <c r="K14" s="8">
        <v>14</v>
      </c>
      <c r="L14" s="8">
        <v>24</v>
      </c>
      <c r="M14" s="9">
        <f t="shared" si="0"/>
        <v>0.57346647646219684</v>
      </c>
      <c r="N14" s="138">
        <f t="shared" ref="N14:N20" si="8">AVERAGE(M14:M15)</f>
        <v>0.62405381239377777</v>
      </c>
      <c r="O14" s="1"/>
      <c r="P14" s="10">
        <f t="shared" si="2"/>
        <v>1.4265335235378032E-2</v>
      </c>
      <c r="Q14" s="11">
        <f t="shared" si="1"/>
        <v>0.39800285306704708</v>
      </c>
      <c r="R14" s="12">
        <f t="shared" si="3"/>
        <v>1.4265335235378032E-2</v>
      </c>
      <c r="S14" s="1"/>
    </row>
    <row r="15" spans="1:26" ht="18.75" thickBot="1">
      <c r="A15" s="133"/>
      <c r="B15" s="136"/>
      <c r="C15" s="134"/>
      <c r="D15" s="8" t="s">
        <v>14</v>
      </c>
      <c r="E15" s="8">
        <v>209</v>
      </c>
      <c r="F15" s="8">
        <v>141</v>
      </c>
      <c r="G15" s="8">
        <v>68</v>
      </c>
      <c r="H15" s="8">
        <v>1</v>
      </c>
      <c r="I15" s="29">
        <v>65</v>
      </c>
      <c r="J15" s="8">
        <v>3</v>
      </c>
      <c r="K15" s="8">
        <v>3</v>
      </c>
      <c r="L15" s="8">
        <v>2</v>
      </c>
      <c r="M15" s="9">
        <f t="shared" si="0"/>
        <v>0.67464114832535882</v>
      </c>
      <c r="N15" s="139"/>
      <c r="O15" s="1"/>
      <c r="P15" s="13">
        <f t="shared" si="2"/>
        <v>4.7846889952153108E-3</v>
      </c>
      <c r="Q15" s="14">
        <f t="shared" si="1"/>
        <v>0.31100478468899523</v>
      </c>
      <c r="R15" s="15">
        <f t="shared" si="3"/>
        <v>9.5693779904306216E-3</v>
      </c>
      <c r="S15" s="1"/>
      <c r="T15" s="21" t="s">
        <v>22</v>
      </c>
      <c r="U15" s="22"/>
      <c r="V15" s="23"/>
      <c r="W15" s="23"/>
      <c r="X15" s="23"/>
      <c r="Y15" s="23"/>
      <c r="Z15" s="24"/>
    </row>
    <row r="16" spans="1:26" ht="18" thickBot="1">
      <c r="A16" s="133"/>
      <c r="B16" s="136"/>
      <c r="C16" s="132">
        <v>2</v>
      </c>
      <c r="D16" s="8" t="s">
        <v>13</v>
      </c>
      <c r="E16" s="8">
        <v>1256</v>
      </c>
      <c r="F16" s="8">
        <v>1238</v>
      </c>
      <c r="G16" s="8">
        <v>18</v>
      </c>
      <c r="H16" s="8">
        <v>0</v>
      </c>
      <c r="I16" s="8">
        <v>1</v>
      </c>
      <c r="J16" s="8">
        <v>5</v>
      </c>
      <c r="K16" s="8">
        <v>8</v>
      </c>
      <c r="L16" s="8">
        <v>5</v>
      </c>
      <c r="M16" s="9">
        <f t="shared" si="0"/>
        <v>0.98566878980891715</v>
      </c>
      <c r="N16" s="138">
        <f t="shared" si="8"/>
        <v>0.98739116006775562</v>
      </c>
      <c r="O16" s="1"/>
      <c r="P16" s="10">
        <f t="shared" si="2"/>
        <v>0</v>
      </c>
      <c r="Q16" s="11">
        <f t="shared" si="1"/>
        <v>7.9617834394904463E-4</v>
      </c>
      <c r="R16" s="12">
        <f t="shared" si="3"/>
        <v>1.3535031847133758E-2</v>
      </c>
      <c r="S16" s="1"/>
    </row>
    <row r="17" spans="1:26" ht="18" thickBot="1">
      <c r="A17" s="133"/>
      <c r="B17" s="136"/>
      <c r="C17" s="134"/>
      <c r="D17" s="8" t="s">
        <v>14</v>
      </c>
      <c r="E17" s="8">
        <v>643</v>
      </c>
      <c r="F17" s="8">
        <v>636</v>
      </c>
      <c r="G17" s="8">
        <v>7</v>
      </c>
      <c r="H17" s="8">
        <v>0</v>
      </c>
      <c r="I17" s="8">
        <v>2</v>
      </c>
      <c r="J17" s="8">
        <v>2</v>
      </c>
      <c r="K17" s="8">
        <v>2</v>
      </c>
      <c r="L17" s="8">
        <v>1</v>
      </c>
      <c r="M17" s="9">
        <f t="shared" si="0"/>
        <v>0.9891135303265941</v>
      </c>
      <c r="N17" s="139"/>
      <c r="O17" s="1"/>
      <c r="P17" s="13">
        <f t="shared" si="2"/>
        <v>0</v>
      </c>
      <c r="Q17" s="14">
        <f t="shared" si="1"/>
        <v>3.1104199066874028E-3</v>
      </c>
      <c r="R17" s="15">
        <f t="shared" si="3"/>
        <v>7.7760497667185074E-3</v>
      </c>
      <c r="S17" s="1"/>
      <c r="T17" s="25" t="s">
        <v>23</v>
      </c>
      <c r="U17" s="22" t="s">
        <v>24</v>
      </c>
      <c r="V17" s="23"/>
      <c r="W17" s="23"/>
      <c r="X17" s="23"/>
      <c r="Y17" s="23"/>
      <c r="Z17" s="24"/>
    </row>
    <row r="18" spans="1:26" ht="17.25">
      <c r="A18" s="133"/>
      <c r="B18" s="136"/>
      <c r="C18" s="132">
        <v>3</v>
      </c>
      <c r="D18" s="8" t="s">
        <v>13</v>
      </c>
      <c r="E18" s="8">
        <v>916</v>
      </c>
      <c r="F18" s="8">
        <v>894</v>
      </c>
      <c r="G18" s="8">
        <v>22</v>
      </c>
      <c r="H18" s="8">
        <v>3</v>
      </c>
      <c r="I18" s="8">
        <v>3</v>
      </c>
      <c r="J18" s="8">
        <v>8</v>
      </c>
      <c r="K18" s="8">
        <v>12</v>
      </c>
      <c r="L18" s="8">
        <v>6</v>
      </c>
      <c r="M18" s="9">
        <f t="shared" si="0"/>
        <v>0.9759825327510917</v>
      </c>
      <c r="N18" s="138">
        <f t="shared" si="8"/>
        <v>0.97519263156325908</v>
      </c>
      <c r="O18" s="1"/>
      <c r="P18" s="10">
        <f t="shared" si="2"/>
        <v>3.2751091703056767E-3</v>
      </c>
      <c r="Q18" s="11">
        <f t="shared" si="1"/>
        <v>3.2751091703056767E-3</v>
      </c>
      <c r="R18" s="12">
        <f t="shared" si="3"/>
        <v>1.7467248908296942E-2</v>
      </c>
      <c r="S18" s="1"/>
    </row>
    <row r="19" spans="1:26" ht="18" thickBot="1">
      <c r="A19" s="133"/>
      <c r="B19" s="136"/>
      <c r="C19" s="134"/>
      <c r="D19" s="8" t="s">
        <v>14</v>
      </c>
      <c r="E19" s="8">
        <v>586</v>
      </c>
      <c r="F19" s="8">
        <v>571</v>
      </c>
      <c r="G19" s="8">
        <v>15</v>
      </c>
      <c r="H19" s="8">
        <v>3</v>
      </c>
      <c r="I19" s="8">
        <v>3</v>
      </c>
      <c r="J19" s="8">
        <v>5</v>
      </c>
      <c r="K19" s="8">
        <v>9</v>
      </c>
      <c r="L19" s="8">
        <v>7</v>
      </c>
      <c r="M19" s="9">
        <f t="shared" si="0"/>
        <v>0.97440273037542657</v>
      </c>
      <c r="N19" s="139"/>
      <c r="O19" s="1"/>
      <c r="P19" s="13">
        <f t="shared" si="2"/>
        <v>5.1194539249146756E-3</v>
      </c>
      <c r="Q19" s="14">
        <f t="shared" si="1"/>
        <v>5.1194539249146756E-3</v>
      </c>
      <c r="R19" s="15">
        <f t="shared" si="3"/>
        <v>1.5358361774744027E-2</v>
      </c>
      <c r="S19" s="1"/>
    </row>
    <row r="20" spans="1:26" ht="18">
      <c r="A20" s="133"/>
      <c r="B20" s="136"/>
      <c r="C20" s="132">
        <v>4</v>
      </c>
      <c r="D20" s="8" t="s">
        <v>13</v>
      </c>
      <c r="E20" s="8">
        <v>838</v>
      </c>
      <c r="F20" s="8">
        <v>788</v>
      </c>
      <c r="G20" s="8">
        <v>50</v>
      </c>
      <c r="H20" s="8">
        <v>0</v>
      </c>
      <c r="I20" s="29">
        <v>6</v>
      </c>
      <c r="J20" s="8">
        <v>6</v>
      </c>
      <c r="K20" s="29">
        <v>33</v>
      </c>
      <c r="L20" s="8">
        <v>8</v>
      </c>
      <c r="M20" s="9">
        <f t="shared" si="0"/>
        <v>0.94033412887828161</v>
      </c>
      <c r="N20" s="138">
        <f t="shared" si="8"/>
        <v>0.94671647817448412</v>
      </c>
      <c r="O20" s="1"/>
      <c r="P20" s="10">
        <f t="shared" si="2"/>
        <v>0</v>
      </c>
      <c r="Q20" s="11">
        <f t="shared" si="1"/>
        <v>7.1599045346062056E-3</v>
      </c>
      <c r="R20" s="12">
        <f t="shared" si="3"/>
        <v>5.2505966587112173E-2</v>
      </c>
      <c r="S20" s="1"/>
    </row>
    <row r="21" spans="1:26" ht="18.75" thickBot="1">
      <c r="A21" s="133"/>
      <c r="B21" s="136"/>
      <c r="C21" s="134"/>
      <c r="D21" s="8" t="s">
        <v>14</v>
      </c>
      <c r="E21" s="8">
        <v>597</v>
      </c>
      <c r="F21" s="8">
        <v>569</v>
      </c>
      <c r="G21" s="8">
        <v>28</v>
      </c>
      <c r="H21" s="8">
        <v>1</v>
      </c>
      <c r="I21" s="29">
        <v>10</v>
      </c>
      <c r="J21" s="8">
        <v>7</v>
      </c>
      <c r="K21" s="8">
        <v>6</v>
      </c>
      <c r="L21" s="8">
        <v>4</v>
      </c>
      <c r="M21" s="9">
        <f t="shared" si="0"/>
        <v>0.95309882747068675</v>
      </c>
      <c r="N21" s="152"/>
      <c r="O21" s="1"/>
      <c r="P21" s="13">
        <f t="shared" si="2"/>
        <v>1.6750418760469012E-3</v>
      </c>
      <c r="Q21" s="14">
        <f t="shared" si="1"/>
        <v>1.675041876046901E-2</v>
      </c>
      <c r="R21" s="15">
        <f t="shared" si="3"/>
        <v>2.8475711892797319E-2</v>
      </c>
      <c r="S21" s="1"/>
    </row>
    <row r="22" spans="1:26" ht="18" thickBot="1">
      <c r="A22" s="134"/>
      <c r="B22" s="137"/>
      <c r="C22" s="153" t="s">
        <v>15</v>
      </c>
      <c r="D22" s="154"/>
      <c r="E22" s="16">
        <f>SUM(E14:E21)</f>
        <v>5746</v>
      </c>
      <c r="F22" s="16">
        <f>SUM(F14:F21)</f>
        <v>5239</v>
      </c>
      <c r="G22" s="16">
        <f t="shared" ref="G22:L22" si="9">SUM(G14:G21)</f>
        <v>507</v>
      </c>
      <c r="H22" s="16">
        <f t="shared" si="9"/>
        <v>18</v>
      </c>
      <c r="I22" s="16">
        <f t="shared" si="9"/>
        <v>369</v>
      </c>
      <c r="J22" s="16">
        <f t="shared" si="9"/>
        <v>51</v>
      </c>
      <c r="K22" s="16">
        <f t="shared" si="9"/>
        <v>87</v>
      </c>
      <c r="L22" s="16">
        <f t="shared" si="9"/>
        <v>57</v>
      </c>
      <c r="M22" s="17">
        <f>F22/E22</f>
        <v>0.91176470588235292</v>
      </c>
      <c r="N22" s="17">
        <f>AVERAGE(N14:N21)</f>
        <v>0.88333852054981921</v>
      </c>
      <c r="O22" s="1"/>
      <c r="P22" s="18">
        <f t="shared" si="2"/>
        <v>3.1326139923424992E-3</v>
      </c>
      <c r="Q22" s="19">
        <f t="shared" si="1"/>
        <v>6.421858684302123E-2</v>
      </c>
      <c r="R22" s="20">
        <f t="shared" si="3"/>
        <v>2.0884093282283328E-2</v>
      </c>
      <c r="S22" s="1"/>
    </row>
    <row r="23" spans="1:26">
      <c r="P23" s="26"/>
      <c r="Q23" s="26"/>
      <c r="R23" s="26"/>
    </row>
  </sheetData>
  <mergeCells count="38">
    <mergeCell ref="A1:N1"/>
    <mergeCell ref="A2:A4"/>
    <mergeCell ref="B2:B4"/>
    <mergeCell ref="C2:C4"/>
    <mergeCell ref="D2:D4"/>
    <mergeCell ref="E2:E3"/>
    <mergeCell ref="F2:F3"/>
    <mergeCell ref="G2:L3"/>
    <mergeCell ref="M2:M4"/>
    <mergeCell ref="N2:N4"/>
    <mergeCell ref="P2:R3"/>
    <mergeCell ref="T2:T7"/>
    <mergeCell ref="U2:Z7"/>
    <mergeCell ref="E4:F4"/>
    <mergeCell ref="A5:A13"/>
    <mergeCell ref="B5:B13"/>
    <mergeCell ref="C5:C6"/>
    <mergeCell ref="N5:N6"/>
    <mergeCell ref="C7:C8"/>
    <mergeCell ref="N7:N8"/>
    <mergeCell ref="C9:C10"/>
    <mergeCell ref="N9:N10"/>
    <mergeCell ref="T9:T13"/>
    <mergeCell ref="U9:Z13"/>
    <mergeCell ref="C11:C12"/>
    <mergeCell ref="N11:N12"/>
    <mergeCell ref="C13:D13"/>
    <mergeCell ref="C22:D22"/>
    <mergeCell ref="A14:A22"/>
    <mergeCell ref="B14:B22"/>
    <mergeCell ref="C14:C15"/>
    <mergeCell ref="C20:C21"/>
    <mergeCell ref="N20:N21"/>
    <mergeCell ref="N14:N15"/>
    <mergeCell ref="C16:C17"/>
    <mergeCell ref="N16:N17"/>
    <mergeCell ref="C18:C19"/>
    <mergeCell ref="N18:N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="80" zoomScaleNormal="80" workbookViewId="0">
      <selection activeCell="U2" sqref="U2:Z13"/>
    </sheetView>
  </sheetViews>
  <sheetFormatPr defaultColWidth="9" defaultRowHeight="15"/>
  <cols>
    <col min="1" max="1" width="9" style="2"/>
    <col min="2" max="2" width="11.85546875" style="2" customWidth="1"/>
    <col min="3" max="3" width="9" style="2"/>
    <col min="4" max="4" width="11" style="2" customWidth="1"/>
    <col min="5" max="6" width="12.7109375" style="2" customWidth="1"/>
    <col min="7" max="9" width="9" style="2"/>
    <col min="10" max="12" width="10.42578125" style="2" customWidth="1"/>
    <col min="13" max="13" width="11.85546875" style="2" bestFit="1" customWidth="1"/>
    <col min="14" max="14" width="11.85546875" style="2" customWidth="1"/>
    <col min="15" max="15" width="1.7109375" style="2" customWidth="1"/>
    <col min="16" max="17" width="0" style="2" hidden="1" customWidth="1"/>
    <col min="18" max="18" width="11" style="2" hidden="1" customWidth="1"/>
    <col min="19" max="19" width="1.7109375" style="2" customWidth="1"/>
    <col min="20" max="16384" width="9" style="2"/>
  </cols>
  <sheetData>
    <row r="1" spans="1:26" ht="21" thickBot="1">
      <c r="A1" s="108" t="s">
        <v>105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  <c r="O1" s="1"/>
      <c r="S1" s="1"/>
    </row>
    <row r="2" spans="1:26" ht="17.25" customHeight="1">
      <c r="A2" s="111" t="s">
        <v>0</v>
      </c>
      <c r="B2" s="111" t="s">
        <v>1</v>
      </c>
      <c r="C2" s="111" t="s">
        <v>2</v>
      </c>
      <c r="D2" s="111" t="s">
        <v>3</v>
      </c>
      <c r="E2" s="112" t="s">
        <v>18</v>
      </c>
      <c r="F2" s="112" t="s">
        <v>19</v>
      </c>
      <c r="G2" s="113" t="s">
        <v>5</v>
      </c>
      <c r="H2" s="113"/>
      <c r="I2" s="113"/>
      <c r="J2" s="113"/>
      <c r="K2" s="113"/>
      <c r="L2" s="113"/>
      <c r="M2" s="111" t="s">
        <v>25</v>
      </c>
      <c r="N2" s="111" t="s">
        <v>26</v>
      </c>
      <c r="O2" s="1"/>
      <c r="P2" s="114" t="s">
        <v>28</v>
      </c>
      <c r="Q2" s="115"/>
      <c r="R2" s="116"/>
      <c r="S2" s="1"/>
      <c r="T2" s="120" t="s">
        <v>20</v>
      </c>
      <c r="U2" s="171" t="s">
        <v>106</v>
      </c>
      <c r="V2" s="163"/>
      <c r="W2" s="163"/>
      <c r="X2" s="163"/>
      <c r="Y2" s="163"/>
      <c r="Z2" s="164"/>
    </row>
    <row r="3" spans="1:26" ht="15.75" thickBot="1">
      <c r="A3" s="111"/>
      <c r="B3" s="111"/>
      <c r="C3" s="111"/>
      <c r="D3" s="111"/>
      <c r="E3" s="112"/>
      <c r="F3" s="112"/>
      <c r="G3" s="113"/>
      <c r="H3" s="113"/>
      <c r="I3" s="113"/>
      <c r="J3" s="113"/>
      <c r="K3" s="113"/>
      <c r="L3" s="113"/>
      <c r="M3" s="111"/>
      <c r="N3" s="111"/>
      <c r="O3" s="1"/>
      <c r="P3" s="117"/>
      <c r="Q3" s="118"/>
      <c r="R3" s="119"/>
      <c r="S3" s="1"/>
      <c r="T3" s="121"/>
      <c r="U3" s="165"/>
      <c r="V3" s="166"/>
      <c r="W3" s="166"/>
      <c r="X3" s="166"/>
      <c r="Y3" s="166"/>
      <c r="Z3" s="167"/>
    </row>
    <row r="4" spans="1:26" ht="52.5" thickBot="1">
      <c r="A4" s="111"/>
      <c r="B4" s="111"/>
      <c r="C4" s="111"/>
      <c r="D4" s="111"/>
      <c r="E4" s="112" t="s">
        <v>4</v>
      </c>
      <c r="F4" s="112"/>
      <c r="G4" s="104" t="s">
        <v>17</v>
      </c>
      <c r="H4" s="104" t="s">
        <v>6</v>
      </c>
      <c r="I4" s="104" t="s">
        <v>7</v>
      </c>
      <c r="J4" s="104" t="s">
        <v>8</v>
      </c>
      <c r="K4" s="104" t="s">
        <v>9</v>
      </c>
      <c r="L4" s="4" t="s">
        <v>10</v>
      </c>
      <c r="M4" s="111"/>
      <c r="N4" s="111"/>
      <c r="O4" s="1"/>
      <c r="P4" s="5" t="s">
        <v>6</v>
      </c>
      <c r="Q4" s="6" t="s">
        <v>7</v>
      </c>
      <c r="R4" s="7" t="s">
        <v>29</v>
      </c>
      <c r="S4" s="1"/>
      <c r="T4" s="121"/>
      <c r="U4" s="165"/>
      <c r="V4" s="166"/>
      <c r="W4" s="166"/>
      <c r="X4" s="166"/>
      <c r="Y4" s="166"/>
      <c r="Z4" s="167"/>
    </row>
    <row r="5" spans="1:26" ht="17.25" customHeight="1">
      <c r="A5" s="132" t="s">
        <v>11</v>
      </c>
      <c r="B5" s="135" t="s">
        <v>12</v>
      </c>
      <c r="C5" s="132">
        <v>1</v>
      </c>
      <c r="D5" s="105" t="s">
        <v>13</v>
      </c>
      <c r="E5" s="105">
        <v>1156</v>
      </c>
      <c r="F5" s="105">
        <v>1139</v>
      </c>
      <c r="G5" s="105">
        <v>17</v>
      </c>
      <c r="H5" s="105">
        <v>0</v>
      </c>
      <c r="I5" s="32">
        <v>14</v>
      </c>
      <c r="J5" s="105">
        <v>3</v>
      </c>
      <c r="K5" s="105">
        <v>1</v>
      </c>
      <c r="L5" s="105">
        <v>2</v>
      </c>
      <c r="M5" s="9">
        <f t="shared" ref="M5:M21" si="0">F5/E5</f>
        <v>0.98529411764705888</v>
      </c>
      <c r="N5" s="138">
        <f>AVERAGE(M5:M6)</f>
        <v>0.98318759936406996</v>
      </c>
      <c r="O5" s="1"/>
      <c r="P5" s="10">
        <f>H5/$E5</f>
        <v>0</v>
      </c>
      <c r="Q5" s="11">
        <f t="shared" ref="Q5:Q22" si="1">I5/$E5</f>
        <v>1.2110726643598616E-2</v>
      </c>
      <c r="R5" s="12">
        <f>(G5-H5-I5)/$E5</f>
        <v>2.5951557093425604E-3</v>
      </c>
      <c r="S5" s="1"/>
      <c r="T5" s="121"/>
      <c r="U5" s="165"/>
      <c r="V5" s="166"/>
      <c r="W5" s="166"/>
      <c r="X5" s="166"/>
      <c r="Y5" s="166"/>
      <c r="Z5" s="167"/>
    </row>
    <row r="6" spans="1:26" ht="18.75" thickBot="1">
      <c r="A6" s="133"/>
      <c r="B6" s="136"/>
      <c r="C6" s="134"/>
      <c r="D6" s="105" t="s">
        <v>14</v>
      </c>
      <c r="E6" s="105">
        <v>740</v>
      </c>
      <c r="F6" s="105">
        <v>726</v>
      </c>
      <c r="G6" s="105">
        <v>14</v>
      </c>
      <c r="H6" s="105">
        <v>0</v>
      </c>
      <c r="I6" s="29">
        <v>11</v>
      </c>
      <c r="J6" s="105">
        <v>0</v>
      </c>
      <c r="K6" s="105">
        <v>1</v>
      </c>
      <c r="L6" s="105">
        <v>2</v>
      </c>
      <c r="M6" s="9">
        <f t="shared" si="0"/>
        <v>0.98108108108108105</v>
      </c>
      <c r="N6" s="139"/>
      <c r="O6" s="1"/>
      <c r="P6" s="13">
        <f t="shared" ref="P6:P22" si="2">H6/$E6</f>
        <v>0</v>
      </c>
      <c r="Q6" s="14">
        <f t="shared" si="1"/>
        <v>1.4864864864864866E-2</v>
      </c>
      <c r="R6" s="15">
        <f t="shared" ref="R6:R22" si="3">(G6-H6-I6)/$E6</f>
        <v>4.0540540540540543E-3</v>
      </c>
      <c r="S6" s="1"/>
      <c r="T6" s="121"/>
      <c r="U6" s="165"/>
      <c r="V6" s="166"/>
      <c r="W6" s="166"/>
      <c r="X6" s="166"/>
      <c r="Y6" s="166"/>
      <c r="Z6" s="167"/>
    </row>
    <row r="7" spans="1:26" ht="18" thickBot="1">
      <c r="A7" s="133"/>
      <c r="B7" s="136"/>
      <c r="C7" s="132">
        <v>2</v>
      </c>
      <c r="D7" s="105" t="s">
        <v>13</v>
      </c>
      <c r="E7" s="105">
        <v>1088</v>
      </c>
      <c r="F7" s="105">
        <v>1088</v>
      </c>
      <c r="G7" s="105">
        <v>0</v>
      </c>
      <c r="H7" s="105">
        <v>0</v>
      </c>
      <c r="I7" s="105">
        <v>0</v>
      </c>
      <c r="J7" s="105">
        <v>0</v>
      </c>
      <c r="K7" s="105">
        <v>0</v>
      </c>
      <c r="L7" s="105">
        <v>0</v>
      </c>
      <c r="M7" s="9">
        <f t="shared" si="0"/>
        <v>1</v>
      </c>
      <c r="N7" s="138">
        <f t="shared" ref="N7" si="4">AVERAGE(M7:M8)</f>
        <v>1</v>
      </c>
      <c r="O7" s="1"/>
      <c r="P7" s="10">
        <f t="shared" si="2"/>
        <v>0</v>
      </c>
      <c r="Q7" s="11">
        <f t="shared" si="1"/>
        <v>0</v>
      </c>
      <c r="R7" s="12">
        <f t="shared" si="3"/>
        <v>0</v>
      </c>
      <c r="S7" s="1"/>
      <c r="T7" s="122"/>
      <c r="U7" s="168"/>
      <c r="V7" s="169"/>
      <c r="W7" s="169"/>
      <c r="X7" s="169"/>
      <c r="Y7" s="169"/>
      <c r="Z7" s="170"/>
    </row>
    <row r="8" spans="1:26" ht="18" thickBot="1">
      <c r="A8" s="133"/>
      <c r="B8" s="136"/>
      <c r="C8" s="134"/>
      <c r="D8" s="105" t="s">
        <v>14</v>
      </c>
      <c r="E8" s="105">
        <v>1222</v>
      </c>
      <c r="F8" s="105">
        <v>1222</v>
      </c>
      <c r="G8" s="105">
        <v>0</v>
      </c>
      <c r="H8" s="105">
        <v>0</v>
      </c>
      <c r="I8" s="105">
        <v>0</v>
      </c>
      <c r="J8" s="105">
        <v>0</v>
      </c>
      <c r="K8" s="105">
        <v>0</v>
      </c>
      <c r="L8" s="105">
        <v>0</v>
      </c>
      <c r="M8" s="9">
        <f t="shared" si="0"/>
        <v>1</v>
      </c>
      <c r="N8" s="139"/>
      <c r="O8" s="1"/>
      <c r="P8" s="13">
        <f t="shared" si="2"/>
        <v>0</v>
      </c>
      <c r="Q8" s="14">
        <f t="shared" si="1"/>
        <v>0</v>
      </c>
      <c r="R8" s="15">
        <f t="shared" si="3"/>
        <v>0</v>
      </c>
      <c r="S8" s="1"/>
      <c r="U8"/>
      <c r="V8"/>
      <c r="W8"/>
      <c r="X8"/>
      <c r="Y8"/>
      <c r="Z8"/>
    </row>
    <row r="9" spans="1:26" ht="17.25">
      <c r="A9" s="133"/>
      <c r="B9" s="136"/>
      <c r="C9" s="132">
        <v>3</v>
      </c>
      <c r="D9" s="105" t="s">
        <v>13</v>
      </c>
      <c r="E9" s="105">
        <v>1373</v>
      </c>
      <c r="F9" s="105">
        <v>1360</v>
      </c>
      <c r="G9" s="105">
        <v>13</v>
      </c>
      <c r="H9" s="32">
        <v>7</v>
      </c>
      <c r="I9" s="32">
        <v>11</v>
      </c>
      <c r="J9" s="105">
        <v>0</v>
      </c>
      <c r="K9" s="105">
        <v>0</v>
      </c>
      <c r="L9" s="105">
        <v>2</v>
      </c>
      <c r="M9" s="9">
        <f t="shared" si="0"/>
        <v>0.99053168244719592</v>
      </c>
      <c r="N9" s="138">
        <f t="shared" ref="N9" si="5">AVERAGE(M9:M10)</f>
        <v>0.96303088420354066</v>
      </c>
      <c r="O9" s="1"/>
      <c r="P9" s="10">
        <f t="shared" si="2"/>
        <v>5.0983248361252727E-3</v>
      </c>
      <c r="Q9" s="11">
        <f t="shared" si="1"/>
        <v>8.0116533139111441E-3</v>
      </c>
      <c r="R9" s="12">
        <f t="shared" si="3"/>
        <v>-3.6416605972323379E-3</v>
      </c>
      <c r="S9" s="1"/>
      <c r="T9" s="140" t="s">
        <v>21</v>
      </c>
      <c r="U9" s="171" t="s">
        <v>107</v>
      </c>
      <c r="V9" s="155"/>
      <c r="W9" s="155"/>
      <c r="X9" s="155"/>
      <c r="Y9" s="155"/>
      <c r="Z9" s="156"/>
    </row>
    <row r="10" spans="1:26" ht="18.75" thickBot="1">
      <c r="A10" s="133"/>
      <c r="B10" s="136"/>
      <c r="C10" s="134"/>
      <c r="D10" s="105" t="s">
        <v>14</v>
      </c>
      <c r="E10" s="105">
        <v>1396</v>
      </c>
      <c r="F10" s="105">
        <v>1306</v>
      </c>
      <c r="G10" s="105">
        <v>90</v>
      </c>
      <c r="H10" s="29">
        <v>74</v>
      </c>
      <c r="I10" s="29">
        <v>85</v>
      </c>
      <c r="J10" s="105">
        <v>1</v>
      </c>
      <c r="K10" s="105">
        <v>0</v>
      </c>
      <c r="L10" s="105">
        <v>3</v>
      </c>
      <c r="M10" s="9">
        <f t="shared" si="0"/>
        <v>0.9355300859598854</v>
      </c>
      <c r="N10" s="139"/>
      <c r="O10" s="1"/>
      <c r="P10" s="13">
        <f t="shared" si="2"/>
        <v>5.300859598853868E-2</v>
      </c>
      <c r="Q10" s="14">
        <f t="shared" si="1"/>
        <v>6.0888252148997138E-2</v>
      </c>
      <c r="R10" s="15">
        <f t="shared" si="3"/>
        <v>-4.9426934097421202E-2</v>
      </c>
      <c r="S10" s="1"/>
      <c r="T10" s="141"/>
      <c r="U10" s="157"/>
      <c r="V10" s="158"/>
      <c r="W10" s="158"/>
      <c r="X10" s="158"/>
      <c r="Y10" s="158"/>
      <c r="Z10" s="159"/>
    </row>
    <row r="11" spans="1:26" ht="18">
      <c r="A11" s="133"/>
      <c r="B11" s="136"/>
      <c r="C11" s="132">
        <v>4</v>
      </c>
      <c r="D11" s="105" t="s">
        <v>13</v>
      </c>
      <c r="E11" s="105">
        <v>1598</v>
      </c>
      <c r="F11" s="105">
        <v>1552</v>
      </c>
      <c r="G11" s="105">
        <v>46</v>
      </c>
      <c r="H11" s="105">
        <v>0</v>
      </c>
      <c r="I11" s="29">
        <v>41</v>
      </c>
      <c r="J11" s="105">
        <v>2</v>
      </c>
      <c r="K11" s="105">
        <v>1</v>
      </c>
      <c r="L11" s="105">
        <v>2</v>
      </c>
      <c r="M11" s="9">
        <f t="shared" si="0"/>
        <v>0.9712140175219024</v>
      </c>
      <c r="N11" s="138">
        <f t="shared" ref="N11" si="6">AVERAGE(M11:M12)</f>
        <v>0.9680867931275281</v>
      </c>
      <c r="O11" s="1"/>
      <c r="P11" s="10">
        <f t="shared" si="2"/>
        <v>0</v>
      </c>
      <c r="Q11" s="11">
        <f t="shared" si="1"/>
        <v>2.5657071339173967E-2</v>
      </c>
      <c r="R11" s="12">
        <f t="shared" si="3"/>
        <v>3.1289111389236545E-3</v>
      </c>
      <c r="S11" s="1"/>
      <c r="T11" s="141"/>
      <c r="U11" s="157"/>
      <c r="V11" s="158"/>
      <c r="W11" s="158"/>
      <c r="X11" s="158"/>
      <c r="Y11" s="158"/>
      <c r="Z11" s="159"/>
    </row>
    <row r="12" spans="1:26" ht="18.75" thickBot="1">
      <c r="A12" s="133"/>
      <c r="B12" s="136"/>
      <c r="C12" s="134"/>
      <c r="D12" s="105" t="s">
        <v>14</v>
      </c>
      <c r="E12" s="105">
        <v>1484</v>
      </c>
      <c r="F12" s="105">
        <v>1432</v>
      </c>
      <c r="G12" s="105">
        <v>52</v>
      </c>
      <c r="H12" s="105">
        <v>0</v>
      </c>
      <c r="I12" s="29">
        <v>49</v>
      </c>
      <c r="J12" s="105">
        <v>1</v>
      </c>
      <c r="K12" s="105">
        <v>2</v>
      </c>
      <c r="L12" s="105">
        <v>0</v>
      </c>
      <c r="M12" s="9">
        <f t="shared" si="0"/>
        <v>0.96495956873315369</v>
      </c>
      <c r="N12" s="152"/>
      <c r="O12" s="1"/>
      <c r="P12" s="13">
        <f t="shared" si="2"/>
        <v>0</v>
      </c>
      <c r="Q12" s="14">
        <f t="shared" si="1"/>
        <v>3.3018867924528301E-2</v>
      </c>
      <c r="R12" s="15">
        <f t="shared" si="3"/>
        <v>2.0215633423180594E-3</v>
      </c>
      <c r="S12" s="1"/>
      <c r="T12" s="141"/>
      <c r="U12" s="157"/>
      <c r="V12" s="158"/>
      <c r="W12" s="158"/>
      <c r="X12" s="158"/>
      <c r="Y12" s="158"/>
      <c r="Z12" s="159"/>
    </row>
    <row r="13" spans="1:26" ht="18" thickBot="1">
      <c r="A13" s="134"/>
      <c r="B13" s="137"/>
      <c r="C13" s="153" t="s">
        <v>15</v>
      </c>
      <c r="D13" s="154"/>
      <c r="E13" s="16">
        <f t="shared" ref="E13:L13" si="7">SUM(E5:E12)</f>
        <v>10057</v>
      </c>
      <c r="F13" s="16">
        <f t="shared" si="7"/>
        <v>9825</v>
      </c>
      <c r="G13" s="16">
        <f t="shared" si="7"/>
        <v>232</v>
      </c>
      <c r="H13" s="16">
        <f t="shared" si="7"/>
        <v>81</v>
      </c>
      <c r="I13" s="16">
        <f t="shared" si="7"/>
        <v>211</v>
      </c>
      <c r="J13" s="16">
        <f t="shared" si="7"/>
        <v>7</v>
      </c>
      <c r="K13" s="16">
        <f t="shared" si="7"/>
        <v>5</v>
      </c>
      <c r="L13" s="16">
        <f t="shared" si="7"/>
        <v>11</v>
      </c>
      <c r="M13" s="17">
        <f>F13/E13</f>
        <v>0.97693149050412653</v>
      </c>
      <c r="N13" s="17">
        <f>AVERAGE(N5:N12)</f>
        <v>0.97857631917378474</v>
      </c>
      <c r="O13" s="1"/>
      <c r="P13" s="18">
        <f t="shared" si="2"/>
        <v>8.0540916774385993E-3</v>
      </c>
      <c r="Q13" s="19">
        <f t="shared" si="1"/>
        <v>2.0980411653574626E-2</v>
      </c>
      <c r="R13" s="20">
        <f t="shared" si="3"/>
        <v>-5.9659938351397041E-3</v>
      </c>
      <c r="S13" s="1"/>
      <c r="T13" s="142"/>
      <c r="U13" s="160"/>
      <c r="V13" s="161"/>
      <c r="W13" s="161"/>
      <c r="X13" s="161"/>
      <c r="Y13" s="161"/>
      <c r="Z13" s="162"/>
    </row>
    <row r="14" spans="1:26" ht="18" thickBot="1">
      <c r="A14" s="132" t="s">
        <v>11</v>
      </c>
      <c r="B14" s="135" t="s">
        <v>16</v>
      </c>
      <c r="C14" s="132">
        <v>1</v>
      </c>
      <c r="D14" s="105" t="s">
        <v>13</v>
      </c>
      <c r="E14" s="105">
        <v>1088</v>
      </c>
      <c r="F14" s="105">
        <v>1088</v>
      </c>
      <c r="G14" s="105">
        <v>0</v>
      </c>
      <c r="H14" s="105">
        <v>0</v>
      </c>
      <c r="I14" s="105">
        <v>0</v>
      </c>
      <c r="J14" s="105">
        <v>0</v>
      </c>
      <c r="K14" s="105">
        <v>0</v>
      </c>
      <c r="L14" s="105">
        <v>0</v>
      </c>
      <c r="M14" s="9">
        <f t="shared" si="0"/>
        <v>1</v>
      </c>
      <c r="N14" s="138">
        <f t="shared" ref="N14:N20" si="8">AVERAGE(M14:M15)</f>
        <v>1</v>
      </c>
      <c r="O14" s="1"/>
      <c r="P14" s="10">
        <f t="shared" si="2"/>
        <v>0</v>
      </c>
      <c r="Q14" s="11">
        <f t="shared" si="1"/>
        <v>0</v>
      </c>
      <c r="R14" s="12">
        <f t="shared" si="3"/>
        <v>0</v>
      </c>
      <c r="S14" s="1"/>
    </row>
    <row r="15" spans="1:26" ht="18" thickBot="1">
      <c r="A15" s="133"/>
      <c r="B15" s="136"/>
      <c r="C15" s="134"/>
      <c r="D15" s="105" t="s">
        <v>14</v>
      </c>
      <c r="E15" s="105">
        <v>578</v>
      </c>
      <c r="F15" s="105">
        <v>578</v>
      </c>
      <c r="G15" s="105">
        <v>0</v>
      </c>
      <c r="H15" s="105">
        <v>0</v>
      </c>
      <c r="I15" s="105">
        <v>0</v>
      </c>
      <c r="J15" s="105">
        <v>0</v>
      </c>
      <c r="K15" s="105">
        <v>0</v>
      </c>
      <c r="L15" s="105">
        <v>0</v>
      </c>
      <c r="M15" s="9">
        <f t="shared" si="0"/>
        <v>1</v>
      </c>
      <c r="N15" s="139"/>
      <c r="O15" s="1"/>
      <c r="P15" s="13">
        <f t="shared" si="2"/>
        <v>0</v>
      </c>
      <c r="Q15" s="14">
        <f t="shared" si="1"/>
        <v>0</v>
      </c>
      <c r="R15" s="15">
        <f t="shared" si="3"/>
        <v>0</v>
      </c>
      <c r="S15" s="1"/>
      <c r="T15" s="21" t="s">
        <v>22</v>
      </c>
      <c r="U15" s="22"/>
      <c r="V15" s="23"/>
      <c r="W15" s="23"/>
      <c r="X15" s="23"/>
      <c r="Y15" s="23"/>
      <c r="Z15" s="24"/>
    </row>
    <row r="16" spans="1:26" ht="18.75" thickBot="1">
      <c r="A16" s="133"/>
      <c r="B16" s="136"/>
      <c r="C16" s="132">
        <v>2</v>
      </c>
      <c r="D16" s="105" t="s">
        <v>13</v>
      </c>
      <c r="E16" s="105">
        <v>972</v>
      </c>
      <c r="F16" s="105">
        <v>875</v>
      </c>
      <c r="G16" s="105">
        <v>97</v>
      </c>
      <c r="H16" s="29">
        <v>96</v>
      </c>
      <c r="I16" s="29">
        <v>52</v>
      </c>
      <c r="J16" s="105">
        <v>1</v>
      </c>
      <c r="K16" s="105">
        <v>0</v>
      </c>
      <c r="L16" s="105">
        <v>0</v>
      </c>
      <c r="M16" s="9">
        <f t="shared" si="0"/>
        <v>0.90020576131687247</v>
      </c>
      <c r="N16" s="138">
        <f t="shared" si="8"/>
        <v>0.94964500520056072</v>
      </c>
      <c r="O16" s="1"/>
      <c r="P16" s="10">
        <f t="shared" si="2"/>
        <v>9.8765432098765427E-2</v>
      </c>
      <c r="Q16" s="11">
        <f t="shared" si="1"/>
        <v>5.3497942386831275E-2</v>
      </c>
      <c r="R16" s="12">
        <f t="shared" si="3"/>
        <v>-5.2469135802469133E-2</v>
      </c>
      <c r="S16" s="1"/>
    </row>
    <row r="17" spans="1:26" ht="18" thickBot="1">
      <c r="A17" s="133"/>
      <c r="B17" s="136"/>
      <c r="C17" s="134"/>
      <c r="D17" s="105" t="s">
        <v>14</v>
      </c>
      <c r="E17" s="105">
        <v>1092</v>
      </c>
      <c r="F17" s="105">
        <v>1091</v>
      </c>
      <c r="G17" s="105">
        <v>1</v>
      </c>
      <c r="H17" s="105">
        <v>1</v>
      </c>
      <c r="I17" s="105">
        <v>1</v>
      </c>
      <c r="J17" s="105">
        <v>1</v>
      </c>
      <c r="K17" s="105">
        <v>0</v>
      </c>
      <c r="L17" s="105">
        <v>0</v>
      </c>
      <c r="M17" s="9">
        <f t="shared" si="0"/>
        <v>0.99908424908424909</v>
      </c>
      <c r="N17" s="139"/>
      <c r="O17" s="1"/>
      <c r="P17" s="13">
        <f t="shared" si="2"/>
        <v>9.1575091575091575E-4</v>
      </c>
      <c r="Q17" s="14">
        <f t="shared" si="1"/>
        <v>9.1575091575091575E-4</v>
      </c>
      <c r="R17" s="15">
        <f t="shared" si="3"/>
        <v>-9.1575091575091575E-4</v>
      </c>
      <c r="S17" s="1"/>
      <c r="T17" s="25" t="s">
        <v>23</v>
      </c>
      <c r="U17" s="22" t="s">
        <v>24</v>
      </c>
      <c r="V17" s="23"/>
      <c r="W17" s="23"/>
      <c r="X17" s="23"/>
      <c r="Y17" s="23"/>
      <c r="Z17" s="24"/>
    </row>
    <row r="18" spans="1:26" ht="18">
      <c r="A18" s="133"/>
      <c r="B18" s="136"/>
      <c r="C18" s="132">
        <v>3</v>
      </c>
      <c r="D18" s="105" t="s">
        <v>13</v>
      </c>
      <c r="E18" s="105">
        <v>1574</v>
      </c>
      <c r="F18" s="105">
        <v>1522</v>
      </c>
      <c r="G18" s="105">
        <v>52</v>
      </c>
      <c r="H18" s="105">
        <v>0</v>
      </c>
      <c r="I18" s="105">
        <v>6</v>
      </c>
      <c r="J18" s="29">
        <v>29</v>
      </c>
      <c r="K18" s="105">
        <v>6</v>
      </c>
      <c r="L18" s="29">
        <v>14</v>
      </c>
      <c r="M18" s="9">
        <f t="shared" si="0"/>
        <v>0.96696315120711562</v>
      </c>
      <c r="N18" s="138">
        <f t="shared" si="8"/>
        <v>0.95415295369543063</v>
      </c>
      <c r="O18" s="1"/>
      <c r="P18" s="10">
        <f t="shared" si="2"/>
        <v>0</v>
      </c>
      <c r="Q18" s="11">
        <f t="shared" si="1"/>
        <v>3.8119440914866584E-3</v>
      </c>
      <c r="R18" s="12">
        <f t="shared" si="3"/>
        <v>2.9224904701397714E-2</v>
      </c>
      <c r="S18" s="1"/>
    </row>
    <row r="19" spans="1:26" ht="18.75" thickBot="1">
      <c r="A19" s="133"/>
      <c r="B19" s="136"/>
      <c r="C19" s="134"/>
      <c r="D19" s="105" t="s">
        <v>14</v>
      </c>
      <c r="E19" s="105">
        <v>1415</v>
      </c>
      <c r="F19" s="105">
        <v>1332</v>
      </c>
      <c r="G19" s="105">
        <v>83</v>
      </c>
      <c r="H19" s="105">
        <v>0</v>
      </c>
      <c r="I19" s="105">
        <v>11</v>
      </c>
      <c r="J19" s="29">
        <v>26</v>
      </c>
      <c r="K19" s="29">
        <v>14</v>
      </c>
      <c r="L19" s="29">
        <v>38</v>
      </c>
      <c r="M19" s="9">
        <f t="shared" si="0"/>
        <v>0.94134275618374563</v>
      </c>
      <c r="N19" s="139"/>
      <c r="O19" s="1"/>
      <c r="P19" s="13">
        <f t="shared" si="2"/>
        <v>0</v>
      </c>
      <c r="Q19" s="14">
        <f t="shared" si="1"/>
        <v>7.7738515901060075E-3</v>
      </c>
      <c r="R19" s="15">
        <f t="shared" si="3"/>
        <v>5.0883392226148412E-2</v>
      </c>
      <c r="S19" s="1"/>
    </row>
    <row r="20" spans="1:26" ht="18">
      <c r="A20" s="133"/>
      <c r="B20" s="136"/>
      <c r="C20" s="132">
        <v>4</v>
      </c>
      <c r="D20" s="105" t="s">
        <v>13</v>
      </c>
      <c r="E20" s="105">
        <v>1655</v>
      </c>
      <c r="F20" s="105">
        <v>1603</v>
      </c>
      <c r="G20" s="105">
        <v>52</v>
      </c>
      <c r="H20" s="105">
        <v>0</v>
      </c>
      <c r="I20" s="105">
        <v>5</v>
      </c>
      <c r="J20" s="29">
        <v>37</v>
      </c>
      <c r="K20" s="105">
        <v>5</v>
      </c>
      <c r="L20" s="105">
        <v>9</v>
      </c>
      <c r="M20" s="9">
        <f t="shared" si="0"/>
        <v>0.96858006042296074</v>
      </c>
      <c r="N20" s="138">
        <f t="shared" si="8"/>
        <v>0.9585375218502763</v>
      </c>
      <c r="O20" s="1"/>
      <c r="P20" s="10">
        <f t="shared" si="2"/>
        <v>0</v>
      </c>
      <c r="Q20" s="11">
        <f t="shared" si="1"/>
        <v>3.0211480362537764E-3</v>
      </c>
      <c r="R20" s="12">
        <f t="shared" si="3"/>
        <v>2.8398791540785499E-2</v>
      </c>
      <c r="S20" s="1"/>
    </row>
    <row r="21" spans="1:26" ht="18.75" thickBot="1">
      <c r="A21" s="133"/>
      <c r="B21" s="136"/>
      <c r="C21" s="134"/>
      <c r="D21" s="105" t="s">
        <v>14</v>
      </c>
      <c r="E21" s="105">
        <v>1495</v>
      </c>
      <c r="F21" s="105">
        <v>1418</v>
      </c>
      <c r="G21" s="105">
        <v>77</v>
      </c>
      <c r="H21" s="105">
        <v>0</v>
      </c>
      <c r="I21" s="105">
        <v>2</v>
      </c>
      <c r="J21" s="29">
        <v>33</v>
      </c>
      <c r="K21" s="29">
        <v>14</v>
      </c>
      <c r="L21" s="29">
        <v>32</v>
      </c>
      <c r="M21" s="9">
        <f t="shared" si="0"/>
        <v>0.94849498327759196</v>
      </c>
      <c r="N21" s="152"/>
      <c r="O21" s="1"/>
      <c r="P21" s="13">
        <f t="shared" si="2"/>
        <v>0</v>
      </c>
      <c r="Q21" s="14">
        <f t="shared" si="1"/>
        <v>1.3377926421404682E-3</v>
      </c>
      <c r="R21" s="15">
        <f t="shared" si="3"/>
        <v>5.016722408026756E-2</v>
      </c>
      <c r="S21" s="1"/>
    </row>
    <row r="22" spans="1:26" ht="18" thickBot="1">
      <c r="A22" s="134"/>
      <c r="B22" s="137"/>
      <c r="C22" s="153" t="s">
        <v>15</v>
      </c>
      <c r="D22" s="154"/>
      <c r="E22" s="16">
        <f>SUM(E14:E21)</f>
        <v>9869</v>
      </c>
      <c r="F22" s="16">
        <f>SUM(F14:F21)</f>
        <v>9507</v>
      </c>
      <c r="G22" s="16">
        <f t="shared" ref="G22:L22" si="9">SUM(G14:G21)</f>
        <v>362</v>
      </c>
      <c r="H22" s="16">
        <f t="shared" si="9"/>
        <v>97</v>
      </c>
      <c r="I22" s="16">
        <f t="shared" si="9"/>
        <v>77</v>
      </c>
      <c r="J22" s="16">
        <f t="shared" si="9"/>
        <v>127</v>
      </c>
      <c r="K22" s="16">
        <f t="shared" si="9"/>
        <v>39</v>
      </c>
      <c r="L22" s="16">
        <f t="shared" si="9"/>
        <v>93</v>
      </c>
      <c r="M22" s="17">
        <f>F22/E22</f>
        <v>0.96331948525686495</v>
      </c>
      <c r="N22" s="17">
        <f>AVERAGE(N14:N21)</f>
        <v>0.96558387018656688</v>
      </c>
      <c r="O22" s="1"/>
      <c r="P22" s="18">
        <f t="shared" si="2"/>
        <v>9.828756712939507E-3</v>
      </c>
      <c r="Q22" s="19">
        <f t="shared" si="1"/>
        <v>7.8022089370756919E-3</v>
      </c>
      <c r="R22" s="20">
        <f t="shared" si="3"/>
        <v>1.9049549093119872E-2</v>
      </c>
      <c r="S22" s="1"/>
    </row>
    <row r="23" spans="1:26">
      <c r="P23" s="26"/>
      <c r="Q23" s="26"/>
      <c r="R23" s="26"/>
    </row>
  </sheetData>
  <mergeCells count="38">
    <mergeCell ref="N20:N21"/>
    <mergeCell ref="N14:N15"/>
    <mergeCell ref="C16:C17"/>
    <mergeCell ref="N16:N17"/>
    <mergeCell ref="C18:C19"/>
    <mergeCell ref="N18:N19"/>
    <mergeCell ref="C13:D13"/>
    <mergeCell ref="C22:D22"/>
    <mergeCell ref="A14:A22"/>
    <mergeCell ref="B14:B22"/>
    <mergeCell ref="C14:C15"/>
    <mergeCell ref="C20:C21"/>
    <mergeCell ref="P2:R3"/>
    <mergeCell ref="T2:T7"/>
    <mergeCell ref="U2:Z7"/>
    <mergeCell ref="E4:F4"/>
    <mergeCell ref="A5:A13"/>
    <mergeCell ref="B5:B13"/>
    <mergeCell ref="C5:C6"/>
    <mergeCell ref="N5:N6"/>
    <mergeCell ref="C7:C8"/>
    <mergeCell ref="N7:N8"/>
    <mergeCell ref="C9:C10"/>
    <mergeCell ref="N9:N10"/>
    <mergeCell ref="T9:T13"/>
    <mergeCell ref="U9:Z13"/>
    <mergeCell ref="C11:C12"/>
    <mergeCell ref="N11:N12"/>
    <mergeCell ref="A1:N1"/>
    <mergeCell ref="A2:A4"/>
    <mergeCell ref="B2:B4"/>
    <mergeCell ref="C2:C4"/>
    <mergeCell ref="D2:D4"/>
    <mergeCell ref="E2:E3"/>
    <mergeCell ref="F2:F3"/>
    <mergeCell ref="G2:L3"/>
    <mergeCell ref="M2:M4"/>
    <mergeCell ref="N2:N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="80" zoomScaleNormal="80" workbookViewId="0">
      <selection activeCell="U2" sqref="U2:Z13"/>
    </sheetView>
  </sheetViews>
  <sheetFormatPr defaultColWidth="9" defaultRowHeight="15"/>
  <cols>
    <col min="1" max="1" width="9" style="2"/>
    <col min="2" max="2" width="11.85546875" style="2" customWidth="1"/>
    <col min="3" max="3" width="9" style="2"/>
    <col min="4" max="4" width="11" style="2" customWidth="1"/>
    <col min="5" max="6" width="12.7109375" style="2" customWidth="1"/>
    <col min="7" max="9" width="9" style="2"/>
    <col min="10" max="12" width="10.42578125" style="2" customWidth="1"/>
    <col min="13" max="13" width="11.85546875" style="2" bestFit="1" customWidth="1"/>
    <col min="14" max="14" width="11.85546875" style="2" customWidth="1"/>
    <col min="15" max="15" width="1.7109375" style="2" customWidth="1"/>
    <col min="16" max="17" width="0" style="2" hidden="1" customWidth="1"/>
    <col min="18" max="18" width="11" style="2" hidden="1" customWidth="1"/>
    <col min="19" max="19" width="1.7109375" style="2" customWidth="1"/>
    <col min="20" max="16384" width="9" style="2"/>
  </cols>
  <sheetData>
    <row r="1" spans="1:26" ht="21" thickBot="1">
      <c r="A1" s="108" t="s">
        <v>102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  <c r="O1" s="1"/>
      <c r="S1" s="1"/>
    </row>
    <row r="2" spans="1:26" ht="17.25" customHeight="1">
      <c r="A2" s="111" t="s">
        <v>0</v>
      </c>
      <c r="B2" s="111" t="s">
        <v>1</v>
      </c>
      <c r="C2" s="111" t="s">
        <v>2</v>
      </c>
      <c r="D2" s="111" t="s">
        <v>3</v>
      </c>
      <c r="E2" s="112" t="s">
        <v>18</v>
      </c>
      <c r="F2" s="112" t="s">
        <v>19</v>
      </c>
      <c r="G2" s="113" t="s">
        <v>5</v>
      </c>
      <c r="H2" s="113"/>
      <c r="I2" s="113"/>
      <c r="J2" s="113"/>
      <c r="K2" s="113"/>
      <c r="L2" s="113"/>
      <c r="M2" s="111" t="s">
        <v>25</v>
      </c>
      <c r="N2" s="111" t="s">
        <v>26</v>
      </c>
      <c r="O2" s="1"/>
      <c r="P2" s="114" t="s">
        <v>28</v>
      </c>
      <c r="Q2" s="115"/>
      <c r="R2" s="116"/>
      <c r="S2" s="1"/>
      <c r="T2" s="120" t="s">
        <v>20</v>
      </c>
      <c r="U2" s="172" t="s">
        <v>104</v>
      </c>
      <c r="V2" s="163"/>
      <c r="W2" s="163"/>
      <c r="X2" s="163"/>
      <c r="Y2" s="163"/>
      <c r="Z2" s="164"/>
    </row>
    <row r="3" spans="1:26" ht="15.75" thickBot="1">
      <c r="A3" s="111"/>
      <c r="B3" s="111"/>
      <c r="C3" s="111"/>
      <c r="D3" s="111"/>
      <c r="E3" s="112"/>
      <c r="F3" s="112"/>
      <c r="G3" s="113"/>
      <c r="H3" s="113"/>
      <c r="I3" s="113"/>
      <c r="J3" s="113"/>
      <c r="K3" s="113"/>
      <c r="L3" s="113"/>
      <c r="M3" s="111"/>
      <c r="N3" s="111"/>
      <c r="O3" s="1"/>
      <c r="P3" s="117"/>
      <c r="Q3" s="118"/>
      <c r="R3" s="119"/>
      <c r="S3" s="1"/>
      <c r="T3" s="121"/>
      <c r="U3" s="165"/>
      <c r="V3" s="166"/>
      <c r="W3" s="166"/>
      <c r="X3" s="166"/>
      <c r="Y3" s="166"/>
      <c r="Z3" s="167"/>
    </row>
    <row r="4" spans="1:26" ht="52.5" thickBot="1">
      <c r="A4" s="111"/>
      <c r="B4" s="111"/>
      <c r="C4" s="111"/>
      <c r="D4" s="111"/>
      <c r="E4" s="112" t="s">
        <v>4</v>
      </c>
      <c r="F4" s="112"/>
      <c r="G4" s="102" t="s">
        <v>17</v>
      </c>
      <c r="H4" s="102" t="s">
        <v>6</v>
      </c>
      <c r="I4" s="102" t="s">
        <v>7</v>
      </c>
      <c r="J4" s="102" t="s">
        <v>8</v>
      </c>
      <c r="K4" s="102" t="s">
        <v>9</v>
      </c>
      <c r="L4" s="4" t="s">
        <v>10</v>
      </c>
      <c r="M4" s="111"/>
      <c r="N4" s="111"/>
      <c r="O4" s="1"/>
      <c r="P4" s="5" t="s">
        <v>6</v>
      </c>
      <c r="Q4" s="6" t="s">
        <v>7</v>
      </c>
      <c r="R4" s="7" t="s">
        <v>29</v>
      </c>
      <c r="S4" s="1"/>
      <c r="T4" s="121"/>
      <c r="U4" s="165"/>
      <c r="V4" s="166"/>
      <c r="W4" s="166"/>
      <c r="X4" s="166"/>
      <c r="Y4" s="166"/>
      <c r="Z4" s="167"/>
    </row>
    <row r="5" spans="1:26" ht="17.25" customHeight="1">
      <c r="A5" s="132" t="s">
        <v>11</v>
      </c>
      <c r="B5" s="135" t="s">
        <v>12</v>
      </c>
      <c r="C5" s="132">
        <v>1</v>
      </c>
      <c r="D5" s="103" t="s">
        <v>13</v>
      </c>
      <c r="E5" s="103">
        <v>1004</v>
      </c>
      <c r="F5" s="103">
        <v>989</v>
      </c>
      <c r="G5" s="103">
        <v>15</v>
      </c>
      <c r="H5" s="103">
        <v>0</v>
      </c>
      <c r="I5" s="32">
        <v>14</v>
      </c>
      <c r="J5" s="103">
        <v>1</v>
      </c>
      <c r="K5" s="103">
        <v>1</v>
      </c>
      <c r="L5" s="103">
        <v>1</v>
      </c>
      <c r="M5" s="9">
        <f t="shared" ref="M5:M21" si="0">F5/E5</f>
        <v>0.98505976095617531</v>
      </c>
      <c r="N5" s="138">
        <f>AVERAGE(M5:M6)</f>
        <v>0.98950644888322747</v>
      </c>
      <c r="O5" s="1"/>
      <c r="P5" s="10">
        <f>H5/$E5</f>
        <v>0</v>
      </c>
      <c r="Q5" s="11">
        <f t="shared" ref="Q5:Q22" si="1">I5/$E5</f>
        <v>1.3944223107569721E-2</v>
      </c>
      <c r="R5" s="12">
        <f>(G5-H5-I5)/$E5</f>
        <v>9.9601593625498006E-4</v>
      </c>
      <c r="S5" s="1"/>
      <c r="T5" s="121"/>
      <c r="U5" s="165"/>
      <c r="V5" s="166"/>
      <c r="W5" s="166"/>
      <c r="X5" s="166"/>
      <c r="Y5" s="166"/>
      <c r="Z5" s="167"/>
    </row>
    <row r="6" spans="1:26" ht="18" thickBot="1">
      <c r="A6" s="133"/>
      <c r="B6" s="136"/>
      <c r="C6" s="134"/>
      <c r="D6" s="103" t="s">
        <v>14</v>
      </c>
      <c r="E6" s="103">
        <v>1323</v>
      </c>
      <c r="F6" s="103">
        <v>1315</v>
      </c>
      <c r="G6" s="103">
        <v>8</v>
      </c>
      <c r="H6" s="103">
        <v>0</v>
      </c>
      <c r="I6" s="103">
        <v>7</v>
      </c>
      <c r="J6" s="103">
        <v>0</v>
      </c>
      <c r="K6" s="103">
        <v>1</v>
      </c>
      <c r="L6" s="103">
        <v>0</v>
      </c>
      <c r="M6" s="9">
        <f t="shared" si="0"/>
        <v>0.99395313681027964</v>
      </c>
      <c r="N6" s="139"/>
      <c r="O6" s="1"/>
      <c r="P6" s="13">
        <f t="shared" ref="P6:P22" si="2">H6/$E6</f>
        <v>0</v>
      </c>
      <c r="Q6" s="14">
        <f t="shared" si="1"/>
        <v>5.2910052910052907E-3</v>
      </c>
      <c r="R6" s="15">
        <f t="shared" ref="R6:R22" si="3">(G6-H6-I6)/$E6</f>
        <v>7.5585789871504159E-4</v>
      </c>
      <c r="S6" s="1"/>
      <c r="T6" s="121"/>
      <c r="U6" s="165"/>
      <c r="V6" s="166"/>
      <c r="W6" s="166"/>
      <c r="X6" s="166"/>
      <c r="Y6" s="166"/>
      <c r="Z6" s="167"/>
    </row>
    <row r="7" spans="1:26" ht="18" thickBot="1">
      <c r="A7" s="133"/>
      <c r="B7" s="136"/>
      <c r="C7" s="132">
        <v>2</v>
      </c>
      <c r="D7" s="103" t="s">
        <v>13</v>
      </c>
      <c r="E7" s="103">
        <v>1208</v>
      </c>
      <c r="F7" s="103">
        <v>1208</v>
      </c>
      <c r="G7" s="103">
        <v>0</v>
      </c>
      <c r="H7" s="103">
        <v>0</v>
      </c>
      <c r="I7" s="103">
        <v>0</v>
      </c>
      <c r="J7" s="103">
        <v>0</v>
      </c>
      <c r="K7" s="103">
        <v>0</v>
      </c>
      <c r="L7" s="103">
        <v>0</v>
      </c>
      <c r="M7" s="9">
        <f t="shared" si="0"/>
        <v>1</v>
      </c>
      <c r="N7" s="138">
        <f t="shared" ref="N7" si="4">AVERAGE(M7:M8)</f>
        <v>1</v>
      </c>
      <c r="O7" s="1"/>
      <c r="P7" s="10">
        <f t="shared" si="2"/>
        <v>0</v>
      </c>
      <c r="Q7" s="11">
        <f t="shared" si="1"/>
        <v>0</v>
      </c>
      <c r="R7" s="12">
        <f t="shared" si="3"/>
        <v>0</v>
      </c>
      <c r="S7" s="1"/>
      <c r="T7" s="122"/>
      <c r="U7" s="168"/>
      <c r="V7" s="169"/>
      <c r="W7" s="169"/>
      <c r="X7" s="169"/>
      <c r="Y7" s="169"/>
      <c r="Z7" s="170"/>
    </row>
    <row r="8" spans="1:26" ht="18" thickBot="1">
      <c r="A8" s="133"/>
      <c r="B8" s="136"/>
      <c r="C8" s="134"/>
      <c r="D8" s="103" t="s">
        <v>14</v>
      </c>
      <c r="E8" s="103">
        <v>1340</v>
      </c>
      <c r="F8" s="103">
        <v>1340</v>
      </c>
      <c r="G8" s="103">
        <v>0</v>
      </c>
      <c r="H8" s="103">
        <v>0</v>
      </c>
      <c r="I8" s="103">
        <v>0</v>
      </c>
      <c r="J8" s="103">
        <v>0</v>
      </c>
      <c r="K8" s="103">
        <v>0</v>
      </c>
      <c r="L8" s="103">
        <v>0</v>
      </c>
      <c r="M8" s="9">
        <f t="shared" si="0"/>
        <v>1</v>
      </c>
      <c r="N8" s="139"/>
      <c r="O8" s="1"/>
      <c r="P8" s="13">
        <f t="shared" si="2"/>
        <v>0</v>
      </c>
      <c r="Q8" s="14">
        <f t="shared" si="1"/>
        <v>0</v>
      </c>
      <c r="R8" s="15">
        <f t="shared" si="3"/>
        <v>0</v>
      </c>
      <c r="S8" s="1"/>
      <c r="U8"/>
      <c r="V8"/>
      <c r="W8"/>
      <c r="X8"/>
      <c r="Y8"/>
      <c r="Z8"/>
    </row>
    <row r="9" spans="1:26" ht="17.25">
      <c r="A9" s="133"/>
      <c r="B9" s="136"/>
      <c r="C9" s="132">
        <v>3</v>
      </c>
      <c r="D9" s="103" t="s">
        <v>13</v>
      </c>
      <c r="E9" s="103">
        <v>1080</v>
      </c>
      <c r="F9" s="103">
        <v>1064</v>
      </c>
      <c r="G9" s="103">
        <v>16</v>
      </c>
      <c r="H9" s="32">
        <v>16</v>
      </c>
      <c r="I9" s="32">
        <v>16</v>
      </c>
      <c r="J9" s="103">
        <v>1</v>
      </c>
      <c r="K9" s="103">
        <v>1</v>
      </c>
      <c r="L9" s="103">
        <v>1</v>
      </c>
      <c r="M9" s="9">
        <f t="shared" si="0"/>
        <v>0.98518518518518516</v>
      </c>
      <c r="N9" s="138">
        <f t="shared" ref="N9" si="5">AVERAGE(M9:M10)</f>
        <v>0.98241248296064265</v>
      </c>
      <c r="O9" s="1"/>
      <c r="P9" s="10">
        <f t="shared" si="2"/>
        <v>1.4814814814814815E-2</v>
      </c>
      <c r="Q9" s="11">
        <f t="shared" si="1"/>
        <v>1.4814814814814815E-2</v>
      </c>
      <c r="R9" s="12">
        <f t="shared" si="3"/>
        <v>-1.4814814814814815E-2</v>
      </c>
      <c r="S9" s="1"/>
      <c r="T9" s="140" t="s">
        <v>21</v>
      </c>
      <c r="U9" s="172" t="s">
        <v>103</v>
      </c>
      <c r="V9" s="155"/>
      <c r="W9" s="155"/>
      <c r="X9" s="155"/>
      <c r="Y9" s="155"/>
      <c r="Z9" s="156"/>
    </row>
    <row r="10" spans="1:26" ht="18.75" thickBot="1">
      <c r="A10" s="133"/>
      <c r="B10" s="136"/>
      <c r="C10" s="134"/>
      <c r="D10" s="103" t="s">
        <v>14</v>
      </c>
      <c r="E10" s="103">
        <v>1277</v>
      </c>
      <c r="F10" s="103">
        <v>1251</v>
      </c>
      <c r="G10" s="103">
        <v>26</v>
      </c>
      <c r="H10" s="29">
        <v>22</v>
      </c>
      <c r="I10" s="29">
        <v>23</v>
      </c>
      <c r="J10" s="103">
        <v>0</v>
      </c>
      <c r="K10" s="103">
        <v>2</v>
      </c>
      <c r="L10" s="103">
        <v>2</v>
      </c>
      <c r="M10" s="9">
        <f t="shared" si="0"/>
        <v>0.97963978073610025</v>
      </c>
      <c r="N10" s="139"/>
      <c r="O10" s="1"/>
      <c r="P10" s="13">
        <f t="shared" si="2"/>
        <v>1.7227877838684416E-2</v>
      </c>
      <c r="Q10" s="14">
        <f t="shared" si="1"/>
        <v>1.8010963194988253E-2</v>
      </c>
      <c r="R10" s="15">
        <f t="shared" si="3"/>
        <v>-1.4878621769772905E-2</v>
      </c>
      <c r="S10" s="1"/>
      <c r="T10" s="141"/>
      <c r="U10" s="157"/>
      <c r="V10" s="158"/>
      <c r="W10" s="158"/>
      <c r="X10" s="158"/>
      <c r="Y10" s="158"/>
      <c r="Z10" s="159"/>
    </row>
    <row r="11" spans="1:26" ht="18">
      <c r="A11" s="133"/>
      <c r="B11" s="136"/>
      <c r="C11" s="132">
        <v>4</v>
      </c>
      <c r="D11" s="103" t="s">
        <v>13</v>
      </c>
      <c r="E11" s="103">
        <v>405</v>
      </c>
      <c r="F11" s="103">
        <v>394</v>
      </c>
      <c r="G11" s="103">
        <v>11</v>
      </c>
      <c r="H11" s="103">
        <v>0</v>
      </c>
      <c r="I11" s="29">
        <v>11</v>
      </c>
      <c r="J11" s="103">
        <v>0</v>
      </c>
      <c r="K11" s="103">
        <v>0</v>
      </c>
      <c r="L11" s="103">
        <v>0</v>
      </c>
      <c r="M11" s="9">
        <f t="shared" si="0"/>
        <v>0.97283950617283954</v>
      </c>
      <c r="N11" s="138">
        <f t="shared" ref="N11" si="6">AVERAGE(M11:M12)</f>
        <v>0.97296409559406505</v>
      </c>
      <c r="O11" s="1"/>
      <c r="P11" s="10">
        <f t="shared" si="2"/>
        <v>0</v>
      </c>
      <c r="Q11" s="11">
        <f t="shared" si="1"/>
        <v>2.7160493827160494E-2</v>
      </c>
      <c r="R11" s="12">
        <f t="shared" si="3"/>
        <v>0</v>
      </c>
      <c r="S11" s="1"/>
      <c r="T11" s="141"/>
      <c r="U11" s="157"/>
      <c r="V11" s="158"/>
      <c r="W11" s="158"/>
      <c r="X11" s="158"/>
      <c r="Y11" s="158"/>
      <c r="Z11" s="159"/>
    </row>
    <row r="12" spans="1:26" ht="18.75" thickBot="1">
      <c r="A12" s="133"/>
      <c r="B12" s="136"/>
      <c r="C12" s="134"/>
      <c r="D12" s="103" t="s">
        <v>14</v>
      </c>
      <c r="E12" s="103">
        <v>1635</v>
      </c>
      <c r="F12" s="103">
        <v>1591</v>
      </c>
      <c r="G12" s="103">
        <v>44</v>
      </c>
      <c r="H12" s="103">
        <v>0</v>
      </c>
      <c r="I12" s="29">
        <v>42</v>
      </c>
      <c r="J12" s="103">
        <v>0</v>
      </c>
      <c r="K12" s="103">
        <v>1</v>
      </c>
      <c r="L12" s="103">
        <v>1</v>
      </c>
      <c r="M12" s="9">
        <f t="shared" si="0"/>
        <v>0.97308868501529056</v>
      </c>
      <c r="N12" s="152"/>
      <c r="O12" s="1"/>
      <c r="P12" s="13">
        <f t="shared" si="2"/>
        <v>0</v>
      </c>
      <c r="Q12" s="14">
        <f t="shared" si="1"/>
        <v>2.5688073394495414E-2</v>
      </c>
      <c r="R12" s="15">
        <f t="shared" si="3"/>
        <v>1.2232415902140672E-3</v>
      </c>
      <c r="S12" s="1"/>
      <c r="T12" s="141"/>
      <c r="U12" s="157"/>
      <c r="V12" s="158"/>
      <c r="W12" s="158"/>
      <c r="X12" s="158"/>
      <c r="Y12" s="158"/>
      <c r="Z12" s="159"/>
    </row>
    <row r="13" spans="1:26" ht="18" thickBot="1">
      <c r="A13" s="134"/>
      <c r="B13" s="137"/>
      <c r="C13" s="153" t="s">
        <v>15</v>
      </c>
      <c r="D13" s="154"/>
      <c r="E13" s="16">
        <f t="shared" ref="E13:L13" si="7">SUM(E5:E12)</f>
        <v>9272</v>
      </c>
      <c r="F13" s="16">
        <f t="shared" si="7"/>
        <v>9152</v>
      </c>
      <c r="G13" s="16">
        <f t="shared" si="7"/>
        <v>120</v>
      </c>
      <c r="H13" s="16">
        <f t="shared" si="7"/>
        <v>38</v>
      </c>
      <c r="I13" s="16">
        <f t="shared" si="7"/>
        <v>113</v>
      </c>
      <c r="J13" s="16">
        <f t="shared" si="7"/>
        <v>2</v>
      </c>
      <c r="K13" s="16">
        <f t="shared" si="7"/>
        <v>6</v>
      </c>
      <c r="L13" s="16">
        <f t="shared" si="7"/>
        <v>5</v>
      </c>
      <c r="M13" s="17">
        <f>F13/E13</f>
        <v>0.98705780845556512</v>
      </c>
      <c r="N13" s="17">
        <f>AVERAGE(N5:N12)</f>
        <v>0.98622075685948385</v>
      </c>
      <c r="O13" s="1"/>
      <c r="P13" s="18">
        <f t="shared" si="2"/>
        <v>4.0983606557377051E-3</v>
      </c>
      <c r="Q13" s="19">
        <f t="shared" si="1"/>
        <v>1.2187230371009491E-2</v>
      </c>
      <c r="R13" s="20">
        <f t="shared" si="3"/>
        <v>-3.343399482312338E-3</v>
      </c>
      <c r="S13" s="1"/>
      <c r="T13" s="142"/>
      <c r="U13" s="160"/>
      <c r="V13" s="161"/>
      <c r="W13" s="161"/>
      <c r="X13" s="161"/>
      <c r="Y13" s="161"/>
      <c r="Z13" s="162"/>
    </row>
    <row r="14" spans="1:26" ht="18" thickBot="1">
      <c r="A14" s="132" t="s">
        <v>11</v>
      </c>
      <c r="B14" s="135" t="s">
        <v>16</v>
      </c>
      <c r="C14" s="132">
        <v>1</v>
      </c>
      <c r="D14" s="103" t="s">
        <v>13</v>
      </c>
      <c r="E14" s="103">
        <v>869</v>
      </c>
      <c r="F14" s="103">
        <v>869</v>
      </c>
      <c r="G14" s="103">
        <v>0</v>
      </c>
      <c r="H14" s="103">
        <v>0</v>
      </c>
      <c r="I14" s="103">
        <v>0</v>
      </c>
      <c r="J14" s="103">
        <v>0</v>
      </c>
      <c r="K14" s="103">
        <v>0</v>
      </c>
      <c r="L14" s="103">
        <v>0</v>
      </c>
      <c r="M14" s="9">
        <f t="shared" si="0"/>
        <v>1</v>
      </c>
      <c r="N14" s="138">
        <f t="shared" ref="N14:N20" si="8">AVERAGE(M14:M15)</f>
        <v>1</v>
      </c>
      <c r="O14" s="1"/>
      <c r="P14" s="10">
        <f t="shared" si="2"/>
        <v>0</v>
      </c>
      <c r="Q14" s="11">
        <f t="shared" si="1"/>
        <v>0</v>
      </c>
      <c r="R14" s="12">
        <f t="shared" si="3"/>
        <v>0</v>
      </c>
      <c r="S14" s="1"/>
    </row>
    <row r="15" spans="1:26" ht="18" thickBot="1">
      <c r="A15" s="133"/>
      <c r="B15" s="136"/>
      <c r="C15" s="134"/>
      <c r="D15" s="103" t="s">
        <v>14</v>
      </c>
      <c r="E15" s="103">
        <v>1242</v>
      </c>
      <c r="F15" s="103">
        <v>1242</v>
      </c>
      <c r="G15" s="103">
        <v>0</v>
      </c>
      <c r="H15" s="103">
        <v>0</v>
      </c>
      <c r="I15" s="103">
        <v>0</v>
      </c>
      <c r="J15" s="103">
        <v>0</v>
      </c>
      <c r="K15" s="103">
        <v>0</v>
      </c>
      <c r="L15" s="103">
        <v>0</v>
      </c>
      <c r="M15" s="9">
        <f t="shared" si="0"/>
        <v>1</v>
      </c>
      <c r="N15" s="139"/>
      <c r="O15" s="1"/>
      <c r="P15" s="13">
        <f t="shared" si="2"/>
        <v>0</v>
      </c>
      <c r="Q15" s="14">
        <f t="shared" si="1"/>
        <v>0</v>
      </c>
      <c r="R15" s="15">
        <f t="shared" si="3"/>
        <v>0</v>
      </c>
      <c r="S15" s="1"/>
      <c r="T15" s="21" t="s">
        <v>22</v>
      </c>
      <c r="U15" s="22"/>
      <c r="V15" s="23"/>
      <c r="W15" s="23"/>
      <c r="X15" s="23"/>
      <c r="Y15" s="23"/>
      <c r="Z15" s="24"/>
    </row>
    <row r="16" spans="1:26" ht="18.75" thickBot="1">
      <c r="A16" s="133"/>
      <c r="B16" s="136"/>
      <c r="C16" s="132">
        <v>2</v>
      </c>
      <c r="D16" s="103" t="s">
        <v>13</v>
      </c>
      <c r="E16" s="103">
        <v>1256</v>
      </c>
      <c r="F16" s="103">
        <v>1093</v>
      </c>
      <c r="G16" s="103">
        <v>163</v>
      </c>
      <c r="H16" s="29">
        <v>160</v>
      </c>
      <c r="I16" s="29">
        <v>77</v>
      </c>
      <c r="J16" s="103">
        <v>1</v>
      </c>
      <c r="K16" s="103">
        <v>1</v>
      </c>
      <c r="L16" s="103">
        <v>1</v>
      </c>
      <c r="M16" s="9">
        <f t="shared" si="0"/>
        <v>0.87022292993630568</v>
      </c>
      <c r="N16" s="138">
        <f t="shared" si="8"/>
        <v>0.86319365674897475</v>
      </c>
      <c r="O16" s="1"/>
      <c r="P16" s="10">
        <f t="shared" si="2"/>
        <v>0.12738853503184713</v>
      </c>
      <c r="Q16" s="11">
        <f t="shared" si="1"/>
        <v>6.1305732484076433E-2</v>
      </c>
      <c r="R16" s="12">
        <f t="shared" si="3"/>
        <v>-5.89171974522293E-2</v>
      </c>
      <c r="S16" s="1"/>
    </row>
    <row r="17" spans="1:26" ht="18.75" thickBot="1">
      <c r="A17" s="133"/>
      <c r="B17" s="136"/>
      <c r="C17" s="134"/>
      <c r="D17" s="103" t="s">
        <v>14</v>
      </c>
      <c r="E17" s="103">
        <v>1168</v>
      </c>
      <c r="F17" s="103">
        <v>1000</v>
      </c>
      <c r="G17" s="103">
        <v>168</v>
      </c>
      <c r="H17" s="29">
        <v>167</v>
      </c>
      <c r="I17" s="29">
        <v>120</v>
      </c>
      <c r="J17" s="103">
        <v>1</v>
      </c>
      <c r="K17" s="103">
        <v>1</v>
      </c>
      <c r="L17" s="103">
        <v>1</v>
      </c>
      <c r="M17" s="9">
        <f t="shared" si="0"/>
        <v>0.85616438356164382</v>
      </c>
      <c r="N17" s="139"/>
      <c r="O17" s="1"/>
      <c r="P17" s="13">
        <f t="shared" si="2"/>
        <v>0.14297945205479451</v>
      </c>
      <c r="Q17" s="14">
        <f t="shared" si="1"/>
        <v>0.10273972602739725</v>
      </c>
      <c r="R17" s="15">
        <f t="shared" si="3"/>
        <v>-0.10188356164383562</v>
      </c>
      <c r="S17" s="1"/>
      <c r="T17" s="25" t="s">
        <v>23</v>
      </c>
      <c r="U17" s="22" t="s">
        <v>24</v>
      </c>
      <c r="V17" s="23"/>
      <c r="W17" s="23"/>
      <c r="X17" s="23"/>
      <c r="Y17" s="23"/>
      <c r="Z17" s="24"/>
    </row>
    <row r="18" spans="1:26" ht="18">
      <c r="A18" s="133"/>
      <c r="B18" s="136"/>
      <c r="C18" s="132">
        <v>3</v>
      </c>
      <c r="D18" s="103" t="s">
        <v>13</v>
      </c>
      <c r="E18" s="103">
        <v>1207</v>
      </c>
      <c r="F18" s="103">
        <v>1173</v>
      </c>
      <c r="G18" s="103">
        <v>34</v>
      </c>
      <c r="H18" s="103">
        <v>1</v>
      </c>
      <c r="I18" s="103">
        <v>3</v>
      </c>
      <c r="J18" s="29">
        <v>13</v>
      </c>
      <c r="K18" s="29">
        <v>12</v>
      </c>
      <c r="L18" s="29">
        <v>12</v>
      </c>
      <c r="M18" s="9">
        <f t="shared" si="0"/>
        <v>0.971830985915493</v>
      </c>
      <c r="N18" s="138">
        <f t="shared" si="8"/>
        <v>0.96804532519698794</v>
      </c>
      <c r="O18" s="1"/>
      <c r="P18" s="10">
        <f t="shared" si="2"/>
        <v>8.2850041425020708E-4</v>
      </c>
      <c r="Q18" s="11">
        <f t="shared" si="1"/>
        <v>2.4855012427506215E-3</v>
      </c>
      <c r="R18" s="12">
        <f t="shared" si="3"/>
        <v>2.4855012427506214E-2</v>
      </c>
      <c r="S18" s="1"/>
    </row>
    <row r="19" spans="1:26" ht="18.75" thickBot="1">
      <c r="A19" s="133"/>
      <c r="B19" s="136"/>
      <c r="C19" s="134"/>
      <c r="D19" s="103" t="s">
        <v>14</v>
      </c>
      <c r="E19" s="103">
        <v>1371</v>
      </c>
      <c r="F19" s="103">
        <v>1322</v>
      </c>
      <c r="G19" s="103">
        <v>49</v>
      </c>
      <c r="H19" s="103">
        <v>0</v>
      </c>
      <c r="I19" s="103">
        <v>1</v>
      </c>
      <c r="J19" s="29">
        <v>14</v>
      </c>
      <c r="K19" s="29">
        <v>15</v>
      </c>
      <c r="L19" s="29">
        <v>21</v>
      </c>
      <c r="M19" s="9">
        <f t="shared" si="0"/>
        <v>0.96425966447848288</v>
      </c>
      <c r="N19" s="139"/>
      <c r="O19" s="1"/>
      <c r="P19" s="13">
        <f t="shared" si="2"/>
        <v>0</v>
      </c>
      <c r="Q19" s="14">
        <f t="shared" si="1"/>
        <v>7.2939460247994166E-4</v>
      </c>
      <c r="R19" s="15">
        <f t="shared" si="3"/>
        <v>3.5010940919037198E-2</v>
      </c>
      <c r="S19" s="1"/>
    </row>
    <row r="20" spans="1:26" ht="18">
      <c r="A20" s="133"/>
      <c r="B20" s="136"/>
      <c r="C20" s="132">
        <v>4</v>
      </c>
      <c r="D20" s="103" t="s">
        <v>13</v>
      </c>
      <c r="E20" s="103">
        <v>1271</v>
      </c>
      <c r="F20" s="103">
        <v>1232</v>
      </c>
      <c r="G20" s="103">
        <v>39</v>
      </c>
      <c r="H20" s="103">
        <v>1</v>
      </c>
      <c r="I20" s="103">
        <v>4</v>
      </c>
      <c r="J20" s="29">
        <v>20</v>
      </c>
      <c r="K20" s="29">
        <v>5</v>
      </c>
      <c r="L20" s="29">
        <v>14</v>
      </c>
      <c r="M20" s="9">
        <f t="shared" si="0"/>
        <v>0.96931549960660901</v>
      </c>
      <c r="N20" s="138">
        <f t="shared" si="8"/>
        <v>0.97093348280392833</v>
      </c>
      <c r="O20" s="1"/>
      <c r="P20" s="10">
        <f t="shared" si="2"/>
        <v>7.8678206136900079E-4</v>
      </c>
      <c r="Q20" s="11">
        <f t="shared" si="1"/>
        <v>3.1471282454760031E-3</v>
      </c>
      <c r="R20" s="12">
        <f t="shared" si="3"/>
        <v>2.6750590086546028E-2</v>
      </c>
      <c r="S20" s="1"/>
    </row>
    <row r="21" spans="1:26" ht="18.75" thickBot="1">
      <c r="A21" s="133"/>
      <c r="B21" s="136"/>
      <c r="C21" s="134"/>
      <c r="D21" s="103" t="s">
        <v>14</v>
      </c>
      <c r="E21" s="103">
        <v>1603</v>
      </c>
      <c r="F21" s="103">
        <v>1559</v>
      </c>
      <c r="G21" s="103">
        <v>44</v>
      </c>
      <c r="H21" s="103">
        <v>0</v>
      </c>
      <c r="I21" s="103">
        <v>2</v>
      </c>
      <c r="J21" s="29">
        <v>18</v>
      </c>
      <c r="K21" s="29">
        <v>11</v>
      </c>
      <c r="L21" s="29">
        <v>13</v>
      </c>
      <c r="M21" s="9">
        <f t="shared" si="0"/>
        <v>0.97255146600124764</v>
      </c>
      <c r="N21" s="152"/>
      <c r="O21" s="1"/>
      <c r="P21" s="13">
        <f t="shared" si="2"/>
        <v>0</v>
      </c>
      <c r="Q21" s="14">
        <f t="shared" si="1"/>
        <v>1.2476606363069245E-3</v>
      </c>
      <c r="R21" s="15">
        <f t="shared" si="3"/>
        <v>2.6200873362445413E-2</v>
      </c>
      <c r="S21" s="1"/>
    </row>
    <row r="22" spans="1:26" ht="18" thickBot="1">
      <c r="A22" s="134"/>
      <c r="B22" s="137"/>
      <c r="C22" s="153" t="s">
        <v>15</v>
      </c>
      <c r="D22" s="154"/>
      <c r="E22" s="16">
        <f>SUM(E14:E21)</f>
        <v>9987</v>
      </c>
      <c r="F22" s="16">
        <f>SUM(F14:F21)</f>
        <v>9490</v>
      </c>
      <c r="G22" s="16">
        <f t="shared" ref="G22:L22" si="9">SUM(G14:G21)</f>
        <v>497</v>
      </c>
      <c r="H22" s="16">
        <f t="shared" si="9"/>
        <v>329</v>
      </c>
      <c r="I22" s="16">
        <f t="shared" si="9"/>
        <v>207</v>
      </c>
      <c r="J22" s="16">
        <f t="shared" si="9"/>
        <v>67</v>
      </c>
      <c r="K22" s="16">
        <f t="shared" si="9"/>
        <v>45</v>
      </c>
      <c r="L22" s="16">
        <f t="shared" si="9"/>
        <v>62</v>
      </c>
      <c r="M22" s="17">
        <f>F22/E22</f>
        <v>0.95023530589766692</v>
      </c>
      <c r="N22" s="17">
        <f>AVERAGE(N14:N21)</f>
        <v>0.95054311618747278</v>
      </c>
      <c r="O22" s="1"/>
      <c r="P22" s="18">
        <f t="shared" si="2"/>
        <v>3.2942825673375385E-2</v>
      </c>
      <c r="Q22" s="19">
        <f t="shared" si="1"/>
        <v>2.07269450285371E-2</v>
      </c>
      <c r="R22" s="20">
        <f t="shared" si="3"/>
        <v>-3.9050765995794533E-3</v>
      </c>
      <c r="S22" s="1"/>
    </row>
    <row r="23" spans="1:26">
      <c r="P23" s="26"/>
      <c r="Q23" s="26"/>
      <c r="R23" s="26"/>
    </row>
  </sheetData>
  <mergeCells count="38">
    <mergeCell ref="N20:N21"/>
    <mergeCell ref="N14:N15"/>
    <mergeCell ref="C16:C17"/>
    <mergeCell ref="N16:N17"/>
    <mergeCell ref="C18:C19"/>
    <mergeCell ref="N18:N19"/>
    <mergeCell ref="C13:D13"/>
    <mergeCell ref="C22:D22"/>
    <mergeCell ref="A14:A22"/>
    <mergeCell ref="B14:B22"/>
    <mergeCell ref="C14:C15"/>
    <mergeCell ref="C20:C21"/>
    <mergeCell ref="P2:R3"/>
    <mergeCell ref="T2:T7"/>
    <mergeCell ref="U2:Z7"/>
    <mergeCell ref="E4:F4"/>
    <mergeCell ref="A5:A13"/>
    <mergeCell ref="B5:B13"/>
    <mergeCell ref="C5:C6"/>
    <mergeCell ref="N5:N6"/>
    <mergeCell ref="C7:C8"/>
    <mergeCell ref="N7:N8"/>
    <mergeCell ref="C9:C10"/>
    <mergeCell ref="N9:N10"/>
    <mergeCell ref="T9:T13"/>
    <mergeCell ref="U9:Z13"/>
    <mergeCell ref="C11:C12"/>
    <mergeCell ref="N11:N12"/>
    <mergeCell ref="A1:N1"/>
    <mergeCell ref="A2:A4"/>
    <mergeCell ref="B2:B4"/>
    <mergeCell ref="C2:C4"/>
    <mergeCell ref="D2:D4"/>
    <mergeCell ref="E2:E3"/>
    <mergeCell ref="F2:F3"/>
    <mergeCell ref="G2:L3"/>
    <mergeCell ref="M2:M4"/>
    <mergeCell ref="N2:N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="80" zoomScaleNormal="80" workbookViewId="0">
      <selection activeCell="U9" sqref="U9:Z13"/>
    </sheetView>
  </sheetViews>
  <sheetFormatPr defaultColWidth="9" defaultRowHeight="15"/>
  <cols>
    <col min="1" max="1" width="9" style="2"/>
    <col min="2" max="2" width="11.85546875" style="2" customWidth="1"/>
    <col min="3" max="3" width="9" style="2"/>
    <col min="4" max="4" width="11" style="2" customWidth="1"/>
    <col min="5" max="6" width="12.7109375" style="2" customWidth="1"/>
    <col min="7" max="9" width="9" style="2"/>
    <col min="10" max="12" width="10.42578125" style="2" customWidth="1"/>
    <col min="13" max="13" width="11.85546875" style="2" bestFit="1" customWidth="1"/>
    <col min="14" max="14" width="11.85546875" style="2" customWidth="1"/>
    <col min="15" max="15" width="1.7109375" style="2" customWidth="1"/>
    <col min="16" max="17" width="0" style="2" hidden="1" customWidth="1"/>
    <col min="18" max="18" width="11" style="2" hidden="1" customWidth="1"/>
    <col min="19" max="19" width="1.7109375" style="2" customWidth="1"/>
    <col min="20" max="16384" width="9" style="2"/>
  </cols>
  <sheetData>
    <row r="1" spans="1:26" ht="21" thickBot="1">
      <c r="A1" s="108" t="s">
        <v>99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  <c r="O1" s="1"/>
      <c r="S1" s="1"/>
    </row>
    <row r="2" spans="1:26" ht="17.25" customHeight="1">
      <c r="A2" s="111" t="s">
        <v>0</v>
      </c>
      <c r="B2" s="111" t="s">
        <v>1</v>
      </c>
      <c r="C2" s="111" t="s">
        <v>2</v>
      </c>
      <c r="D2" s="111" t="s">
        <v>3</v>
      </c>
      <c r="E2" s="112" t="s">
        <v>18</v>
      </c>
      <c r="F2" s="112" t="s">
        <v>19</v>
      </c>
      <c r="G2" s="113" t="s">
        <v>5</v>
      </c>
      <c r="H2" s="113"/>
      <c r="I2" s="113"/>
      <c r="J2" s="113"/>
      <c r="K2" s="113"/>
      <c r="L2" s="113"/>
      <c r="M2" s="111" t="s">
        <v>25</v>
      </c>
      <c r="N2" s="111" t="s">
        <v>26</v>
      </c>
      <c r="O2" s="1"/>
      <c r="P2" s="114" t="s">
        <v>28</v>
      </c>
      <c r="Q2" s="115"/>
      <c r="R2" s="116"/>
      <c r="S2" s="1"/>
      <c r="T2" s="120" t="s">
        <v>20</v>
      </c>
      <c r="U2" s="173" t="s">
        <v>100</v>
      </c>
      <c r="V2" s="163"/>
      <c r="W2" s="163"/>
      <c r="X2" s="163"/>
      <c r="Y2" s="163"/>
      <c r="Z2" s="164"/>
    </row>
    <row r="3" spans="1:26" ht="15.75" thickBot="1">
      <c r="A3" s="111"/>
      <c r="B3" s="111"/>
      <c r="C3" s="111"/>
      <c r="D3" s="111"/>
      <c r="E3" s="112"/>
      <c r="F3" s="112"/>
      <c r="G3" s="113"/>
      <c r="H3" s="113"/>
      <c r="I3" s="113"/>
      <c r="J3" s="113"/>
      <c r="K3" s="113"/>
      <c r="L3" s="113"/>
      <c r="M3" s="111"/>
      <c r="N3" s="111"/>
      <c r="O3" s="1"/>
      <c r="P3" s="117"/>
      <c r="Q3" s="118"/>
      <c r="R3" s="119"/>
      <c r="S3" s="1"/>
      <c r="T3" s="121"/>
      <c r="U3" s="165"/>
      <c r="V3" s="166"/>
      <c r="W3" s="166"/>
      <c r="X3" s="166"/>
      <c r="Y3" s="166"/>
      <c r="Z3" s="167"/>
    </row>
    <row r="4" spans="1:26" ht="52.5" thickBot="1">
      <c r="A4" s="111"/>
      <c r="B4" s="111"/>
      <c r="C4" s="111"/>
      <c r="D4" s="111"/>
      <c r="E4" s="112" t="s">
        <v>4</v>
      </c>
      <c r="F4" s="112"/>
      <c r="G4" s="100" t="s">
        <v>17</v>
      </c>
      <c r="H4" s="100" t="s">
        <v>6</v>
      </c>
      <c r="I4" s="100" t="s">
        <v>7</v>
      </c>
      <c r="J4" s="100" t="s">
        <v>8</v>
      </c>
      <c r="K4" s="100" t="s">
        <v>9</v>
      </c>
      <c r="L4" s="4" t="s">
        <v>10</v>
      </c>
      <c r="M4" s="111"/>
      <c r="N4" s="111"/>
      <c r="O4" s="1"/>
      <c r="P4" s="5" t="s">
        <v>6</v>
      </c>
      <c r="Q4" s="6" t="s">
        <v>7</v>
      </c>
      <c r="R4" s="7" t="s">
        <v>29</v>
      </c>
      <c r="S4" s="1"/>
      <c r="T4" s="121"/>
      <c r="U4" s="165"/>
      <c r="V4" s="166"/>
      <c r="W4" s="166"/>
      <c r="X4" s="166"/>
      <c r="Y4" s="166"/>
      <c r="Z4" s="167"/>
    </row>
    <row r="5" spans="1:26" ht="17.25" customHeight="1">
      <c r="A5" s="132" t="s">
        <v>11</v>
      </c>
      <c r="B5" s="135" t="s">
        <v>12</v>
      </c>
      <c r="C5" s="132">
        <v>1</v>
      </c>
      <c r="D5" s="101" t="s">
        <v>13</v>
      </c>
      <c r="E5" s="101">
        <v>34</v>
      </c>
      <c r="F5" s="101">
        <v>34</v>
      </c>
      <c r="G5" s="101">
        <v>0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9">
        <f t="shared" ref="M5:M21" si="0">F5/E5</f>
        <v>1</v>
      </c>
      <c r="N5" s="138">
        <f>AVERAGE(M5:M6)</f>
        <v>0.99910554561717357</v>
      </c>
      <c r="O5" s="1"/>
      <c r="P5" s="10">
        <f>H5/$E5</f>
        <v>0</v>
      </c>
      <c r="Q5" s="11">
        <f t="shared" ref="Q5:Q22" si="1">I5/$E5</f>
        <v>0</v>
      </c>
      <c r="R5" s="12">
        <f>(G5-H5-I5)/$E5</f>
        <v>0</v>
      </c>
      <c r="S5" s="1"/>
      <c r="T5" s="121"/>
      <c r="U5" s="165"/>
      <c r="V5" s="166"/>
      <c r="W5" s="166"/>
      <c r="X5" s="166"/>
      <c r="Y5" s="166"/>
      <c r="Z5" s="167"/>
    </row>
    <row r="6" spans="1:26" ht="18" thickBot="1">
      <c r="A6" s="133"/>
      <c r="B6" s="136"/>
      <c r="C6" s="134"/>
      <c r="D6" s="101" t="s">
        <v>14</v>
      </c>
      <c r="E6" s="101">
        <v>1118</v>
      </c>
      <c r="F6" s="101">
        <v>1116</v>
      </c>
      <c r="G6" s="101">
        <v>2</v>
      </c>
      <c r="H6" s="101">
        <v>0</v>
      </c>
      <c r="I6" s="101">
        <v>2</v>
      </c>
      <c r="J6" s="101">
        <v>0</v>
      </c>
      <c r="K6" s="101">
        <v>0</v>
      </c>
      <c r="L6" s="101">
        <v>0</v>
      </c>
      <c r="M6" s="9">
        <f t="shared" si="0"/>
        <v>0.99821109123434704</v>
      </c>
      <c r="N6" s="139"/>
      <c r="O6" s="1"/>
      <c r="P6" s="13">
        <f t="shared" ref="P6:P22" si="2">H6/$E6</f>
        <v>0</v>
      </c>
      <c r="Q6" s="14">
        <f t="shared" si="1"/>
        <v>1.7889087656529517E-3</v>
      </c>
      <c r="R6" s="15">
        <f t="shared" ref="R6:R22" si="3">(G6-H6-I6)/$E6</f>
        <v>0</v>
      </c>
      <c r="S6" s="1"/>
      <c r="T6" s="121"/>
      <c r="U6" s="165"/>
      <c r="V6" s="166"/>
      <c r="W6" s="166"/>
      <c r="X6" s="166"/>
      <c r="Y6" s="166"/>
      <c r="Z6" s="167"/>
    </row>
    <row r="7" spans="1:26" ht="18" thickBot="1">
      <c r="A7" s="133"/>
      <c r="B7" s="136"/>
      <c r="C7" s="132">
        <v>2</v>
      </c>
      <c r="D7" s="101" t="s">
        <v>13</v>
      </c>
      <c r="E7" s="101">
        <v>1594</v>
      </c>
      <c r="F7" s="101">
        <v>1594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9">
        <f t="shared" si="0"/>
        <v>1</v>
      </c>
      <c r="N7" s="138">
        <f t="shared" ref="N7" si="4">AVERAGE(M7:M8)</f>
        <v>1</v>
      </c>
      <c r="O7" s="1"/>
      <c r="P7" s="10">
        <f t="shared" si="2"/>
        <v>0</v>
      </c>
      <c r="Q7" s="11">
        <f t="shared" si="1"/>
        <v>0</v>
      </c>
      <c r="R7" s="12">
        <f t="shared" si="3"/>
        <v>0</v>
      </c>
      <c r="S7" s="1"/>
      <c r="T7" s="122"/>
      <c r="U7" s="168"/>
      <c r="V7" s="169"/>
      <c r="W7" s="169"/>
      <c r="X7" s="169"/>
      <c r="Y7" s="169"/>
      <c r="Z7" s="170"/>
    </row>
    <row r="8" spans="1:26" ht="18" thickBot="1">
      <c r="A8" s="133"/>
      <c r="B8" s="136"/>
      <c r="C8" s="134"/>
      <c r="D8" s="101" t="s">
        <v>14</v>
      </c>
      <c r="E8" s="101">
        <v>1505</v>
      </c>
      <c r="F8" s="101">
        <v>1505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9">
        <f t="shared" si="0"/>
        <v>1</v>
      </c>
      <c r="N8" s="139"/>
      <c r="O8" s="1"/>
      <c r="P8" s="13">
        <f t="shared" si="2"/>
        <v>0</v>
      </c>
      <c r="Q8" s="14">
        <f t="shared" si="1"/>
        <v>0</v>
      </c>
      <c r="R8" s="15">
        <f t="shared" si="3"/>
        <v>0</v>
      </c>
      <c r="S8" s="1"/>
      <c r="U8"/>
      <c r="V8"/>
      <c r="W8"/>
      <c r="X8"/>
      <c r="Y8"/>
      <c r="Z8"/>
    </row>
    <row r="9" spans="1:26" ht="18">
      <c r="A9" s="133"/>
      <c r="B9" s="136"/>
      <c r="C9" s="132">
        <v>3</v>
      </c>
      <c r="D9" s="101" t="s">
        <v>13</v>
      </c>
      <c r="E9" s="101">
        <v>1220</v>
      </c>
      <c r="F9" s="101">
        <v>1199</v>
      </c>
      <c r="G9" s="101">
        <v>21</v>
      </c>
      <c r="H9" s="29">
        <v>21</v>
      </c>
      <c r="I9" s="29">
        <v>21</v>
      </c>
      <c r="J9" s="101">
        <v>0</v>
      </c>
      <c r="K9" s="101">
        <v>0</v>
      </c>
      <c r="L9" s="101">
        <v>0</v>
      </c>
      <c r="M9" s="9">
        <f t="shared" si="0"/>
        <v>0.98278688524590163</v>
      </c>
      <c r="N9" s="138">
        <f t="shared" ref="N9" si="5">AVERAGE(M9:M10)</f>
        <v>0.97840017987030403</v>
      </c>
      <c r="O9" s="1"/>
      <c r="P9" s="10">
        <f t="shared" si="2"/>
        <v>1.7213114754098362E-2</v>
      </c>
      <c r="Q9" s="11">
        <f t="shared" si="1"/>
        <v>1.7213114754098362E-2</v>
      </c>
      <c r="R9" s="12">
        <f t="shared" si="3"/>
        <v>-1.7213114754098362E-2</v>
      </c>
      <c r="S9" s="1"/>
      <c r="T9" s="140" t="s">
        <v>21</v>
      </c>
      <c r="U9" s="172" t="s">
        <v>101</v>
      </c>
      <c r="V9" s="155"/>
      <c r="W9" s="155"/>
      <c r="X9" s="155"/>
      <c r="Y9" s="155"/>
      <c r="Z9" s="156"/>
    </row>
    <row r="10" spans="1:26" ht="18.75" thickBot="1">
      <c r="A10" s="133"/>
      <c r="B10" s="136"/>
      <c r="C10" s="134"/>
      <c r="D10" s="101" t="s">
        <v>14</v>
      </c>
      <c r="E10" s="101">
        <v>1039</v>
      </c>
      <c r="F10" s="101">
        <v>1012</v>
      </c>
      <c r="G10" s="101">
        <v>27</v>
      </c>
      <c r="H10" s="29">
        <v>25</v>
      </c>
      <c r="I10" s="29">
        <v>27</v>
      </c>
      <c r="J10" s="101">
        <v>0</v>
      </c>
      <c r="K10" s="101">
        <v>0</v>
      </c>
      <c r="L10" s="101">
        <v>1</v>
      </c>
      <c r="M10" s="9">
        <f t="shared" si="0"/>
        <v>0.97401347449470643</v>
      </c>
      <c r="N10" s="139"/>
      <c r="O10" s="1"/>
      <c r="P10" s="13">
        <f t="shared" si="2"/>
        <v>2.406159769008662E-2</v>
      </c>
      <c r="Q10" s="14">
        <f t="shared" si="1"/>
        <v>2.598652550529355E-2</v>
      </c>
      <c r="R10" s="15">
        <f t="shared" si="3"/>
        <v>-2.406159769008662E-2</v>
      </c>
      <c r="S10" s="1"/>
      <c r="T10" s="141"/>
      <c r="U10" s="157"/>
      <c r="V10" s="158"/>
      <c r="W10" s="158"/>
      <c r="X10" s="158"/>
      <c r="Y10" s="158"/>
      <c r="Z10" s="159"/>
    </row>
    <row r="11" spans="1:26" ht="18">
      <c r="A11" s="133"/>
      <c r="B11" s="136"/>
      <c r="C11" s="132">
        <v>4</v>
      </c>
      <c r="D11" s="101" t="s">
        <v>13</v>
      </c>
      <c r="E11" s="101">
        <v>12</v>
      </c>
      <c r="F11" s="101">
        <v>1</v>
      </c>
      <c r="G11" s="101">
        <v>11</v>
      </c>
      <c r="H11" s="29">
        <v>2</v>
      </c>
      <c r="I11" s="29">
        <v>11</v>
      </c>
      <c r="J11" s="101">
        <v>0</v>
      </c>
      <c r="K11" s="101">
        <v>0</v>
      </c>
      <c r="L11" s="101">
        <v>0</v>
      </c>
      <c r="M11" s="9">
        <f t="shared" si="0"/>
        <v>8.3333333333333329E-2</v>
      </c>
      <c r="N11" s="138">
        <f t="shared" ref="N11" si="6">AVERAGE(M11:M12)</f>
        <v>0.19075203252032519</v>
      </c>
      <c r="O11" s="1"/>
      <c r="P11" s="10">
        <f t="shared" si="2"/>
        <v>0.16666666666666666</v>
      </c>
      <c r="Q11" s="11">
        <f t="shared" si="1"/>
        <v>0.91666666666666663</v>
      </c>
      <c r="R11" s="12">
        <f t="shared" si="3"/>
        <v>-0.16666666666666666</v>
      </c>
      <c r="S11" s="1"/>
      <c r="T11" s="141"/>
      <c r="U11" s="157"/>
      <c r="V11" s="158"/>
      <c r="W11" s="158"/>
      <c r="X11" s="158"/>
      <c r="Y11" s="158"/>
      <c r="Z11" s="159"/>
    </row>
    <row r="12" spans="1:26" ht="18.75" thickBot="1">
      <c r="A12" s="133"/>
      <c r="B12" s="136"/>
      <c r="C12" s="134"/>
      <c r="D12" s="101" t="s">
        <v>14</v>
      </c>
      <c r="E12" s="101">
        <v>1640</v>
      </c>
      <c r="F12" s="101">
        <v>489</v>
      </c>
      <c r="G12" s="101">
        <v>1151</v>
      </c>
      <c r="H12" s="29">
        <v>195</v>
      </c>
      <c r="I12" s="29">
        <v>1151</v>
      </c>
      <c r="J12" s="101">
        <v>2</v>
      </c>
      <c r="K12" s="101">
        <v>0</v>
      </c>
      <c r="L12" s="101">
        <v>2</v>
      </c>
      <c r="M12" s="9">
        <f t="shared" si="0"/>
        <v>0.29817073170731706</v>
      </c>
      <c r="N12" s="152"/>
      <c r="O12" s="1"/>
      <c r="P12" s="13">
        <f t="shared" si="2"/>
        <v>0.11890243902439024</v>
      </c>
      <c r="Q12" s="14">
        <f t="shared" si="1"/>
        <v>0.70182926829268288</v>
      </c>
      <c r="R12" s="15">
        <f t="shared" si="3"/>
        <v>-0.11890243902439024</v>
      </c>
      <c r="S12" s="1"/>
      <c r="T12" s="141"/>
      <c r="U12" s="157"/>
      <c r="V12" s="158"/>
      <c r="W12" s="158"/>
      <c r="X12" s="158"/>
      <c r="Y12" s="158"/>
      <c r="Z12" s="159"/>
    </row>
    <row r="13" spans="1:26" ht="18" thickBot="1">
      <c r="A13" s="134"/>
      <c r="B13" s="137"/>
      <c r="C13" s="153" t="s">
        <v>15</v>
      </c>
      <c r="D13" s="154"/>
      <c r="E13" s="16">
        <f t="shared" ref="E13:L13" si="7">SUM(E5:E12)</f>
        <v>8162</v>
      </c>
      <c r="F13" s="16">
        <f t="shared" si="7"/>
        <v>6950</v>
      </c>
      <c r="G13" s="16">
        <f t="shared" si="7"/>
        <v>1212</v>
      </c>
      <c r="H13" s="16">
        <f t="shared" si="7"/>
        <v>243</v>
      </c>
      <c r="I13" s="16">
        <f t="shared" si="7"/>
        <v>1212</v>
      </c>
      <c r="J13" s="16">
        <f t="shared" si="7"/>
        <v>2</v>
      </c>
      <c r="K13" s="16">
        <f t="shared" si="7"/>
        <v>0</v>
      </c>
      <c r="L13" s="16">
        <f t="shared" si="7"/>
        <v>3</v>
      </c>
      <c r="M13" s="17">
        <f>F13/E13</f>
        <v>0.85150698358245525</v>
      </c>
      <c r="N13" s="17">
        <f>AVERAGE(N5:N12)</f>
        <v>0.79206443950195071</v>
      </c>
      <c r="O13" s="1"/>
      <c r="P13" s="18">
        <f t="shared" si="2"/>
        <v>2.9772114677775054E-2</v>
      </c>
      <c r="Q13" s="19">
        <f t="shared" si="1"/>
        <v>0.14849301641754473</v>
      </c>
      <c r="R13" s="20">
        <f t="shared" si="3"/>
        <v>-2.9772114677775054E-2</v>
      </c>
      <c r="S13" s="1"/>
      <c r="T13" s="142"/>
      <c r="U13" s="160"/>
      <c r="V13" s="161"/>
      <c r="W13" s="161"/>
      <c r="X13" s="161"/>
      <c r="Y13" s="161"/>
      <c r="Z13" s="162"/>
    </row>
    <row r="14" spans="1:26" ht="18" thickBot="1">
      <c r="A14" s="132" t="s">
        <v>11</v>
      </c>
      <c r="B14" s="135" t="s">
        <v>16</v>
      </c>
      <c r="C14" s="132">
        <v>1</v>
      </c>
      <c r="D14" s="101" t="s">
        <v>13</v>
      </c>
      <c r="E14" s="101">
        <v>689</v>
      </c>
      <c r="F14" s="101">
        <v>689</v>
      </c>
      <c r="G14" s="101">
        <v>0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9">
        <f t="shared" si="0"/>
        <v>1</v>
      </c>
      <c r="N14" s="138">
        <f t="shared" ref="N14:N20" si="8">AVERAGE(M14:M15)</f>
        <v>1</v>
      </c>
      <c r="O14" s="1"/>
      <c r="P14" s="10">
        <f t="shared" si="2"/>
        <v>0</v>
      </c>
      <c r="Q14" s="11">
        <f t="shared" si="1"/>
        <v>0</v>
      </c>
      <c r="R14" s="12">
        <f t="shared" si="3"/>
        <v>0</v>
      </c>
      <c r="S14" s="1"/>
    </row>
    <row r="15" spans="1:26" ht="18" thickBot="1">
      <c r="A15" s="133"/>
      <c r="B15" s="136"/>
      <c r="C15" s="134"/>
      <c r="D15" s="101" t="s">
        <v>14</v>
      </c>
      <c r="E15" s="101">
        <v>899</v>
      </c>
      <c r="F15" s="101">
        <v>899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9">
        <f t="shared" si="0"/>
        <v>1</v>
      </c>
      <c r="N15" s="139"/>
      <c r="O15" s="1"/>
      <c r="P15" s="13">
        <f t="shared" si="2"/>
        <v>0</v>
      </c>
      <c r="Q15" s="14">
        <f t="shared" si="1"/>
        <v>0</v>
      </c>
      <c r="R15" s="15">
        <f t="shared" si="3"/>
        <v>0</v>
      </c>
      <c r="S15" s="1"/>
      <c r="T15" s="21" t="s">
        <v>22</v>
      </c>
      <c r="U15" s="22"/>
      <c r="V15" s="23"/>
      <c r="W15" s="23"/>
      <c r="X15" s="23"/>
      <c r="Y15" s="23"/>
      <c r="Z15" s="24"/>
    </row>
    <row r="16" spans="1:26" ht="18.75" thickBot="1">
      <c r="A16" s="133"/>
      <c r="B16" s="136"/>
      <c r="C16" s="132">
        <v>2</v>
      </c>
      <c r="D16" s="101" t="s">
        <v>13</v>
      </c>
      <c r="E16" s="101">
        <v>1467</v>
      </c>
      <c r="F16" s="101">
        <v>1287</v>
      </c>
      <c r="G16" s="101">
        <v>180</v>
      </c>
      <c r="H16" s="29">
        <v>175</v>
      </c>
      <c r="I16" s="29">
        <v>93</v>
      </c>
      <c r="J16" s="101">
        <v>9</v>
      </c>
      <c r="K16" s="101">
        <v>7</v>
      </c>
      <c r="L16" s="101">
        <v>11</v>
      </c>
      <c r="M16" s="9">
        <f t="shared" si="0"/>
        <v>0.87730061349693256</v>
      </c>
      <c r="N16" s="138">
        <f t="shared" si="8"/>
        <v>0.87974226077145479</v>
      </c>
      <c r="O16" s="1"/>
      <c r="P16" s="10">
        <f t="shared" si="2"/>
        <v>0.11929107021131562</v>
      </c>
      <c r="Q16" s="11">
        <f t="shared" si="1"/>
        <v>6.3394683026584867E-2</v>
      </c>
      <c r="R16" s="12">
        <f t="shared" si="3"/>
        <v>-5.9986366734832992E-2</v>
      </c>
      <c r="S16" s="1"/>
    </row>
    <row r="17" spans="1:26" ht="18.75" thickBot="1">
      <c r="A17" s="133"/>
      <c r="B17" s="136"/>
      <c r="C17" s="134"/>
      <c r="D17" s="101" t="s">
        <v>14</v>
      </c>
      <c r="E17" s="101">
        <v>1392</v>
      </c>
      <c r="F17" s="101">
        <v>1228</v>
      </c>
      <c r="G17" s="101">
        <v>164</v>
      </c>
      <c r="H17" s="29">
        <v>156</v>
      </c>
      <c r="I17" s="29">
        <v>59</v>
      </c>
      <c r="J17" s="101">
        <v>3</v>
      </c>
      <c r="K17" s="101">
        <v>1</v>
      </c>
      <c r="L17" s="101">
        <v>1</v>
      </c>
      <c r="M17" s="9">
        <f t="shared" si="0"/>
        <v>0.88218390804597702</v>
      </c>
      <c r="N17" s="139"/>
      <c r="O17" s="1"/>
      <c r="P17" s="13">
        <f t="shared" si="2"/>
        <v>0.11206896551724138</v>
      </c>
      <c r="Q17" s="14">
        <f t="shared" si="1"/>
        <v>4.2385057471264365E-2</v>
      </c>
      <c r="R17" s="15">
        <f t="shared" si="3"/>
        <v>-3.6637931034482756E-2</v>
      </c>
      <c r="S17" s="1"/>
      <c r="T17" s="25" t="s">
        <v>23</v>
      </c>
      <c r="U17" s="22" t="s">
        <v>24</v>
      </c>
      <c r="V17" s="23"/>
      <c r="W17" s="23"/>
      <c r="X17" s="23"/>
      <c r="Y17" s="23"/>
      <c r="Z17" s="24"/>
    </row>
    <row r="18" spans="1:26" ht="18">
      <c r="A18" s="133"/>
      <c r="B18" s="136"/>
      <c r="C18" s="132">
        <v>3</v>
      </c>
      <c r="D18" s="101" t="s">
        <v>13</v>
      </c>
      <c r="E18" s="101">
        <v>43</v>
      </c>
      <c r="F18" s="101">
        <v>36</v>
      </c>
      <c r="G18" s="101">
        <v>7</v>
      </c>
      <c r="H18" s="101">
        <v>0</v>
      </c>
      <c r="I18" s="101">
        <v>0</v>
      </c>
      <c r="J18" s="29">
        <v>6</v>
      </c>
      <c r="K18" s="101">
        <v>0</v>
      </c>
      <c r="L18" s="29">
        <v>2</v>
      </c>
      <c r="M18" s="9">
        <f t="shared" si="0"/>
        <v>0.83720930232558144</v>
      </c>
      <c r="N18" s="138">
        <f t="shared" si="8"/>
        <v>0.89935582487171084</v>
      </c>
      <c r="O18" s="1"/>
      <c r="P18" s="10">
        <f t="shared" si="2"/>
        <v>0</v>
      </c>
      <c r="Q18" s="11">
        <f t="shared" si="1"/>
        <v>0</v>
      </c>
      <c r="R18" s="12">
        <f t="shared" si="3"/>
        <v>0.16279069767441862</v>
      </c>
      <c r="S18" s="1"/>
    </row>
    <row r="19" spans="1:26" ht="18.75" thickBot="1">
      <c r="A19" s="133"/>
      <c r="B19" s="136"/>
      <c r="C19" s="134"/>
      <c r="D19" s="101" t="s">
        <v>14</v>
      </c>
      <c r="E19" s="101">
        <v>1065</v>
      </c>
      <c r="F19" s="101">
        <v>1024</v>
      </c>
      <c r="G19" s="101">
        <v>41</v>
      </c>
      <c r="H19" s="101">
        <v>0</v>
      </c>
      <c r="I19" s="101">
        <v>0</v>
      </c>
      <c r="J19" s="29">
        <v>18</v>
      </c>
      <c r="K19" s="29">
        <v>8</v>
      </c>
      <c r="L19" s="29">
        <v>17</v>
      </c>
      <c r="M19" s="9">
        <f t="shared" si="0"/>
        <v>0.96150234741784035</v>
      </c>
      <c r="N19" s="139"/>
      <c r="O19" s="1"/>
      <c r="P19" s="13">
        <f t="shared" si="2"/>
        <v>0</v>
      </c>
      <c r="Q19" s="14">
        <f t="shared" si="1"/>
        <v>0</v>
      </c>
      <c r="R19" s="15">
        <f t="shared" si="3"/>
        <v>3.8497652582159626E-2</v>
      </c>
      <c r="S19" s="1"/>
    </row>
    <row r="20" spans="1:26" ht="17.25">
      <c r="A20" s="133"/>
      <c r="B20" s="136"/>
      <c r="C20" s="132">
        <v>4</v>
      </c>
      <c r="D20" s="101" t="s">
        <v>13</v>
      </c>
      <c r="E20" s="101">
        <v>8</v>
      </c>
      <c r="F20" s="101">
        <v>8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0</v>
      </c>
      <c r="M20" s="9">
        <f t="shared" si="0"/>
        <v>1</v>
      </c>
      <c r="N20" s="138">
        <f t="shared" si="8"/>
        <v>0.98257467994310099</v>
      </c>
      <c r="O20" s="1"/>
      <c r="P20" s="10">
        <f t="shared" si="2"/>
        <v>0</v>
      </c>
      <c r="Q20" s="11">
        <f t="shared" si="1"/>
        <v>0</v>
      </c>
      <c r="R20" s="12">
        <f t="shared" si="3"/>
        <v>0</v>
      </c>
      <c r="S20" s="1"/>
    </row>
    <row r="21" spans="1:26" ht="18.75" thickBot="1">
      <c r="A21" s="133"/>
      <c r="B21" s="136"/>
      <c r="C21" s="134"/>
      <c r="D21" s="101" t="s">
        <v>14</v>
      </c>
      <c r="E21" s="101">
        <v>1406</v>
      </c>
      <c r="F21" s="101">
        <v>1357</v>
      </c>
      <c r="G21" s="101">
        <v>49</v>
      </c>
      <c r="H21" s="101">
        <v>0</v>
      </c>
      <c r="I21" s="101">
        <v>4</v>
      </c>
      <c r="J21" s="29">
        <v>20</v>
      </c>
      <c r="K21" s="29">
        <v>10</v>
      </c>
      <c r="L21" s="29">
        <v>17</v>
      </c>
      <c r="M21" s="9">
        <f t="shared" si="0"/>
        <v>0.96514935988620199</v>
      </c>
      <c r="N21" s="152"/>
      <c r="O21" s="1"/>
      <c r="P21" s="13">
        <f t="shared" si="2"/>
        <v>0</v>
      </c>
      <c r="Q21" s="14">
        <f t="shared" si="1"/>
        <v>2.8449502133712661E-3</v>
      </c>
      <c r="R21" s="15">
        <f t="shared" si="3"/>
        <v>3.2005689900426744E-2</v>
      </c>
      <c r="S21" s="1"/>
    </row>
    <row r="22" spans="1:26" ht="18" thickBot="1">
      <c r="A22" s="134"/>
      <c r="B22" s="137"/>
      <c r="C22" s="153" t="s">
        <v>15</v>
      </c>
      <c r="D22" s="154"/>
      <c r="E22" s="16">
        <f>SUM(E14:E21)</f>
        <v>6969</v>
      </c>
      <c r="F22" s="16">
        <f>SUM(F14:F21)</f>
        <v>6528</v>
      </c>
      <c r="G22" s="16">
        <f t="shared" ref="G22:L22" si="9">SUM(G14:G21)</f>
        <v>441</v>
      </c>
      <c r="H22" s="16">
        <f t="shared" si="9"/>
        <v>331</v>
      </c>
      <c r="I22" s="16">
        <f t="shared" si="9"/>
        <v>156</v>
      </c>
      <c r="J22" s="16">
        <f t="shared" si="9"/>
        <v>56</v>
      </c>
      <c r="K22" s="16">
        <f t="shared" si="9"/>
        <v>26</v>
      </c>
      <c r="L22" s="16">
        <f t="shared" si="9"/>
        <v>48</v>
      </c>
      <c r="M22" s="17">
        <f>F22/E22</f>
        <v>0.93671975893241499</v>
      </c>
      <c r="N22" s="17">
        <f>AVERAGE(N14:N21)</f>
        <v>0.94041819139656668</v>
      </c>
      <c r="O22" s="1"/>
      <c r="P22" s="18">
        <f t="shared" si="2"/>
        <v>4.7496053953221408E-2</v>
      </c>
      <c r="Q22" s="19">
        <f t="shared" si="1"/>
        <v>2.2384847180370211E-2</v>
      </c>
      <c r="R22" s="20">
        <f t="shared" si="3"/>
        <v>-6.6006600660066007E-3</v>
      </c>
      <c r="S22" s="1"/>
    </row>
    <row r="23" spans="1:26">
      <c r="P23" s="26"/>
      <c r="Q23" s="26"/>
      <c r="R23" s="26"/>
    </row>
  </sheetData>
  <mergeCells count="38">
    <mergeCell ref="N20:N21"/>
    <mergeCell ref="N14:N15"/>
    <mergeCell ref="C16:C17"/>
    <mergeCell ref="N16:N17"/>
    <mergeCell ref="C18:C19"/>
    <mergeCell ref="N18:N19"/>
    <mergeCell ref="C13:D13"/>
    <mergeCell ref="C22:D22"/>
    <mergeCell ref="A14:A22"/>
    <mergeCell ref="B14:B22"/>
    <mergeCell ref="C14:C15"/>
    <mergeCell ref="C20:C21"/>
    <mergeCell ref="P2:R3"/>
    <mergeCell ref="T2:T7"/>
    <mergeCell ref="U2:Z7"/>
    <mergeCell ref="E4:F4"/>
    <mergeCell ref="A5:A13"/>
    <mergeCell ref="B5:B13"/>
    <mergeCell ref="C5:C6"/>
    <mergeCell ref="N5:N6"/>
    <mergeCell ref="C7:C8"/>
    <mergeCell ref="N7:N8"/>
    <mergeCell ref="C9:C10"/>
    <mergeCell ref="N9:N10"/>
    <mergeCell ref="T9:T13"/>
    <mergeCell ref="U9:Z13"/>
    <mergeCell ref="C11:C12"/>
    <mergeCell ref="N11:N12"/>
    <mergeCell ref="A1:N1"/>
    <mergeCell ref="A2:A4"/>
    <mergeCell ref="B2:B4"/>
    <mergeCell ref="C2:C4"/>
    <mergeCell ref="D2:D4"/>
    <mergeCell ref="E2:E3"/>
    <mergeCell ref="F2:F3"/>
    <mergeCell ref="G2:L3"/>
    <mergeCell ref="M2:M4"/>
    <mergeCell ref="N2:N4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="80" zoomScaleNormal="80" workbookViewId="0">
      <selection activeCell="U2" sqref="U2:Z13"/>
    </sheetView>
  </sheetViews>
  <sheetFormatPr defaultColWidth="9" defaultRowHeight="15"/>
  <cols>
    <col min="1" max="1" width="9" style="2"/>
    <col min="2" max="2" width="11.85546875" style="2" customWidth="1"/>
    <col min="3" max="3" width="9" style="2"/>
    <col min="4" max="4" width="11" style="2" customWidth="1"/>
    <col min="5" max="6" width="12.7109375" style="2" customWidth="1"/>
    <col min="7" max="9" width="9" style="2"/>
    <col min="10" max="12" width="10.42578125" style="2" customWidth="1"/>
    <col min="13" max="13" width="11.85546875" style="2" bestFit="1" customWidth="1"/>
    <col min="14" max="14" width="11.85546875" style="2" customWidth="1"/>
    <col min="15" max="15" width="1.7109375" style="2" customWidth="1"/>
    <col min="16" max="17" width="0" style="2" hidden="1" customWidth="1"/>
    <col min="18" max="18" width="11" style="2" hidden="1" customWidth="1"/>
    <col min="19" max="19" width="1.7109375" style="2" customWidth="1"/>
    <col min="20" max="16384" width="9" style="2"/>
  </cols>
  <sheetData>
    <row r="1" spans="1:26" ht="21" thickBot="1">
      <c r="A1" s="108" t="s">
        <v>96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  <c r="O1" s="1"/>
      <c r="S1" s="1"/>
    </row>
    <row r="2" spans="1:26" ht="17.25" customHeight="1">
      <c r="A2" s="111" t="s">
        <v>0</v>
      </c>
      <c r="B2" s="111" t="s">
        <v>1</v>
      </c>
      <c r="C2" s="111" t="s">
        <v>2</v>
      </c>
      <c r="D2" s="111" t="s">
        <v>3</v>
      </c>
      <c r="E2" s="112" t="s">
        <v>18</v>
      </c>
      <c r="F2" s="112" t="s">
        <v>19</v>
      </c>
      <c r="G2" s="113" t="s">
        <v>5</v>
      </c>
      <c r="H2" s="113"/>
      <c r="I2" s="113"/>
      <c r="J2" s="113"/>
      <c r="K2" s="113"/>
      <c r="L2" s="113"/>
      <c r="M2" s="111" t="s">
        <v>25</v>
      </c>
      <c r="N2" s="111" t="s">
        <v>26</v>
      </c>
      <c r="O2" s="1"/>
      <c r="P2" s="114" t="s">
        <v>28</v>
      </c>
      <c r="Q2" s="115"/>
      <c r="R2" s="116"/>
      <c r="S2" s="1"/>
      <c r="T2" s="120" t="s">
        <v>20</v>
      </c>
      <c r="U2" s="174" t="s">
        <v>97</v>
      </c>
      <c r="V2" s="163"/>
      <c r="W2" s="163"/>
      <c r="X2" s="163"/>
      <c r="Y2" s="163"/>
      <c r="Z2" s="164"/>
    </row>
    <row r="3" spans="1:26" ht="15.75" thickBot="1">
      <c r="A3" s="111"/>
      <c r="B3" s="111"/>
      <c r="C3" s="111"/>
      <c r="D3" s="111"/>
      <c r="E3" s="112"/>
      <c r="F3" s="112"/>
      <c r="G3" s="113"/>
      <c r="H3" s="113"/>
      <c r="I3" s="113"/>
      <c r="J3" s="113"/>
      <c r="K3" s="113"/>
      <c r="L3" s="113"/>
      <c r="M3" s="111"/>
      <c r="N3" s="111"/>
      <c r="O3" s="1"/>
      <c r="P3" s="117"/>
      <c r="Q3" s="118"/>
      <c r="R3" s="119"/>
      <c r="S3" s="1"/>
      <c r="T3" s="121"/>
      <c r="U3" s="165"/>
      <c r="V3" s="166"/>
      <c r="W3" s="166"/>
      <c r="X3" s="166"/>
      <c r="Y3" s="166"/>
      <c r="Z3" s="167"/>
    </row>
    <row r="4" spans="1:26" ht="52.5" thickBot="1">
      <c r="A4" s="111"/>
      <c r="B4" s="111"/>
      <c r="C4" s="111"/>
      <c r="D4" s="111"/>
      <c r="E4" s="112" t="s">
        <v>4</v>
      </c>
      <c r="F4" s="112"/>
      <c r="G4" s="97" t="s">
        <v>17</v>
      </c>
      <c r="H4" s="97" t="s">
        <v>6</v>
      </c>
      <c r="I4" s="97" t="s">
        <v>7</v>
      </c>
      <c r="J4" s="97" t="s">
        <v>8</v>
      </c>
      <c r="K4" s="97" t="s">
        <v>9</v>
      </c>
      <c r="L4" s="4" t="s">
        <v>10</v>
      </c>
      <c r="M4" s="111"/>
      <c r="N4" s="111"/>
      <c r="O4" s="1"/>
      <c r="P4" s="5" t="s">
        <v>6</v>
      </c>
      <c r="Q4" s="6" t="s">
        <v>7</v>
      </c>
      <c r="R4" s="7" t="s">
        <v>29</v>
      </c>
      <c r="S4" s="1"/>
      <c r="T4" s="121"/>
      <c r="U4" s="165"/>
      <c r="V4" s="166"/>
      <c r="W4" s="166"/>
      <c r="X4" s="166"/>
      <c r="Y4" s="166"/>
      <c r="Z4" s="167"/>
    </row>
    <row r="5" spans="1:26" ht="17.25" customHeight="1">
      <c r="A5" s="132" t="s">
        <v>11</v>
      </c>
      <c r="B5" s="135" t="s">
        <v>12</v>
      </c>
      <c r="C5" s="132">
        <v>1</v>
      </c>
      <c r="D5" s="98" t="s">
        <v>13</v>
      </c>
      <c r="E5" s="98">
        <v>25</v>
      </c>
      <c r="F5" s="98">
        <v>15</v>
      </c>
      <c r="G5" s="98">
        <v>10</v>
      </c>
      <c r="H5" s="29">
        <v>10</v>
      </c>
      <c r="I5" s="29">
        <v>10</v>
      </c>
      <c r="J5" s="98">
        <v>0</v>
      </c>
      <c r="K5" s="98">
        <v>0</v>
      </c>
      <c r="L5" s="98">
        <v>0</v>
      </c>
      <c r="M5" s="99">
        <f t="shared" ref="M5:M21" si="0">F5/E5</f>
        <v>0.6</v>
      </c>
      <c r="N5" s="138">
        <f>AVERAGE(M5:M6)</f>
        <v>0.63586337760910816</v>
      </c>
      <c r="O5" s="1"/>
      <c r="P5" s="10">
        <f>H5/$E5</f>
        <v>0.4</v>
      </c>
      <c r="Q5" s="11">
        <f t="shared" ref="Q5:Q22" si="1">I5/$E5</f>
        <v>0.4</v>
      </c>
      <c r="R5" s="12">
        <f>(G5-H5-I5)/$E5</f>
        <v>-0.4</v>
      </c>
      <c r="S5" s="1"/>
      <c r="T5" s="121"/>
      <c r="U5" s="165"/>
      <c r="V5" s="166"/>
      <c r="W5" s="166"/>
      <c r="X5" s="166"/>
      <c r="Y5" s="166"/>
      <c r="Z5" s="167"/>
    </row>
    <row r="6" spans="1:26" ht="18.75" thickBot="1">
      <c r="A6" s="133"/>
      <c r="B6" s="136"/>
      <c r="C6" s="134"/>
      <c r="D6" s="98" t="s">
        <v>14</v>
      </c>
      <c r="E6" s="98">
        <v>527</v>
      </c>
      <c r="F6" s="98">
        <v>354</v>
      </c>
      <c r="G6" s="98">
        <v>173</v>
      </c>
      <c r="H6" s="29">
        <v>173</v>
      </c>
      <c r="I6" s="98">
        <v>3</v>
      </c>
      <c r="J6" s="98">
        <v>0</v>
      </c>
      <c r="K6" s="98">
        <v>0</v>
      </c>
      <c r="L6" s="98">
        <v>0</v>
      </c>
      <c r="M6" s="99">
        <f t="shared" si="0"/>
        <v>0.67172675521821634</v>
      </c>
      <c r="N6" s="139"/>
      <c r="O6" s="1"/>
      <c r="P6" s="13">
        <f t="shared" ref="P6:P22" si="2">H6/$E6</f>
        <v>0.32827324478178366</v>
      </c>
      <c r="Q6" s="14">
        <f t="shared" si="1"/>
        <v>5.6925996204933585E-3</v>
      </c>
      <c r="R6" s="15">
        <f t="shared" ref="R6:R22" si="3">(G6-H6-I6)/$E6</f>
        <v>-5.6925996204933585E-3</v>
      </c>
      <c r="S6" s="1"/>
      <c r="T6" s="121"/>
      <c r="U6" s="165"/>
      <c r="V6" s="166"/>
      <c r="W6" s="166"/>
      <c r="X6" s="166"/>
      <c r="Y6" s="166"/>
      <c r="Z6" s="167"/>
    </row>
    <row r="7" spans="1:26" ht="18" thickBot="1">
      <c r="A7" s="133"/>
      <c r="B7" s="136"/>
      <c r="C7" s="132">
        <v>2</v>
      </c>
      <c r="D7" s="98" t="s">
        <v>13</v>
      </c>
      <c r="E7" s="98">
        <v>15</v>
      </c>
      <c r="F7" s="98">
        <v>15</v>
      </c>
      <c r="G7" s="98">
        <v>0</v>
      </c>
      <c r="H7" s="98">
        <v>0</v>
      </c>
      <c r="I7" s="98">
        <v>0</v>
      </c>
      <c r="J7" s="98">
        <v>0</v>
      </c>
      <c r="K7" s="98">
        <v>0</v>
      </c>
      <c r="L7" s="98">
        <v>0</v>
      </c>
      <c r="M7" s="9">
        <f t="shared" si="0"/>
        <v>1</v>
      </c>
      <c r="N7" s="138">
        <f t="shared" ref="N7" si="4">AVERAGE(M7:M8)</f>
        <v>0.91198630136986303</v>
      </c>
      <c r="O7" s="1"/>
      <c r="P7" s="10">
        <f t="shared" si="2"/>
        <v>0</v>
      </c>
      <c r="Q7" s="11">
        <f t="shared" si="1"/>
        <v>0</v>
      </c>
      <c r="R7" s="12">
        <f t="shared" si="3"/>
        <v>0</v>
      </c>
      <c r="S7" s="1"/>
      <c r="T7" s="122"/>
      <c r="U7" s="168"/>
      <c r="V7" s="169"/>
      <c r="W7" s="169"/>
      <c r="X7" s="169"/>
      <c r="Y7" s="169"/>
      <c r="Z7" s="170"/>
    </row>
    <row r="8" spans="1:26" ht="18.75" thickBot="1">
      <c r="A8" s="133"/>
      <c r="B8" s="136"/>
      <c r="C8" s="134"/>
      <c r="D8" s="98" t="s">
        <v>14</v>
      </c>
      <c r="E8" s="98">
        <v>1460</v>
      </c>
      <c r="F8" s="98">
        <v>1203</v>
      </c>
      <c r="G8" s="98">
        <v>257</v>
      </c>
      <c r="H8" s="29">
        <v>257</v>
      </c>
      <c r="I8" s="29">
        <v>257</v>
      </c>
      <c r="J8" s="98">
        <v>70</v>
      </c>
      <c r="K8" s="98">
        <v>257</v>
      </c>
      <c r="L8" s="98">
        <v>257</v>
      </c>
      <c r="M8" s="99">
        <f t="shared" si="0"/>
        <v>0.82397260273972606</v>
      </c>
      <c r="N8" s="139"/>
      <c r="O8" s="1"/>
      <c r="P8" s="13">
        <f t="shared" si="2"/>
        <v>0.17602739726027397</v>
      </c>
      <c r="Q8" s="14">
        <f t="shared" si="1"/>
        <v>0.17602739726027397</v>
      </c>
      <c r="R8" s="15">
        <f t="shared" si="3"/>
        <v>-0.17602739726027397</v>
      </c>
      <c r="S8" s="1"/>
      <c r="U8"/>
      <c r="V8"/>
      <c r="W8"/>
      <c r="X8"/>
      <c r="Y8"/>
      <c r="Z8"/>
    </row>
    <row r="9" spans="1:26" ht="18">
      <c r="A9" s="133"/>
      <c r="B9" s="136"/>
      <c r="C9" s="132">
        <v>3</v>
      </c>
      <c r="D9" s="98" t="s">
        <v>13</v>
      </c>
      <c r="E9" s="98">
        <v>329</v>
      </c>
      <c r="F9" s="98">
        <v>324</v>
      </c>
      <c r="G9" s="98">
        <v>5</v>
      </c>
      <c r="H9" s="98">
        <v>2</v>
      </c>
      <c r="I9" s="29">
        <v>5</v>
      </c>
      <c r="J9" s="98">
        <v>0</v>
      </c>
      <c r="K9" s="98">
        <v>0</v>
      </c>
      <c r="L9" s="98">
        <v>0</v>
      </c>
      <c r="M9" s="9">
        <f t="shared" si="0"/>
        <v>0.98480243161094227</v>
      </c>
      <c r="N9" s="138">
        <f t="shared" ref="N9" si="5">AVERAGE(M9:M10)</f>
        <v>0.98073792980141428</v>
      </c>
      <c r="O9" s="1"/>
      <c r="P9" s="10">
        <f t="shared" si="2"/>
        <v>6.0790273556231003E-3</v>
      </c>
      <c r="Q9" s="11">
        <f t="shared" si="1"/>
        <v>1.5197568389057751E-2</v>
      </c>
      <c r="R9" s="12">
        <f t="shared" si="3"/>
        <v>-6.0790273556231003E-3</v>
      </c>
      <c r="S9" s="1"/>
      <c r="T9" s="140" t="s">
        <v>21</v>
      </c>
      <c r="U9" s="175" t="s">
        <v>98</v>
      </c>
      <c r="V9" s="155"/>
      <c r="W9" s="155"/>
      <c r="X9" s="155"/>
      <c r="Y9" s="155"/>
      <c r="Z9" s="156"/>
    </row>
    <row r="10" spans="1:26" ht="18.75" thickBot="1">
      <c r="A10" s="133"/>
      <c r="B10" s="136"/>
      <c r="C10" s="134"/>
      <c r="D10" s="98" t="s">
        <v>14</v>
      </c>
      <c r="E10" s="98">
        <v>986</v>
      </c>
      <c r="F10" s="98">
        <v>963</v>
      </c>
      <c r="G10" s="98">
        <v>23</v>
      </c>
      <c r="H10" s="29">
        <v>13</v>
      </c>
      <c r="I10" s="29">
        <v>15</v>
      </c>
      <c r="J10" s="98">
        <v>2</v>
      </c>
      <c r="K10" s="98">
        <v>0</v>
      </c>
      <c r="L10" s="98">
        <v>6</v>
      </c>
      <c r="M10" s="9">
        <f t="shared" si="0"/>
        <v>0.97667342799188639</v>
      </c>
      <c r="N10" s="139"/>
      <c r="O10" s="1"/>
      <c r="P10" s="13">
        <f t="shared" si="2"/>
        <v>1.3184584178498986E-2</v>
      </c>
      <c r="Q10" s="14">
        <f t="shared" si="1"/>
        <v>1.5212981744421906E-2</v>
      </c>
      <c r="R10" s="15">
        <f t="shared" si="3"/>
        <v>-5.0709939148073022E-3</v>
      </c>
      <c r="S10" s="1"/>
      <c r="T10" s="141"/>
      <c r="U10" s="157"/>
      <c r="V10" s="158"/>
      <c r="W10" s="158"/>
      <c r="X10" s="158"/>
      <c r="Y10" s="158"/>
      <c r="Z10" s="159"/>
    </row>
    <row r="11" spans="1:26" ht="18">
      <c r="A11" s="133"/>
      <c r="B11" s="136"/>
      <c r="C11" s="132">
        <v>4</v>
      </c>
      <c r="D11" s="98" t="s">
        <v>13</v>
      </c>
      <c r="E11" s="98">
        <v>198</v>
      </c>
      <c r="F11" s="98">
        <v>183</v>
      </c>
      <c r="G11" s="98">
        <v>15</v>
      </c>
      <c r="H11" s="29">
        <v>8</v>
      </c>
      <c r="I11" s="29">
        <v>9</v>
      </c>
      <c r="J11" s="98">
        <v>4</v>
      </c>
      <c r="K11" s="98">
        <v>0</v>
      </c>
      <c r="L11" s="98">
        <v>0</v>
      </c>
      <c r="M11" s="99">
        <f t="shared" si="0"/>
        <v>0.9242424242424242</v>
      </c>
      <c r="N11" s="138">
        <f t="shared" ref="N11" si="6">AVERAGE(M11:M12)</f>
        <v>0.94613444255120105</v>
      </c>
      <c r="O11" s="1"/>
      <c r="P11" s="10">
        <f t="shared" si="2"/>
        <v>4.0404040404040407E-2</v>
      </c>
      <c r="Q11" s="11">
        <f t="shared" si="1"/>
        <v>4.5454545454545456E-2</v>
      </c>
      <c r="R11" s="12">
        <f t="shared" si="3"/>
        <v>-1.0101010101010102E-2</v>
      </c>
      <c r="S11" s="1"/>
      <c r="T11" s="141"/>
      <c r="U11" s="157"/>
      <c r="V11" s="158"/>
      <c r="W11" s="158"/>
      <c r="X11" s="158"/>
      <c r="Y11" s="158"/>
      <c r="Z11" s="159"/>
    </row>
    <row r="12" spans="1:26" ht="18.75" thickBot="1">
      <c r="A12" s="133"/>
      <c r="B12" s="136"/>
      <c r="C12" s="134"/>
      <c r="D12" s="98" t="s">
        <v>14</v>
      </c>
      <c r="E12" s="98">
        <v>907</v>
      </c>
      <c r="F12" s="98">
        <v>878</v>
      </c>
      <c r="G12" s="98">
        <v>29</v>
      </c>
      <c r="H12" s="29">
        <v>17</v>
      </c>
      <c r="I12" s="29">
        <v>14</v>
      </c>
      <c r="J12" s="98">
        <v>4</v>
      </c>
      <c r="K12" s="98">
        <v>0</v>
      </c>
      <c r="L12" s="98">
        <v>3</v>
      </c>
      <c r="M12" s="9">
        <f t="shared" si="0"/>
        <v>0.9680264608599779</v>
      </c>
      <c r="N12" s="152"/>
      <c r="O12" s="1"/>
      <c r="P12" s="13">
        <f t="shared" si="2"/>
        <v>1.8743109151047408E-2</v>
      </c>
      <c r="Q12" s="14">
        <f t="shared" si="1"/>
        <v>1.5435501653803748E-2</v>
      </c>
      <c r="R12" s="15">
        <f t="shared" si="3"/>
        <v>-2.205071664829107E-3</v>
      </c>
      <c r="S12" s="1"/>
      <c r="T12" s="141"/>
      <c r="U12" s="157"/>
      <c r="V12" s="158"/>
      <c r="W12" s="158"/>
      <c r="X12" s="158"/>
      <c r="Y12" s="158"/>
      <c r="Z12" s="159"/>
    </row>
    <row r="13" spans="1:26" ht="18" thickBot="1">
      <c r="A13" s="134"/>
      <c r="B13" s="137"/>
      <c r="C13" s="153" t="s">
        <v>15</v>
      </c>
      <c r="D13" s="154"/>
      <c r="E13" s="16">
        <f t="shared" ref="E13:L13" si="7">SUM(E5:E12)</f>
        <v>4447</v>
      </c>
      <c r="F13" s="16">
        <f t="shared" si="7"/>
        <v>3935</v>
      </c>
      <c r="G13" s="16">
        <f t="shared" si="7"/>
        <v>512</v>
      </c>
      <c r="H13" s="16">
        <f t="shared" si="7"/>
        <v>480</v>
      </c>
      <c r="I13" s="16">
        <f t="shared" si="7"/>
        <v>313</v>
      </c>
      <c r="J13" s="16">
        <f t="shared" si="7"/>
        <v>80</v>
      </c>
      <c r="K13" s="16">
        <f t="shared" si="7"/>
        <v>257</v>
      </c>
      <c r="L13" s="16">
        <f t="shared" si="7"/>
        <v>266</v>
      </c>
      <c r="M13" s="17">
        <f>F13/E13</f>
        <v>0.88486620193388799</v>
      </c>
      <c r="N13" s="17">
        <f>AVERAGE(N5:N12)</f>
        <v>0.86868051283289649</v>
      </c>
      <c r="O13" s="1"/>
      <c r="P13" s="18">
        <f t="shared" si="2"/>
        <v>0.10793793568697999</v>
      </c>
      <c r="Q13" s="19">
        <f t="shared" si="1"/>
        <v>7.0384528895884868E-2</v>
      </c>
      <c r="R13" s="20">
        <f t="shared" si="3"/>
        <v>-6.3188666516752867E-2</v>
      </c>
      <c r="S13" s="1"/>
      <c r="T13" s="142"/>
      <c r="U13" s="160"/>
      <c r="V13" s="161"/>
      <c r="W13" s="161"/>
      <c r="X13" s="161"/>
      <c r="Y13" s="161"/>
      <c r="Z13" s="162"/>
    </row>
    <row r="14" spans="1:26" ht="18" thickBot="1">
      <c r="A14" s="132" t="s">
        <v>11</v>
      </c>
      <c r="B14" s="135" t="s">
        <v>16</v>
      </c>
      <c r="C14" s="132">
        <v>1</v>
      </c>
      <c r="D14" s="98" t="s">
        <v>13</v>
      </c>
      <c r="E14" s="98">
        <v>937</v>
      </c>
      <c r="F14" s="98">
        <v>937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">
        <f t="shared" si="0"/>
        <v>1</v>
      </c>
      <c r="N14" s="138">
        <f t="shared" ref="N14:N20" si="8">AVERAGE(M14:M15)</f>
        <v>1</v>
      </c>
      <c r="O14" s="1"/>
      <c r="P14" s="10">
        <f t="shared" si="2"/>
        <v>0</v>
      </c>
      <c r="Q14" s="11">
        <f t="shared" si="1"/>
        <v>0</v>
      </c>
      <c r="R14" s="12">
        <f t="shared" si="3"/>
        <v>0</v>
      </c>
      <c r="S14" s="1"/>
    </row>
    <row r="15" spans="1:26" ht="18" thickBot="1">
      <c r="A15" s="133"/>
      <c r="B15" s="136"/>
      <c r="C15" s="134"/>
      <c r="D15" s="98" t="s">
        <v>14</v>
      </c>
      <c r="E15" s="98">
        <v>23</v>
      </c>
      <c r="F15" s="98">
        <v>23</v>
      </c>
      <c r="G15" s="98">
        <v>0</v>
      </c>
      <c r="H15" s="98">
        <v>0</v>
      </c>
      <c r="I15" s="98">
        <v>0</v>
      </c>
      <c r="J15" s="98">
        <v>0</v>
      </c>
      <c r="K15" s="98">
        <v>0</v>
      </c>
      <c r="L15" s="98">
        <v>0</v>
      </c>
      <c r="M15" s="9">
        <f t="shared" si="0"/>
        <v>1</v>
      </c>
      <c r="N15" s="139"/>
      <c r="O15" s="1"/>
      <c r="P15" s="13">
        <f t="shared" si="2"/>
        <v>0</v>
      </c>
      <c r="Q15" s="14">
        <f t="shared" si="1"/>
        <v>0</v>
      </c>
      <c r="R15" s="15">
        <f t="shared" si="3"/>
        <v>0</v>
      </c>
      <c r="S15" s="1"/>
      <c r="T15" s="21" t="s">
        <v>22</v>
      </c>
      <c r="U15" s="22"/>
      <c r="V15" s="23"/>
      <c r="W15" s="23"/>
      <c r="X15" s="23"/>
      <c r="Y15" s="23"/>
      <c r="Z15" s="24"/>
    </row>
    <row r="16" spans="1:26" ht="18.75" thickBot="1">
      <c r="A16" s="133"/>
      <c r="B16" s="136"/>
      <c r="C16" s="132">
        <v>2</v>
      </c>
      <c r="D16" s="98" t="s">
        <v>13</v>
      </c>
      <c r="E16" s="98">
        <v>78</v>
      </c>
      <c r="F16" s="98">
        <v>76</v>
      </c>
      <c r="G16" s="98">
        <v>2</v>
      </c>
      <c r="H16" s="29">
        <v>1</v>
      </c>
      <c r="I16" s="29">
        <v>1</v>
      </c>
      <c r="J16" s="98">
        <v>0</v>
      </c>
      <c r="K16" s="98">
        <v>0</v>
      </c>
      <c r="L16" s="98">
        <v>0</v>
      </c>
      <c r="M16" s="99">
        <f t="shared" si="0"/>
        <v>0.97435897435897434</v>
      </c>
      <c r="N16" s="138">
        <f t="shared" si="8"/>
        <v>0.49767266661285547</v>
      </c>
      <c r="O16" s="1"/>
      <c r="P16" s="10">
        <f t="shared" si="2"/>
        <v>1.282051282051282E-2</v>
      </c>
      <c r="Q16" s="11">
        <f t="shared" si="1"/>
        <v>1.282051282051282E-2</v>
      </c>
      <c r="R16" s="12">
        <f t="shared" si="3"/>
        <v>0</v>
      </c>
      <c r="S16" s="1"/>
    </row>
    <row r="17" spans="1:26" ht="18.75" thickBot="1">
      <c r="A17" s="133"/>
      <c r="B17" s="136"/>
      <c r="C17" s="134"/>
      <c r="D17" s="98" t="s">
        <v>14</v>
      </c>
      <c r="E17" s="98">
        <v>953</v>
      </c>
      <c r="F17" s="98">
        <v>20</v>
      </c>
      <c r="G17" s="98">
        <v>933</v>
      </c>
      <c r="H17" s="29">
        <v>931</v>
      </c>
      <c r="I17" s="29">
        <v>103</v>
      </c>
      <c r="J17" s="98">
        <v>24</v>
      </c>
      <c r="K17" s="98">
        <v>7</v>
      </c>
      <c r="L17" s="98">
        <v>6</v>
      </c>
      <c r="M17" s="99">
        <f t="shared" si="0"/>
        <v>2.098635886673662E-2</v>
      </c>
      <c r="N17" s="139"/>
      <c r="O17" s="1"/>
      <c r="P17" s="13">
        <f t="shared" si="2"/>
        <v>0.9769150052465897</v>
      </c>
      <c r="Q17" s="14">
        <f t="shared" si="1"/>
        <v>0.1080797481636936</v>
      </c>
      <c r="R17" s="15">
        <f t="shared" si="3"/>
        <v>-0.10598111227701994</v>
      </c>
      <c r="S17" s="1"/>
      <c r="T17" s="25" t="s">
        <v>23</v>
      </c>
      <c r="U17" s="22" t="s">
        <v>24</v>
      </c>
      <c r="V17" s="23"/>
      <c r="W17" s="23"/>
      <c r="X17" s="23"/>
      <c r="Y17" s="23"/>
      <c r="Z17" s="24"/>
    </row>
    <row r="18" spans="1:26" ht="17.25">
      <c r="A18" s="133"/>
      <c r="B18" s="136"/>
      <c r="C18" s="132">
        <v>3</v>
      </c>
      <c r="D18" s="98" t="s">
        <v>13</v>
      </c>
      <c r="E18" s="98">
        <v>1116</v>
      </c>
      <c r="F18" s="98">
        <v>1107</v>
      </c>
      <c r="G18" s="98">
        <v>9</v>
      </c>
      <c r="H18" s="83">
        <v>1</v>
      </c>
      <c r="I18" s="32">
        <v>8</v>
      </c>
      <c r="J18" s="98">
        <v>1</v>
      </c>
      <c r="K18" s="98">
        <v>1</v>
      </c>
      <c r="L18" s="98">
        <v>1</v>
      </c>
      <c r="M18" s="9">
        <f t="shared" si="0"/>
        <v>0.99193548387096775</v>
      </c>
      <c r="N18" s="138">
        <f t="shared" si="8"/>
        <v>0.49596774193548387</v>
      </c>
      <c r="O18" s="1"/>
      <c r="P18" s="10">
        <f t="shared" si="2"/>
        <v>8.960573476702509E-4</v>
      </c>
      <c r="Q18" s="11">
        <f t="shared" si="1"/>
        <v>7.1684587813620072E-3</v>
      </c>
      <c r="R18" s="12">
        <f t="shared" si="3"/>
        <v>0</v>
      </c>
      <c r="S18" s="1"/>
    </row>
    <row r="19" spans="1:26" ht="18.75" thickBot="1">
      <c r="A19" s="133"/>
      <c r="B19" s="136"/>
      <c r="C19" s="134"/>
      <c r="D19" s="98" t="s">
        <v>14</v>
      </c>
      <c r="E19" s="98">
        <v>1029</v>
      </c>
      <c r="F19" s="98">
        <v>0</v>
      </c>
      <c r="G19" s="98">
        <v>1029</v>
      </c>
      <c r="H19" s="29">
        <v>1029</v>
      </c>
      <c r="I19" s="83">
        <v>6</v>
      </c>
      <c r="J19" s="98">
        <v>58</v>
      </c>
      <c r="K19" s="98">
        <v>6</v>
      </c>
      <c r="L19" s="98">
        <v>10</v>
      </c>
      <c r="M19" s="99">
        <f t="shared" si="0"/>
        <v>0</v>
      </c>
      <c r="N19" s="139"/>
      <c r="O19" s="1"/>
      <c r="P19" s="13">
        <f t="shared" si="2"/>
        <v>1</v>
      </c>
      <c r="Q19" s="14">
        <f t="shared" si="1"/>
        <v>5.8309037900874635E-3</v>
      </c>
      <c r="R19" s="15">
        <f t="shared" si="3"/>
        <v>-5.8309037900874635E-3</v>
      </c>
      <c r="S19" s="1"/>
    </row>
    <row r="20" spans="1:26" ht="18">
      <c r="A20" s="133"/>
      <c r="B20" s="136"/>
      <c r="C20" s="132">
        <v>4</v>
      </c>
      <c r="D20" s="98" t="s">
        <v>13</v>
      </c>
      <c r="E20" s="98">
        <v>630</v>
      </c>
      <c r="F20" s="98">
        <v>620</v>
      </c>
      <c r="G20" s="98">
        <v>10</v>
      </c>
      <c r="H20" s="83">
        <v>4</v>
      </c>
      <c r="I20" s="29">
        <v>6</v>
      </c>
      <c r="J20" s="98">
        <v>1</v>
      </c>
      <c r="K20" s="98">
        <v>0</v>
      </c>
      <c r="L20" s="98">
        <v>0</v>
      </c>
      <c r="M20" s="9">
        <f t="shared" si="0"/>
        <v>0.98412698412698407</v>
      </c>
      <c r="N20" s="138">
        <f t="shared" si="8"/>
        <v>0.49255513414805446</v>
      </c>
      <c r="O20" s="1"/>
      <c r="P20" s="10">
        <f t="shared" si="2"/>
        <v>6.3492063492063492E-3</v>
      </c>
      <c r="Q20" s="11">
        <f t="shared" si="1"/>
        <v>9.5238095238095247E-3</v>
      </c>
      <c r="R20" s="12">
        <f t="shared" si="3"/>
        <v>0</v>
      </c>
      <c r="S20" s="1"/>
    </row>
    <row r="21" spans="1:26" ht="18.75" thickBot="1">
      <c r="A21" s="133"/>
      <c r="B21" s="136"/>
      <c r="C21" s="134"/>
      <c r="D21" s="98" t="s">
        <v>14</v>
      </c>
      <c r="E21" s="98">
        <v>1017</v>
      </c>
      <c r="F21" s="98">
        <v>1</v>
      </c>
      <c r="G21" s="98">
        <v>1016</v>
      </c>
      <c r="H21" s="29">
        <v>1016</v>
      </c>
      <c r="I21" s="98">
        <v>3</v>
      </c>
      <c r="J21" s="98">
        <v>12</v>
      </c>
      <c r="K21" s="98">
        <v>9</v>
      </c>
      <c r="L21" s="98">
        <v>7</v>
      </c>
      <c r="M21" s="99">
        <f t="shared" si="0"/>
        <v>9.8328416912487715E-4</v>
      </c>
      <c r="N21" s="152"/>
      <c r="O21" s="1"/>
      <c r="P21" s="13">
        <f t="shared" si="2"/>
        <v>0.99901671583087515</v>
      </c>
      <c r="Q21" s="14">
        <f t="shared" si="1"/>
        <v>2.9498525073746312E-3</v>
      </c>
      <c r="R21" s="15">
        <f t="shared" si="3"/>
        <v>-2.9498525073746312E-3</v>
      </c>
      <c r="S21" s="1"/>
    </row>
    <row r="22" spans="1:26" ht="18" thickBot="1">
      <c r="A22" s="134"/>
      <c r="B22" s="137"/>
      <c r="C22" s="153" t="s">
        <v>15</v>
      </c>
      <c r="D22" s="154"/>
      <c r="E22" s="16">
        <f>SUM(E14:E21)</f>
        <v>5783</v>
      </c>
      <c r="F22" s="16">
        <f>SUM(F14:F21)</f>
        <v>2784</v>
      </c>
      <c r="G22" s="16">
        <f t="shared" ref="G22:L22" si="9">SUM(G14:G21)</f>
        <v>2999</v>
      </c>
      <c r="H22" s="16">
        <f t="shared" si="9"/>
        <v>2982</v>
      </c>
      <c r="I22" s="16">
        <f t="shared" si="9"/>
        <v>127</v>
      </c>
      <c r="J22" s="16">
        <f t="shared" si="9"/>
        <v>96</v>
      </c>
      <c r="K22" s="16">
        <f t="shared" si="9"/>
        <v>23</v>
      </c>
      <c r="L22" s="16">
        <f t="shared" si="9"/>
        <v>24</v>
      </c>
      <c r="M22" s="17">
        <f>F22/E22</f>
        <v>0.48141103233615773</v>
      </c>
      <c r="N22" s="17">
        <f>AVERAGE(N14:N21)</f>
        <v>0.62154888567409838</v>
      </c>
      <c r="O22" s="1"/>
      <c r="P22" s="18">
        <f t="shared" si="2"/>
        <v>0.51564931696351379</v>
      </c>
      <c r="Q22" s="19">
        <f t="shared" si="1"/>
        <v>2.1960919937748572E-2</v>
      </c>
      <c r="R22" s="20">
        <f t="shared" si="3"/>
        <v>-1.9021269237420025E-2</v>
      </c>
      <c r="S22" s="1"/>
    </row>
    <row r="23" spans="1:26">
      <c r="P23" s="26"/>
      <c r="Q23" s="26"/>
      <c r="R23" s="26"/>
    </row>
  </sheetData>
  <mergeCells count="38">
    <mergeCell ref="A1:N1"/>
    <mergeCell ref="A2:A4"/>
    <mergeCell ref="B2:B4"/>
    <mergeCell ref="C2:C4"/>
    <mergeCell ref="D2:D4"/>
    <mergeCell ref="E2:E3"/>
    <mergeCell ref="F2:F3"/>
    <mergeCell ref="G2:L3"/>
    <mergeCell ref="M2:M4"/>
    <mergeCell ref="N2:N4"/>
    <mergeCell ref="P2:R3"/>
    <mergeCell ref="T2:T7"/>
    <mergeCell ref="U2:Z7"/>
    <mergeCell ref="E4:F4"/>
    <mergeCell ref="A5:A13"/>
    <mergeCell ref="B5:B13"/>
    <mergeCell ref="C5:C6"/>
    <mergeCell ref="N5:N6"/>
    <mergeCell ref="C7:C8"/>
    <mergeCell ref="N7:N8"/>
    <mergeCell ref="C9:C10"/>
    <mergeCell ref="N9:N10"/>
    <mergeCell ref="T9:T13"/>
    <mergeCell ref="U9:Z13"/>
    <mergeCell ref="C11:C12"/>
    <mergeCell ref="N11:N12"/>
    <mergeCell ref="C13:D13"/>
    <mergeCell ref="C22:D22"/>
    <mergeCell ref="A14:A22"/>
    <mergeCell ref="B14:B22"/>
    <mergeCell ref="C14:C15"/>
    <mergeCell ref="C20:C21"/>
    <mergeCell ref="N20:N21"/>
    <mergeCell ref="N14:N15"/>
    <mergeCell ref="C16:C17"/>
    <mergeCell ref="N16:N17"/>
    <mergeCell ref="C18:C19"/>
    <mergeCell ref="N18:N1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="80" zoomScaleNormal="80" workbookViewId="0">
      <selection activeCell="U2" sqref="U2:Z13"/>
    </sheetView>
  </sheetViews>
  <sheetFormatPr defaultColWidth="9" defaultRowHeight="15"/>
  <cols>
    <col min="1" max="1" width="9" style="2"/>
    <col min="2" max="2" width="11.85546875" style="2" customWidth="1"/>
    <col min="3" max="3" width="9" style="2"/>
    <col min="4" max="4" width="11" style="2" customWidth="1"/>
    <col min="5" max="6" width="12.7109375" style="2" customWidth="1"/>
    <col min="7" max="9" width="9" style="2"/>
    <col min="10" max="12" width="10.42578125" style="2" customWidth="1"/>
    <col min="13" max="13" width="11.85546875" style="2" bestFit="1" customWidth="1"/>
    <col min="14" max="14" width="11.85546875" style="2" customWidth="1"/>
    <col min="15" max="15" width="1.7109375" style="2" customWidth="1"/>
    <col min="16" max="17" width="0" style="2" hidden="1" customWidth="1"/>
    <col min="18" max="18" width="11" style="2" hidden="1" customWidth="1"/>
    <col min="19" max="19" width="1.7109375" style="2" customWidth="1"/>
    <col min="20" max="16384" width="9" style="2"/>
  </cols>
  <sheetData>
    <row r="1" spans="1:26" ht="21" thickBot="1">
      <c r="A1" s="108" t="s">
        <v>93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  <c r="O1" s="1"/>
      <c r="S1" s="1"/>
    </row>
    <row r="2" spans="1:26" ht="17.25" customHeight="1">
      <c r="A2" s="111" t="s">
        <v>0</v>
      </c>
      <c r="B2" s="111" t="s">
        <v>1</v>
      </c>
      <c r="C2" s="111" t="s">
        <v>2</v>
      </c>
      <c r="D2" s="111" t="s">
        <v>3</v>
      </c>
      <c r="E2" s="112" t="s">
        <v>18</v>
      </c>
      <c r="F2" s="112" t="s">
        <v>19</v>
      </c>
      <c r="G2" s="113" t="s">
        <v>5</v>
      </c>
      <c r="H2" s="113"/>
      <c r="I2" s="113"/>
      <c r="J2" s="113"/>
      <c r="K2" s="113"/>
      <c r="L2" s="113"/>
      <c r="M2" s="111" t="s">
        <v>25</v>
      </c>
      <c r="N2" s="111" t="s">
        <v>26</v>
      </c>
      <c r="O2" s="1"/>
      <c r="P2" s="114" t="s">
        <v>28</v>
      </c>
      <c r="Q2" s="115"/>
      <c r="R2" s="116"/>
      <c r="S2" s="1"/>
      <c r="T2" s="120" t="s">
        <v>20</v>
      </c>
      <c r="U2" s="176" t="s">
        <v>94</v>
      </c>
      <c r="V2" s="163"/>
      <c r="W2" s="163"/>
      <c r="X2" s="163"/>
      <c r="Y2" s="163"/>
      <c r="Z2" s="164"/>
    </row>
    <row r="3" spans="1:26" ht="15.75" thickBot="1">
      <c r="A3" s="111"/>
      <c r="B3" s="111"/>
      <c r="C3" s="111"/>
      <c r="D3" s="111"/>
      <c r="E3" s="112"/>
      <c r="F3" s="112"/>
      <c r="G3" s="113"/>
      <c r="H3" s="113"/>
      <c r="I3" s="113"/>
      <c r="J3" s="113"/>
      <c r="K3" s="113"/>
      <c r="L3" s="113"/>
      <c r="M3" s="111"/>
      <c r="N3" s="111"/>
      <c r="O3" s="1"/>
      <c r="P3" s="117"/>
      <c r="Q3" s="118"/>
      <c r="R3" s="119"/>
      <c r="S3" s="1"/>
      <c r="T3" s="121"/>
      <c r="U3" s="165"/>
      <c r="V3" s="166"/>
      <c r="W3" s="166"/>
      <c r="X3" s="166"/>
      <c r="Y3" s="166"/>
      <c r="Z3" s="167"/>
    </row>
    <row r="4" spans="1:26" ht="52.5" thickBot="1">
      <c r="A4" s="111"/>
      <c r="B4" s="111"/>
      <c r="C4" s="111"/>
      <c r="D4" s="111"/>
      <c r="E4" s="112" t="s">
        <v>4</v>
      </c>
      <c r="F4" s="112"/>
      <c r="G4" s="95" t="s">
        <v>17</v>
      </c>
      <c r="H4" s="95" t="s">
        <v>6</v>
      </c>
      <c r="I4" s="95" t="s">
        <v>7</v>
      </c>
      <c r="J4" s="95" t="s">
        <v>8</v>
      </c>
      <c r="K4" s="95" t="s">
        <v>9</v>
      </c>
      <c r="L4" s="4" t="s">
        <v>10</v>
      </c>
      <c r="M4" s="111"/>
      <c r="N4" s="111"/>
      <c r="O4" s="1"/>
      <c r="P4" s="5" t="s">
        <v>6</v>
      </c>
      <c r="Q4" s="6" t="s">
        <v>7</v>
      </c>
      <c r="R4" s="7" t="s">
        <v>29</v>
      </c>
      <c r="S4" s="1"/>
      <c r="T4" s="121"/>
      <c r="U4" s="165"/>
      <c r="V4" s="166"/>
      <c r="W4" s="166"/>
      <c r="X4" s="166"/>
      <c r="Y4" s="166"/>
      <c r="Z4" s="167"/>
    </row>
    <row r="5" spans="1:26" ht="17.25" customHeight="1">
      <c r="A5" s="132" t="s">
        <v>11</v>
      </c>
      <c r="B5" s="135" t="s">
        <v>12</v>
      </c>
      <c r="C5" s="132">
        <v>1</v>
      </c>
      <c r="D5" s="96" t="s">
        <v>13</v>
      </c>
      <c r="E5" s="96">
        <v>1109</v>
      </c>
      <c r="F5" s="96">
        <v>1099</v>
      </c>
      <c r="G5" s="96">
        <v>10</v>
      </c>
      <c r="H5" s="32">
        <v>6</v>
      </c>
      <c r="I5" s="32">
        <v>8</v>
      </c>
      <c r="J5" s="96">
        <v>2</v>
      </c>
      <c r="K5" s="96">
        <v>2</v>
      </c>
      <c r="L5" s="96">
        <v>2</v>
      </c>
      <c r="M5" s="9">
        <f t="shared" ref="M5:M21" si="0">F5/E5</f>
        <v>0.99098286744815145</v>
      </c>
      <c r="N5" s="138">
        <f>AVERAGE(M5:M6)</f>
        <v>0.99308758757022964</v>
      </c>
      <c r="O5" s="1"/>
      <c r="P5" s="10">
        <f>H5/$E5</f>
        <v>5.4102795311091077E-3</v>
      </c>
      <c r="Q5" s="11">
        <f t="shared" ref="Q5:Q22" si="1">I5/$E5</f>
        <v>7.2137060414788094E-3</v>
      </c>
      <c r="R5" s="12">
        <f>(G5-H5-I5)/$E5</f>
        <v>-3.6068530207394047E-3</v>
      </c>
      <c r="S5" s="1"/>
      <c r="T5" s="121"/>
      <c r="U5" s="165"/>
      <c r="V5" s="166"/>
      <c r="W5" s="166"/>
      <c r="X5" s="166"/>
      <c r="Y5" s="166"/>
      <c r="Z5" s="167"/>
    </row>
    <row r="6" spans="1:26" ht="18" thickBot="1">
      <c r="A6" s="133"/>
      <c r="B6" s="136"/>
      <c r="C6" s="134"/>
      <c r="D6" s="96" t="s">
        <v>14</v>
      </c>
      <c r="E6" s="96">
        <v>416</v>
      </c>
      <c r="F6" s="96">
        <v>414</v>
      </c>
      <c r="G6" s="96">
        <v>2</v>
      </c>
      <c r="H6" s="96">
        <v>0</v>
      </c>
      <c r="I6" s="96">
        <v>0</v>
      </c>
      <c r="J6" s="96">
        <v>2</v>
      </c>
      <c r="K6" s="96">
        <v>0</v>
      </c>
      <c r="L6" s="96">
        <v>0</v>
      </c>
      <c r="M6" s="9">
        <f t="shared" si="0"/>
        <v>0.99519230769230771</v>
      </c>
      <c r="N6" s="139"/>
      <c r="O6" s="1"/>
      <c r="P6" s="13">
        <f t="shared" ref="P6:P22" si="2">H6/$E6</f>
        <v>0</v>
      </c>
      <c r="Q6" s="14">
        <f t="shared" si="1"/>
        <v>0</v>
      </c>
      <c r="R6" s="15">
        <f t="shared" ref="R6:R22" si="3">(G6-H6-I6)/$E6</f>
        <v>4.807692307692308E-3</v>
      </c>
      <c r="S6" s="1"/>
      <c r="T6" s="121"/>
      <c r="U6" s="165"/>
      <c r="V6" s="166"/>
      <c r="W6" s="166"/>
      <c r="X6" s="166"/>
      <c r="Y6" s="166"/>
      <c r="Z6" s="167"/>
    </row>
    <row r="7" spans="1:26" ht="18.75" thickBot="1">
      <c r="A7" s="133"/>
      <c r="B7" s="136"/>
      <c r="C7" s="132">
        <v>2</v>
      </c>
      <c r="D7" s="96" t="s">
        <v>13</v>
      </c>
      <c r="E7" s="96">
        <v>1510</v>
      </c>
      <c r="F7" s="96">
        <v>1421</v>
      </c>
      <c r="G7" s="96">
        <v>89</v>
      </c>
      <c r="H7" s="29">
        <v>78</v>
      </c>
      <c r="I7" s="29">
        <v>78</v>
      </c>
      <c r="J7" s="96">
        <v>9</v>
      </c>
      <c r="K7" s="96">
        <v>8</v>
      </c>
      <c r="L7" s="96">
        <v>12</v>
      </c>
      <c r="M7" s="9">
        <f t="shared" si="0"/>
        <v>0.94105960264900668</v>
      </c>
      <c r="N7" s="138">
        <f t="shared" ref="N7" si="4">AVERAGE(M7:M8)</f>
        <v>0.96444785510171205</v>
      </c>
      <c r="O7" s="1"/>
      <c r="P7" s="10">
        <f t="shared" si="2"/>
        <v>5.1655629139072845E-2</v>
      </c>
      <c r="Q7" s="11">
        <f t="shared" si="1"/>
        <v>5.1655629139072845E-2</v>
      </c>
      <c r="R7" s="12">
        <f t="shared" si="3"/>
        <v>-4.4370860927152318E-2</v>
      </c>
      <c r="S7" s="1"/>
      <c r="T7" s="122"/>
      <c r="U7" s="168"/>
      <c r="V7" s="169"/>
      <c r="W7" s="169"/>
      <c r="X7" s="169"/>
      <c r="Y7" s="169"/>
      <c r="Z7" s="170"/>
    </row>
    <row r="8" spans="1:26" ht="18.75" thickBot="1">
      <c r="A8" s="133"/>
      <c r="B8" s="136"/>
      <c r="C8" s="134"/>
      <c r="D8" s="96" t="s">
        <v>14</v>
      </c>
      <c r="E8" s="96">
        <v>1562</v>
      </c>
      <c r="F8" s="96">
        <v>1543</v>
      </c>
      <c r="G8" s="96">
        <v>19</v>
      </c>
      <c r="H8" s="29">
        <v>16</v>
      </c>
      <c r="I8" s="29">
        <v>16</v>
      </c>
      <c r="J8" s="96">
        <v>2</v>
      </c>
      <c r="K8" s="96">
        <v>0</v>
      </c>
      <c r="L8" s="96">
        <v>0</v>
      </c>
      <c r="M8" s="9">
        <f t="shared" si="0"/>
        <v>0.98783610755441742</v>
      </c>
      <c r="N8" s="139"/>
      <c r="O8" s="1"/>
      <c r="P8" s="13">
        <f t="shared" si="2"/>
        <v>1.0243277848911651E-2</v>
      </c>
      <c r="Q8" s="14">
        <f t="shared" si="1"/>
        <v>1.0243277848911651E-2</v>
      </c>
      <c r="R8" s="15">
        <f t="shared" si="3"/>
        <v>-8.3226632522407171E-3</v>
      </c>
      <c r="S8" s="1"/>
      <c r="U8"/>
      <c r="V8"/>
      <c r="W8"/>
      <c r="X8"/>
      <c r="Y8"/>
      <c r="Z8"/>
    </row>
    <row r="9" spans="1:26" ht="18">
      <c r="A9" s="133"/>
      <c r="B9" s="136"/>
      <c r="C9" s="132">
        <v>3</v>
      </c>
      <c r="D9" s="96" t="s">
        <v>13</v>
      </c>
      <c r="E9" s="96">
        <v>1741</v>
      </c>
      <c r="F9" s="96">
        <v>1712</v>
      </c>
      <c r="G9" s="96">
        <v>29</v>
      </c>
      <c r="H9" s="29">
        <v>12</v>
      </c>
      <c r="I9" s="29">
        <v>23</v>
      </c>
      <c r="J9" s="96">
        <v>8</v>
      </c>
      <c r="K9" s="96">
        <v>8</v>
      </c>
      <c r="L9" s="96">
        <v>9</v>
      </c>
      <c r="M9" s="9">
        <f t="shared" si="0"/>
        <v>0.98334290637564614</v>
      </c>
      <c r="N9" s="138">
        <f t="shared" ref="N9" si="5">AVERAGE(M9:M10)</f>
        <v>0.98508338106577042</v>
      </c>
      <c r="O9" s="1"/>
      <c r="P9" s="10">
        <f t="shared" si="2"/>
        <v>6.8925904652498565E-3</v>
      </c>
      <c r="Q9" s="11">
        <f t="shared" si="1"/>
        <v>1.3210798391728892E-2</v>
      </c>
      <c r="R9" s="12">
        <f t="shared" si="3"/>
        <v>-3.4462952326249283E-3</v>
      </c>
      <c r="S9" s="1"/>
      <c r="T9" s="140" t="s">
        <v>21</v>
      </c>
      <c r="U9" s="176" t="s">
        <v>95</v>
      </c>
      <c r="V9" s="155"/>
      <c r="W9" s="155"/>
      <c r="X9" s="155"/>
      <c r="Y9" s="155"/>
      <c r="Z9" s="156"/>
    </row>
    <row r="10" spans="1:26" ht="18.75" thickBot="1">
      <c r="A10" s="133"/>
      <c r="B10" s="136"/>
      <c r="C10" s="134"/>
      <c r="D10" s="96" t="s">
        <v>14</v>
      </c>
      <c r="E10" s="96">
        <v>1442</v>
      </c>
      <c r="F10" s="96">
        <v>1423</v>
      </c>
      <c r="G10" s="96">
        <v>19</v>
      </c>
      <c r="H10" s="29">
        <v>9</v>
      </c>
      <c r="I10" s="29">
        <v>15</v>
      </c>
      <c r="J10" s="96">
        <v>3</v>
      </c>
      <c r="K10" s="96">
        <v>1</v>
      </c>
      <c r="L10" s="96">
        <v>2</v>
      </c>
      <c r="M10" s="9">
        <f t="shared" si="0"/>
        <v>0.9868238557558946</v>
      </c>
      <c r="N10" s="139"/>
      <c r="O10" s="1"/>
      <c r="P10" s="13">
        <f t="shared" si="2"/>
        <v>6.2413314840499305E-3</v>
      </c>
      <c r="Q10" s="14">
        <f t="shared" si="1"/>
        <v>1.0402219140083218E-2</v>
      </c>
      <c r="R10" s="15">
        <f t="shared" si="3"/>
        <v>-3.4674063800277394E-3</v>
      </c>
      <c r="S10" s="1"/>
      <c r="T10" s="141"/>
      <c r="U10" s="157"/>
      <c r="V10" s="158"/>
      <c r="W10" s="158"/>
      <c r="X10" s="158"/>
      <c r="Y10" s="158"/>
      <c r="Z10" s="159"/>
    </row>
    <row r="11" spans="1:26" ht="17.25">
      <c r="A11" s="133"/>
      <c r="B11" s="136"/>
      <c r="C11" s="132">
        <v>4</v>
      </c>
      <c r="D11" s="96" t="s">
        <v>13</v>
      </c>
      <c r="E11" s="96">
        <v>1271</v>
      </c>
      <c r="F11" s="96">
        <v>1264</v>
      </c>
      <c r="G11" s="96">
        <v>7</v>
      </c>
      <c r="H11" s="96">
        <v>0</v>
      </c>
      <c r="I11" s="32">
        <v>5</v>
      </c>
      <c r="J11" s="96">
        <v>2</v>
      </c>
      <c r="K11" s="96">
        <v>1</v>
      </c>
      <c r="L11" s="96">
        <v>1</v>
      </c>
      <c r="M11" s="9">
        <f t="shared" si="0"/>
        <v>0.99449252557041701</v>
      </c>
      <c r="N11" s="138">
        <f t="shared" ref="N11" si="6">AVERAGE(M11:M12)</f>
        <v>0.99476794803923574</v>
      </c>
      <c r="O11" s="1"/>
      <c r="P11" s="10">
        <f t="shared" si="2"/>
        <v>0</v>
      </c>
      <c r="Q11" s="11">
        <f t="shared" si="1"/>
        <v>3.9339103068450039E-3</v>
      </c>
      <c r="R11" s="12">
        <f t="shared" si="3"/>
        <v>1.5735641227380016E-3</v>
      </c>
      <c r="S11" s="1"/>
      <c r="T11" s="141"/>
      <c r="U11" s="157"/>
      <c r="V11" s="158"/>
      <c r="W11" s="158"/>
      <c r="X11" s="158"/>
      <c r="Y11" s="158"/>
      <c r="Z11" s="159"/>
    </row>
    <row r="12" spans="1:26" ht="18" thickBot="1">
      <c r="A12" s="133"/>
      <c r="B12" s="136"/>
      <c r="C12" s="134"/>
      <c r="D12" s="96" t="s">
        <v>14</v>
      </c>
      <c r="E12" s="96">
        <v>1614</v>
      </c>
      <c r="F12" s="96">
        <v>1606</v>
      </c>
      <c r="G12" s="96">
        <v>8</v>
      </c>
      <c r="H12" s="96">
        <v>0</v>
      </c>
      <c r="I12" s="32">
        <v>6</v>
      </c>
      <c r="J12" s="96">
        <v>1</v>
      </c>
      <c r="K12" s="96">
        <v>0</v>
      </c>
      <c r="L12" s="96">
        <v>1</v>
      </c>
      <c r="M12" s="9">
        <f t="shared" si="0"/>
        <v>0.99504337050805447</v>
      </c>
      <c r="N12" s="152"/>
      <c r="O12" s="1"/>
      <c r="P12" s="13">
        <f t="shared" si="2"/>
        <v>0</v>
      </c>
      <c r="Q12" s="14">
        <f t="shared" si="1"/>
        <v>3.7174721189591076E-3</v>
      </c>
      <c r="R12" s="15">
        <f t="shared" si="3"/>
        <v>1.2391573729863693E-3</v>
      </c>
      <c r="S12" s="1"/>
      <c r="T12" s="141"/>
      <c r="U12" s="157"/>
      <c r="V12" s="158"/>
      <c r="W12" s="158"/>
      <c r="X12" s="158"/>
      <c r="Y12" s="158"/>
      <c r="Z12" s="159"/>
    </row>
    <row r="13" spans="1:26" ht="18" thickBot="1">
      <c r="A13" s="134"/>
      <c r="B13" s="137"/>
      <c r="C13" s="153" t="s">
        <v>15</v>
      </c>
      <c r="D13" s="154"/>
      <c r="E13" s="16">
        <f t="shared" ref="E13:L13" si="7">SUM(E5:E12)</f>
        <v>10665</v>
      </c>
      <c r="F13" s="16">
        <f t="shared" si="7"/>
        <v>10482</v>
      </c>
      <c r="G13" s="16">
        <f t="shared" si="7"/>
        <v>183</v>
      </c>
      <c r="H13" s="16">
        <f t="shared" si="7"/>
        <v>121</v>
      </c>
      <c r="I13" s="16">
        <f t="shared" si="7"/>
        <v>151</v>
      </c>
      <c r="J13" s="16">
        <f t="shared" si="7"/>
        <v>29</v>
      </c>
      <c r="K13" s="16">
        <f t="shared" si="7"/>
        <v>20</v>
      </c>
      <c r="L13" s="16">
        <f t="shared" si="7"/>
        <v>27</v>
      </c>
      <c r="M13" s="17">
        <f>F13/E13</f>
        <v>0.98284106891701828</v>
      </c>
      <c r="N13" s="17">
        <f>AVERAGE(N5:N12)</f>
        <v>0.98434669294423704</v>
      </c>
      <c r="O13" s="1"/>
      <c r="P13" s="18">
        <f t="shared" si="2"/>
        <v>1.1345522737927801E-2</v>
      </c>
      <c r="Q13" s="19">
        <f t="shared" si="1"/>
        <v>1.4158462259728083E-2</v>
      </c>
      <c r="R13" s="20">
        <f t="shared" si="3"/>
        <v>-8.3450539146741678E-3</v>
      </c>
      <c r="S13" s="1"/>
      <c r="T13" s="142"/>
      <c r="U13" s="160"/>
      <c r="V13" s="161"/>
      <c r="W13" s="161"/>
      <c r="X13" s="161"/>
      <c r="Y13" s="161"/>
      <c r="Z13" s="162"/>
    </row>
    <row r="14" spans="1:26" ht="18" thickBot="1">
      <c r="A14" s="132" t="s">
        <v>11</v>
      </c>
      <c r="B14" s="135" t="s">
        <v>16</v>
      </c>
      <c r="C14" s="132">
        <v>1</v>
      </c>
      <c r="D14" s="96" t="s">
        <v>13</v>
      </c>
      <c r="E14" s="96">
        <v>852</v>
      </c>
      <c r="F14" s="96">
        <v>852</v>
      </c>
      <c r="G14" s="96">
        <v>0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">
        <f t="shared" si="0"/>
        <v>1</v>
      </c>
      <c r="N14" s="138">
        <f t="shared" ref="N14:N20" si="8">AVERAGE(M14:M15)</f>
        <v>1</v>
      </c>
      <c r="O14" s="1"/>
      <c r="P14" s="10">
        <f t="shared" si="2"/>
        <v>0</v>
      </c>
      <c r="Q14" s="11">
        <f t="shared" si="1"/>
        <v>0</v>
      </c>
      <c r="R14" s="12">
        <f t="shared" si="3"/>
        <v>0</v>
      </c>
      <c r="S14" s="1"/>
    </row>
    <row r="15" spans="1:26" ht="18" thickBot="1">
      <c r="A15" s="133"/>
      <c r="B15" s="136"/>
      <c r="C15" s="134"/>
      <c r="D15" s="96" t="s">
        <v>14</v>
      </c>
      <c r="E15" s="96">
        <v>399</v>
      </c>
      <c r="F15" s="96">
        <v>399</v>
      </c>
      <c r="G15" s="96">
        <v>0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">
        <f t="shared" si="0"/>
        <v>1</v>
      </c>
      <c r="N15" s="139"/>
      <c r="O15" s="1"/>
      <c r="P15" s="13">
        <f t="shared" si="2"/>
        <v>0</v>
      </c>
      <c r="Q15" s="14">
        <f t="shared" si="1"/>
        <v>0</v>
      </c>
      <c r="R15" s="15">
        <f t="shared" si="3"/>
        <v>0</v>
      </c>
      <c r="S15" s="1"/>
      <c r="T15" s="21" t="s">
        <v>22</v>
      </c>
      <c r="U15" s="22"/>
      <c r="V15" s="23"/>
      <c r="W15" s="23"/>
      <c r="X15" s="23"/>
      <c r="Y15" s="23"/>
      <c r="Z15" s="24"/>
    </row>
    <row r="16" spans="1:26" ht="18" thickBot="1">
      <c r="A16" s="133"/>
      <c r="B16" s="136"/>
      <c r="C16" s="132">
        <v>2</v>
      </c>
      <c r="D16" s="96" t="s">
        <v>13</v>
      </c>
      <c r="E16" s="96">
        <v>1299</v>
      </c>
      <c r="F16" s="96">
        <v>1287</v>
      </c>
      <c r="G16" s="96">
        <v>12</v>
      </c>
      <c r="H16" s="96">
        <v>0</v>
      </c>
      <c r="I16" s="96">
        <v>2</v>
      </c>
      <c r="J16" s="32">
        <v>8</v>
      </c>
      <c r="K16" s="32">
        <v>8</v>
      </c>
      <c r="L16" s="32">
        <v>7</v>
      </c>
      <c r="M16" s="9">
        <f t="shared" si="0"/>
        <v>0.99076212471131642</v>
      </c>
      <c r="N16" s="138">
        <f t="shared" si="8"/>
        <v>0.99396060781020368</v>
      </c>
      <c r="O16" s="1"/>
      <c r="P16" s="10">
        <f t="shared" si="2"/>
        <v>0</v>
      </c>
      <c r="Q16" s="11">
        <f t="shared" si="1"/>
        <v>1.539645881447267E-3</v>
      </c>
      <c r="R16" s="12">
        <f t="shared" si="3"/>
        <v>7.6982294072363358E-3</v>
      </c>
      <c r="S16" s="1"/>
    </row>
    <row r="17" spans="1:26" ht="18" thickBot="1">
      <c r="A17" s="133"/>
      <c r="B17" s="136"/>
      <c r="C17" s="134"/>
      <c r="D17" s="96" t="s">
        <v>14</v>
      </c>
      <c r="E17" s="96">
        <v>1408</v>
      </c>
      <c r="F17" s="96">
        <v>1404</v>
      </c>
      <c r="G17" s="96">
        <v>4</v>
      </c>
      <c r="H17" s="96">
        <v>2</v>
      </c>
      <c r="I17" s="96">
        <v>1</v>
      </c>
      <c r="J17" s="96">
        <v>1</v>
      </c>
      <c r="K17" s="96">
        <v>0</v>
      </c>
      <c r="L17" s="96">
        <v>0</v>
      </c>
      <c r="M17" s="9">
        <f t="shared" si="0"/>
        <v>0.99715909090909094</v>
      </c>
      <c r="N17" s="139"/>
      <c r="O17" s="1"/>
      <c r="P17" s="13">
        <f t="shared" si="2"/>
        <v>1.4204545454545455E-3</v>
      </c>
      <c r="Q17" s="14">
        <f t="shared" si="1"/>
        <v>7.1022727272727275E-4</v>
      </c>
      <c r="R17" s="15">
        <f t="shared" si="3"/>
        <v>7.1022727272727275E-4</v>
      </c>
      <c r="S17" s="1"/>
      <c r="T17" s="25" t="s">
        <v>23</v>
      </c>
      <c r="U17" s="22" t="s">
        <v>24</v>
      </c>
      <c r="V17" s="23"/>
      <c r="W17" s="23"/>
      <c r="X17" s="23"/>
      <c r="Y17" s="23"/>
      <c r="Z17" s="24"/>
    </row>
    <row r="18" spans="1:26" ht="18">
      <c r="A18" s="133"/>
      <c r="B18" s="136"/>
      <c r="C18" s="132">
        <v>3</v>
      </c>
      <c r="D18" s="96" t="s">
        <v>13</v>
      </c>
      <c r="E18" s="96">
        <v>1230</v>
      </c>
      <c r="F18" s="96">
        <v>1204</v>
      </c>
      <c r="G18" s="96">
        <v>26</v>
      </c>
      <c r="H18" s="29">
        <v>13</v>
      </c>
      <c r="I18" s="96">
        <v>4</v>
      </c>
      <c r="J18" s="96">
        <v>11</v>
      </c>
      <c r="K18" s="96">
        <v>9</v>
      </c>
      <c r="L18" s="96">
        <v>10</v>
      </c>
      <c r="M18" s="9">
        <f t="shared" si="0"/>
        <v>0.9788617886178862</v>
      </c>
      <c r="N18" s="138">
        <f t="shared" si="8"/>
        <v>0.93129135942522212</v>
      </c>
      <c r="O18" s="1"/>
      <c r="P18" s="10">
        <f t="shared" si="2"/>
        <v>1.056910569105691E-2</v>
      </c>
      <c r="Q18" s="11">
        <f t="shared" si="1"/>
        <v>3.2520325203252032E-3</v>
      </c>
      <c r="R18" s="12">
        <f t="shared" si="3"/>
        <v>7.3170731707317077E-3</v>
      </c>
      <c r="S18" s="1"/>
    </row>
    <row r="19" spans="1:26" ht="18.75" thickBot="1">
      <c r="A19" s="133"/>
      <c r="B19" s="136"/>
      <c r="C19" s="134"/>
      <c r="D19" s="96" t="s">
        <v>14</v>
      </c>
      <c r="E19" s="96">
        <v>1505</v>
      </c>
      <c r="F19" s="96">
        <v>1330</v>
      </c>
      <c r="G19" s="96">
        <v>175</v>
      </c>
      <c r="H19" s="29">
        <v>161</v>
      </c>
      <c r="I19" s="29">
        <v>85</v>
      </c>
      <c r="J19" s="96">
        <v>6</v>
      </c>
      <c r="K19" s="96">
        <v>2</v>
      </c>
      <c r="L19" s="96">
        <v>3</v>
      </c>
      <c r="M19" s="9">
        <f t="shared" si="0"/>
        <v>0.88372093023255816</v>
      </c>
      <c r="N19" s="139"/>
      <c r="O19" s="1"/>
      <c r="P19" s="13">
        <f t="shared" si="2"/>
        <v>0.10697674418604651</v>
      </c>
      <c r="Q19" s="14">
        <f t="shared" si="1"/>
        <v>5.647840531561462E-2</v>
      </c>
      <c r="R19" s="15">
        <f t="shared" si="3"/>
        <v>-4.7176079734219271E-2</v>
      </c>
      <c r="S19" s="1"/>
    </row>
    <row r="20" spans="1:26" ht="17.25">
      <c r="A20" s="133"/>
      <c r="B20" s="136"/>
      <c r="C20" s="132">
        <v>4</v>
      </c>
      <c r="D20" s="96" t="s">
        <v>13</v>
      </c>
      <c r="E20" s="96">
        <v>1132</v>
      </c>
      <c r="F20" s="96">
        <v>1127</v>
      </c>
      <c r="G20" s="96">
        <v>5</v>
      </c>
      <c r="H20" s="96">
        <v>1</v>
      </c>
      <c r="I20" s="32">
        <v>4</v>
      </c>
      <c r="J20" s="96">
        <v>1</v>
      </c>
      <c r="K20" s="96">
        <v>1</v>
      </c>
      <c r="L20" s="96">
        <v>1</v>
      </c>
      <c r="M20" s="9">
        <f t="shared" si="0"/>
        <v>0.99558303886925792</v>
      </c>
      <c r="N20" s="138">
        <f t="shared" si="8"/>
        <v>0.99584599414280017</v>
      </c>
      <c r="O20" s="1"/>
      <c r="P20" s="10">
        <f t="shared" si="2"/>
        <v>8.8339222614840988E-4</v>
      </c>
      <c r="Q20" s="11">
        <f t="shared" si="1"/>
        <v>3.5335689045936395E-3</v>
      </c>
      <c r="R20" s="12">
        <f t="shared" si="3"/>
        <v>0</v>
      </c>
      <c r="S20" s="1"/>
    </row>
    <row r="21" spans="1:26" ht="18" thickBot="1">
      <c r="A21" s="133"/>
      <c r="B21" s="136"/>
      <c r="C21" s="134"/>
      <c r="D21" s="96" t="s">
        <v>14</v>
      </c>
      <c r="E21" s="96">
        <v>1542</v>
      </c>
      <c r="F21" s="96">
        <v>1536</v>
      </c>
      <c r="G21" s="96">
        <v>6</v>
      </c>
      <c r="H21" s="96">
        <v>1</v>
      </c>
      <c r="I21" s="96">
        <v>1</v>
      </c>
      <c r="J21" s="96">
        <v>3</v>
      </c>
      <c r="K21" s="96">
        <v>0</v>
      </c>
      <c r="L21" s="96">
        <v>1</v>
      </c>
      <c r="M21" s="9">
        <f t="shared" si="0"/>
        <v>0.99610894941634243</v>
      </c>
      <c r="N21" s="152"/>
      <c r="O21" s="1"/>
      <c r="P21" s="13">
        <f t="shared" si="2"/>
        <v>6.485084306095979E-4</v>
      </c>
      <c r="Q21" s="14">
        <f t="shared" si="1"/>
        <v>6.485084306095979E-4</v>
      </c>
      <c r="R21" s="15">
        <f t="shared" si="3"/>
        <v>2.5940337224383916E-3</v>
      </c>
      <c r="S21" s="1"/>
    </row>
    <row r="22" spans="1:26" ht="18" thickBot="1">
      <c r="A22" s="134"/>
      <c r="B22" s="137"/>
      <c r="C22" s="153" t="s">
        <v>15</v>
      </c>
      <c r="D22" s="154"/>
      <c r="E22" s="16">
        <f>SUM(E14:E21)</f>
        <v>9367</v>
      </c>
      <c r="F22" s="16">
        <f>SUM(F14:F21)</f>
        <v>9139</v>
      </c>
      <c r="G22" s="16">
        <f t="shared" ref="G22:L22" si="9">SUM(G14:G21)</f>
        <v>228</v>
      </c>
      <c r="H22" s="16">
        <f t="shared" si="9"/>
        <v>178</v>
      </c>
      <c r="I22" s="16">
        <f t="shared" si="9"/>
        <v>97</v>
      </c>
      <c r="J22" s="16">
        <f t="shared" si="9"/>
        <v>30</v>
      </c>
      <c r="K22" s="16">
        <f t="shared" si="9"/>
        <v>20</v>
      </c>
      <c r="L22" s="16">
        <f t="shared" si="9"/>
        <v>22</v>
      </c>
      <c r="M22" s="17">
        <f>F22/E22</f>
        <v>0.97565922920892489</v>
      </c>
      <c r="N22" s="17">
        <f>AVERAGE(N14:N21)</f>
        <v>0.98027449034455649</v>
      </c>
      <c r="O22" s="1"/>
      <c r="P22" s="18">
        <f t="shared" si="2"/>
        <v>1.9002882459698944E-2</v>
      </c>
      <c r="Q22" s="19">
        <f t="shared" si="1"/>
        <v>1.035550336286965E-2</v>
      </c>
      <c r="R22" s="20">
        <f t="shared" si="3"/>
        <v>-5.0176150314935409E-3</v>
      </c>
      <c r="S22" s="1"/>
    </row>
    <row r="23" spans="1:26">
      <c r="P23" s="26"/>
      <c r="Q23" s="26"/>
      <c r="R23" s="26"/>
    </row>
  </sheetData>
  <mergeCells count="38">
    <mergeCell ref="N20:N21"/>
    <mergeCell ref="N14:N15"/>
    <mergeCell ref="C16:C17"/>
    <mergeCell ref="N16:N17"/>
    <mergeCell ref="C18:C19"/>
    <mergeCell ref="N18:N19"/>
    <mergeCell ref="C13:D13"/>
    <mergeCell ref="C22:D22"/>
    <mergeCell ref="A14:A22"/>
    <mergeCell ref="B14:B22"/>
    <mergeCell ref="C14:C15"/>
    <mergeCell ref="C20:C21"/>
    <mergeCell ref="P2:R3"/>
    <mergeCell ref="T2:T7"/>
    <mergeCell ref="U2:Z7"/>
    <mergeCell ref="E4:F4"/>
    <mergeCell ref="A5:A13"/>
    <mergeCell ref="B5:B13"/>
    <mergeCell ref="C5:C6"/>
    <mergeCell ref="N5:N6"/>
    <mergeCell ref="C7:C8"/>
    <mergeCell ref="N7:N8"/>
    <mergeCell ref="C9:C10"/>
    <mergeCell ref="N9:N10"/>
    <mergeCell ref="T9:T13"/>
    <mergeCell ref="U9:Z13"/>
    <mergeCell ref="C11:C12"/>
    <mergeCell ref="N11:N12"/>
    <mergeCell ref="A1:N1"/>
    <mergeCell ref="A2:A4"/>
    <mergeCell ref="B2:B4"/>
    <mergeCell ref="C2:C4"/>
    <mergeCell ref="D2:D4"/>
    <mergeCell ref="E2:E3"/>
    <mergeCell ref="F2:F3"/>
    <mergeCell ref="G2:L3"/>
    <mergeCell ref="M2:M4"/>
    <mergeCell ref="N2:N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="80" zoomScaleNormal="80" workbookViewId="0">
      <selection activeCell="U9" sqref="U9:Z13"/>
    </sheetView>
  </sheetViews>
  <sheetFormatPr defaultColWidth="9" defaultRowHeight="15"/>
  <cols>
    <col min="1" max="1" width="9" style="2"/>
    <col min="2" max="2" width="11.85546875" style="2" customWidth="1"/>
    <col min="3" max="3" width="9" style="2"/>
    <col min="4" max="4" width="11" style="2" customWidth="1"/>
    <col min="5" max="6" width="12.7109375" style="2" customWidth="1"/>
    <col min="7" max="9" width="9" style="2"/>
    <col min="10" max="12" width="10.42578125" style="2" customWidth="1"/>
    <col min="13" max="13" width="11.85546875" style="2" bestFit="1" customWidth="1"/>
    <col min="14" max="14" width="11.85546875" style="2" customWidth="1"/>
    <col min="15" max="15" width="1.7109375" style="2" customWidth="1"/>
    <col min="16" max="17" width="0" style="2" hidden="1" customWidth="1"/>
    <col min="18" max="18" width="11" style="2" hidden="1" customWidth="1"/>
    <col min="19" max="19" width="1.7109375" style="2" customWidth="1"/>
    <col min="20" max="16384" width="9" style="2"/>
  </cols>
  <sheetData>
    <row r="1" spans="1:26" ht="21" thickBot="1">
      <c r="A1" s="108" t="s">
        <v>90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  <c r="O1" s="1"/>
      <c r="S1" s="1"/>
    </row>
    <row r="2" spans="1:26" ht="17.25" customHeight="1">
      <c r="A2" s="111" t="s">
        <v>0</v>
      </c>
      <c r="B2" s="111" t="s">
        <v>1</v>
      </c>
      <c r="C2" s="111" t="s">
        <v>2</v>
      </c>
      <c r="D2" s="111" t="s">
        <v>3</v>
      </c>
      <c r="E2" s="112" t="s">
        <v>18</v>
      </c>
      <c r="F2" s="112" t="s">
        <v>19</v>
      </c>
      <c r="G2" s="113" t="s">
        <v>5</v>
      </c>
      <c r="H2" s="113"/>
      <c r="I2" s="113"/>
      <c r="J2" s="113"/>
      <c r="K2" s="113"/>
      <c r="L2" s="113"/>
      <c r="M2" s="111" t="s">
        <v>25</v>
      </c>
      <c r="N2" s="111" t="s">
        <v>26</v>
      </c>
      <c r="O2" s="1"/>
      <c r="P2" s="114" t="s">
        <v>28</v>
      </c>
      <c r="Q2" s="115"/>
      <c r="R2" s="116"/>
      <c r="S2" s="1"/>
      <c r="T2" s="120" t="s">
        <v>20</v>
      </c>
      <c r="U2" s="177" t="s">
        <v>91</v>
      </c>
      <c r="V2" s="163"/>
      <c r="W2" s="163"/>
      <c r="X2" s="163"/>
      <c r="Y2" s="163"/>
      <c r="Z2" s="164"/>
    </row>
    <row r="3" spans="1:26" ht="15.75" thickBot="1">
      <c r="A3" s="111"/>
      <c r="B3" s="111"/>
      <c r="C3" s="111"/>
      <c r="D3" s="111"/>
      <c r="E3" s="112"/>
      <c r="F3" s="112"/>
      <c r="G3" s="113"/>
      <c r="H3" s="113"/>
      <c r="I3" s="113"/>
      <c r="J3" s="113"/>
      <c r="K3" s="113"/>
      <c r="L3" s="113"/>
      <c r="M3" s="111"/>
      <c r="N3" s="111"/>
      <c r="O3" s="1"/>
      <c r="P3" s="117"/>
      <c r="Q3" s="118"/>
      <c r="R3" s="119"/>
      <c r="S3" s="1"/>
      <c r="T3" s="121"/>
      <c r="U3" s="165"/>
      <c r="V3" s="166"/>
      <c r="W3" s="166"/>
      <c r="X3" s="166"/>
      <c r="Y3" s="166"/>
      <c r="Z3" s="167"/>
    </row>
    <row r="4" spans="1:26" ht="52.5" thickBot="1">
      <c r="A4" s="111"/>
      <c r="B4" s="111"/>
      <c r="C4" s="111"/>
      <c r="D4" s="111"/>
      <c r="E4" s="112" t="s">
        <v>4</v>
      </c>
      <c r="F4" s="112"/>
      <c r="G4" s="93" t="s">
        <v>17</v>
      </c>
      <c r="H4" s="93" t="s">
        <v>6</v>
      </c>
      <c r="I4" s="93" t="s">
        <v>7</v>
      </c>
      <c r="J4" s="93" t="s">
        <v>8</v>
      </c>
      <c r="K4" s="93" t="s">
        <v>9</v>
      </c>
      <c r="L4" s="4" t="s">
        <v>10</v>
      </c>
      <c r="M4" s="111"/>
      <c r="N4" s="111"/>
      <c r="O4" s="1"/>
      <c r="P4" s="5" t="s">
        <v>6</v>
      </c>
      <c r="Q4" s="6" t="s">
        <v>7</v>
      </c>
      <c r="R4" s="7" t="s">
        <v>29</v>
      </c>
      <c r="S4" s="1"/>
      <c r="T4" s="121"/>
      <c r="U4" s="165"/>
      <c r="V4" s="166"/>
      <c r="W4" s="166"/>
      <c r="X4" s="166"/>
      <c r="Y4" s="166"/>
      <c r="Z4" s="167"/>
    </row>
    <row r="5" spans="1:26" ht="17.25" customHeight="1">
      <c r="A5" s="132" t="s">
        <v>11</v>
      </c>
      <c r="B5" s="135" t="s">
        <v>12</v>
      </c>
      <c r="C5" s="132">
        <v>1</v>
      </c>
      <c r="D5" s="94" t="s">
        <v>13</v>
      </c>
      <c r="E5" s="94">
        <v>1165</v>
      </c>
      <c r="F5" s="94">
        <v>1153</v>
      </c>
      <c r="G5" s="94">
        <v>12</v>
      </c>
      <c r="H5" s="94">
        <v>6</v>
      </c>
      <c r="I5" s="32">
        <v>8</v>
      </c>
      <c r="J5" s="94">
        <v>3</v>
      </c>
      <c r="K5" s="94">
        <v>2</v>
      </c>
      <c r="L5" s="94">
        <v>5</v>
      </c>
      <c r="M5" s="9">
        <f t="shared" ref="M5:M21" si="0">F5/E5</f>
        <v>0.98969957081545068</v>
      </c>
      <c r="N5" s="138">
        <f>AVERAGE(M5:M6)</f>
        <v>0.99009291437178448</v>
      </c>
      <c r="O5" s="1"/>
      <c r="P5" s="10">
        <f>H5/$E5</f>
        <v>5.1502145922746783E-3</v>
      </c>
      <c r="Q5" s="11">
        <f t="shared" ref="Q5:Q22" si="1">I5/$E5</f>
        <v>6.8669527896995704E-3</v>
      </c>
      <c r="R5" s="12">
        <f>(G5-H5-I5)/$E5</f>
        <v>-1.7167381974248926E-3</v>
      </c>
      <c r="S5" s="1"/>
      <c r="T5" s="121"/>
      <c r="U5" s="165"/>
      <c r="V5" s="166"/>
      <c r="W5" s="166"/>
      <c r="X5" s="166"/>
      <c r="Y5" s="166"/>
      <c r="Z5" s="167"/>
    </row>
    <row r="6" spans="1:26" ht="18" thickBot="1">
      <c r="A6" s="133"/>
      <c r="B6" s="136"/>
      <c r="C6" s="134"/>
      <c r="D6" s="94" t="s">
        <v>14</v>
      </c>
      <c r="E6" s="94">
        <v>946</v>
      </c>
      <c r="F6" s="94">
        <v>937</v>
      </c>
      <c r="G6" s="94">
        <v>9</v>
      </c>
      <c r="H6" s="94">
        <v>3</v>
      </c>
      <c r="I6" s="94">
        <v>3</v>
      </c>
      <c r="J6" s="32">
        <v>6</v>
      </c>
      <c r="K6" s="94">
        <v>0</v>
      </c>
      <c r="L6" s="94">
        <v>0</v>
      </c>
      <c r="M6" s="9">
        <f t="shared" si="0"/>
        <v>0.9904862579281184</v>
      </c>
      <c r="N6" s="139"/>
      <c r="O6" s="1"/>
      <c r="P6" s="13">
        <f t="shared" ref="P6:P22" si="2">H6/$E6</f>
        <v>3.1712473572938688E-3</v>
      </c>
      <c r="Q6" s="14">
        <f t="shared" si="1"/>
        <v>3.1712473572938688E-3</v>
      </c>
      <c r="R6" s="15">
        <f t="shared" ref="R6:R22" si="3">(G6-H6-I6)/$E6</f>
        <v>3.1712473572938688E-3</v>
      </c>
      <c r="S6" s="1"/>
      <c r="T6" s="121"/>
      <c r="U6" s="165"/>
      <c r="V6" s="166"/>
      <c r="W6" s="166"/>
      <c r="X6" s="166"/>
      <c r="Y6" s="166"/>
      <c r="Z6" s="167"/>
    </row>
    <row r="7" spans="1:26" ht="18.75" thickBot="1">
      <c r="A7" s="133"/>
      <c r="B7" s="136"/>
      <c r="C7" s="132">
        <v>2</v>
      </c>
      <c r="D7" s="94" t="s">
        <v>13</v>
      </c>
      <c r="E7" s="94">
        <v>1365</v>
      </c>
      <c r="F7" s="94">
        <v>1288</v>
      </c>
      <c r="G7" s="94">
        <v>77</v>
      </c>
      <c r="H7" s="29">
        <v>59</v>
      </c>
      <c r="I7" s="29">
        <v>52</v>
      </c>
      <c r="J7" s="94">
        <v>5</v>
      </c>
      <c r="K7" s="94">
        <v>4</v>
      </c>
      <c r="L7" s="94">
        <v>4</v>
      </c>
      <c r="M7" s="9">
        <f t="shared" si="0"/>
        <v>0.94358974358974357</v>
      </c>
      <c r="N7" s="138">
        <f t="shared" ref="N7" si="4">AVERAGE(M7:M8)</f>
        <v>0.95238636902222851</v>
      </c>
      <c r="O7" s="1"/>
      <c r="P7" s="10">
        <f t="shared" si="2"/>
        <v>4.3223443223443223E-2</v>
      </c>
      <c r="Q7" s="11">
        <f t="shared" si="1"/>
        <v>3.8095238095238099E-2</v>
      </c>
      <c r="R7" s="12">
        <f t="shared" si="3"/>
        <v>-2.490842490842491E-2</v>
      </c>
      <c r="S7" s="1"/>
      <c r="T7" s="122"/>
      <c r="U7" s="168"/>
      <c r="V7" s="169"/>
      <c r="W7" s="169"/>
      <c r="X7" s="169"/>
      <c r="Y7" s="169"/>
      <c r="Z7" s="170"/>
    </row>
    <row r="8" spans="1:26" ht="18.75" thickBot="1">
      <c r="A8" s="133"/>
      <c r="B8" s="136"/>
      <c r="C8" s="134"/>
      <c r="D8" s="94" t="s">
        <v>14</v>
      </c>
      <c r="E8" s="94">
        <v>541</v>
      </c>
      <c r="F8" s="94">
        <v>520</v>
      </c>
      <c r="G8" s="94">
        <v>21</v>
      </c>
      <c r="H8" s="29">
        <v>20</v>
      </c>
      <c r="I8" s="29">
        <v>20</v>
      </c>
      <c r="J8" s="94">
        <v>1</v>
      </c>
      <c r="K8" s="94">
        <v>2</v>
      </c>
      <c r="L8" s="94">
        <v>1</v>
      </c>
      <c r="M8" s="9">
        <f t="shared" si="0"/>
        <v>0.96118299445471345</v>
      </c>
      <c r="N8" s="139"/>
      <c r="O8" s="1"/>
      <c r="P8" s="13">
        <f t="shared" si="2"/>
        <v>3.6968576709796676E-2</v>
      </c>
      <c r="Q8" s="14">
        <f t="shared" si="1"/>
        <v>3.6968576709796676E-2</v>
      </c>
      <c r="R8" s="15">
        <f t="shared" si="3"/>
        <v>-3.512014787430684E-2</v>
      </c>
      <c r="S8" s="1"/>
      <c r="U8"/>
      <c r="V8"/>
      <c r="W8"/>
      <c r="X8"/>
      <c r="Y8"/>
      <c r="Z8"/>
    </row>
    <row r="9" spans="1:26" ht="17.25">
      <c r="A9" s="133"/>
      <c r="B9" s="136"/>
      <c r="C9" s="132">
        <v>3</v>
      </c>
      <c r="D9" s="94" t="s">
        <v>13</v>
      </c>
      <c r="E9" s="94">
        <v>1665</v>
      </c>
      <c r="F9" s="94">
        <v>1647</v>
      </c>
      <c r="G9" s="94">
        <v>18</v>
      </c>
      <c r="H9" s="32">
        <v>8</v>
      </c>
      <c r="I9" s="32">
        <v>8</v>
      </c>
      <c r="J9" s="94">
        <v>8</v>
      </c>
      <c r="K9" s="94">
        <v>4</v>
      </c>
      <c r="L9" s="94">
        <v>6</v>
      </c>
      <c r="M9" s="9">
        <f t="shared" si="0"/>
        <v>0.98918918918918919</v>
      </c>
      <c r="N9" s="138">
        <f t="shared" ref="N9" si="5">AVERAGE(M9:M10)</f>
        <v>0.98662773672333903</v>
      </c>
      <c r="O9" s="1"/>
      <c r="P9" s="10">
        <f t="shared" si="2"/>
        <v>4.8048048048048046E-3</v>
      </c>
      <c r="Q9" s="11">
        <f t="shared" si="1"/>
        <v>4.8048048048048046E-3</v>
      </c>
      <c r="R9" s="12">
        <f t="shared" si="3"/>
        <v>1.2012012012012011E-3</v>
      </c>
      <c r="S9" s="1"/>
      <c r="T9" s="140" t="s">
        <v>21</v>
      </c>
      <c r="U9" s="178" t="s">
        <v>92</v>
      </c>
      <c r="V9" s="155"/>
      <c r="W9" s="155"/>
      <c r="X9" s="155"/>
      <c r="Y9" s="155"/>
      <c r="Z9" s="156"/>
    </row>
    <row r="10" spans="1:26" ht="18" thickBot="1">
      <c r="A10" s="133"/>
      <c r="B10" s="136"/>
      <c r="C10" s="134"/>
      <c r="D10" s="94" t="s">
        <v>14</v>
      </c>
      <c r="E10" s="94">
        <v>1569</v>
      </c>
      <c r="F10" s="94">
        <v>1544</v>
      </c>
      <c r="G10" s="94">
        <v>25</v>
      </c>
      <c r="H10" s="32">
        <v>7</v>
      </c>
      <c r="I10" s="32">
        <v>13</v>
      </c>
      <c r="J10" s="94">
        <v>8</v>
      </c>
      <c r="K10" s="94">
        <v>2</v>
      </c>
      <c r="L10" s="94">
        <v>2</v>
      </c>
      <c r="M10" s="9">
        <f t="shared" si="0"/>
        <v>0.98406628425748888</v>
      </c>
      <c r="N10" s="139"/>
      <c r="O10" s="1"/>
      <c r="P10" s="13">
        <f t="shared" si="2"/>
        <v>4.4614404079031233E-3</v>
      </c>
      <c r="Q10" s="14">
        <f t="shared" si="1"/>
        <v>8.2855321861057991E-3</v>
      </c>
      <c r="R10" s="15">
        <f t="shared" si="3"/>
        <v>3.1867431485022306E-3</v>
      </c>
      <c r="S10" s="1"/>
      <c r="T10" s="141"/>
      <c r="U10" s="157"/>
      <c r="V10" s="158"/>
      <c r="W10" s="158"/>
      <c r="X10" s="158"/>
      <c r="Y10" s="158"/>
      <c r="Z10" s="159"/>
    </row>
    <row r="11" spans="1:26" ht="17.25">
      <c r="A11" s="133"/>
      <c r="B11" s="136"/>
      <c r="C11" s="132">
        <v>4</v>
      </c>
      <c r="D11" s="94" t="s">
        <v>13</v>
      </c>
      <c r="E11" s="94">
        <v>1530</v>
      </c>
      <c r="F11" s="94">
        <v>1516</v>
      </c>
      <c r="G11" s="94">
        <v>14</v>
      </c>
      <c r="H11" s="94">
        <v>0</v>
      </c>
      <c r="I11" s="32">
        <v>9</v>
      </c>
      <c r="J11" s="94">
        <v>5</v>
      </c>
      <c r="K11" s="94">
        <v>2</v>
      </c>
      <c r="L11" s="94">
        <v>2</v>
      </c>
      <c r="M11" s="9">
        <f t="shared" si="0"/>
        <v>0.99084967320261441</v>
      </c>
      <c r="N11" s="138">
        <f t="shared" ref="N11" si="6">AVERAGE(M11:M12)</f>
        <v>0.98832806240775883</v>
      </c>
      <c r="O11" s="1"/>
      <c r="P11" s="10">
        <f t="shared" si="2"/>
        <v>0</v>
      </c>
      <c r="Q11" s="11">
        <f t="shared" si="1"/>
        <v>5.8823529411764705E-3</v>
      </c>
      <c r="R11" s="12">
        <f t="shared" si="3"/>
        <v>3.2679738562091504E-3</v>
      </c>
      <c r="S11" s="1"/>
      <c r="T11" s="141"/>
      <c r="U11" s="157"/>
      <c r="V11" s="158"/>
      <c r="W11" s="158"/>
      <c r="X11" s="158"/>
      <c r="Y11" s="158"/>
      <c r="Z11" s="159"/>
    </row>
    <row r="12" spans="1:26" ht="18" thickBot="1">
      <c r="A12" s="133"/>
      <c r="B12" s="136"/>
      <c r="C12" s="134"/>
      <c r="D12" s="94" t="s">
        <v>14</v>
      </c>
      <c r="E12" s="94">
        <v>1550</v>
      </c>
      <c r="F12" s="94">
        <v>1528</v>
      </c>
      <c r="G12" s="94">
        <v>22</v>
      </c>
      <c r="H12" s="94">
        <v>1</v>
      </c>
      <c r="I12" s="32">
        <v>17</v>
      </c>
      <c r="J12" s="94">
        <v>2</v>
      </c>
      <c r="K12" s="94">
        <v>3</v>
      </c>
      <c r="L12" s="94">
        <v>3</v>
      </c>
      <c r="M12" s="9">
        <f t="shared" si="0"/>
        <v>0.98580645161290326</v>
      </c>
      <c r="N12" s="152"/>
      <c r="O12" s="1"/>
      <c r="P12" s="13">
        <f t="shared" si="2"/>
        <v>6.4516129032258064E-4</v>
      </c>
      <c r="Q12" s="14">
        <f t="shared" si="1"/>
        <v>1.0967741935483871E-2</v>
      </c>
      <c r="R12" s="15">
        <f t="shared" si="3"/>
        <v>2.5806451612903226E-3</v>
      </c>
      <c r="S12" s="1"/>
      <c r="T12" s="141"/>
      <c r="U12" s="157"/>
      <c r="V12" s="158"/>
      <c r="W12" s="158"/>
      <c r="X12" s="158"/>
      <c r="Y12" s="158"/>
      <c r="Z12" s="159"/>
    </row>
    <row r="13" spans="1:26" ht="18" thickBot="1">
      <c r="A13" s="134"/>
      <c r="B13" s="137"/>
      <c r="C13" s="153" t="s">
        <v>15</v>
      </c>
      <c r="D13" s="154"/>
      <c r="E13" s="16">
        <f t="shared" ref="E13:L13" si="7">SUM(E5:E12)</f>
        <v>10331</v>
      </c>
      <c r="F13" s="16">
        <f t="shared" si="7"/>
        <v>10133</v>
      </c>
      <c r="G13" s="16">
        <f t="shared" si="7"/>
        <v>198</v>
      </c>
      <c r="H13" s="16">
        <f t="shared" si="7"/>
        <v>104</v>
      </c>
      <c r="I13" s="16">
        <f t="shared" si="7"/>
        <v>130</v>
      </c>
      <c r="J13" s="16">
        <f t="shared" si="7"/>
        <v>38</v>
      </c>
      <c r="K13" s="16">
        <f t="shared" si="7"/>
        <v>19</v>
      </c>
      <c r="L13" s="16">
        <f t="shared" si="7"/>
        <v>23</v>
      </c>
      <c r="M13" s="17">
        <f>F13/E13</f>
        <v>0.98083438195721617</v>
      </c>
      <c r="N13" s="17">
        <f>AVERAGE(N5:N12)</f>
        <v>0.97935877063127763</v>
      </c>
      <c r="O13" s="1"/>
      <c r="P13" s="18">
        <f t="shared" si="2"/>
        <v>1.006678927499758E-2</v>
      </c>
      <c r="Q13" s="19">
        <f t="shared" si="1"/>
        <v>1.2583486593746975E-2</v>
      </c>
      <c r="R13" s="20">
        <f t="shared" si="3"/>
        <v>-3.4846578259607008E-3</v>
      </c>
      <c r="S13" s="1"/>
      <c r="T13" s="142"/>
      <c r="U13" s="160"/>
      <c r="V13" s="161"/>
      <c r="W13" s="161"/>
      <c r="X13" s="161"/>
      <c r="Y13" s="161"/>
      <c r="Z13" s="162"/>
    </row>
    <row r="14" spans="1:26" ht="18" thickBot="1">
      <c r="A14" s="132" t="s">
        <v>11</v>
      </c>
      <c r="B14" s="135" t="s">
        <v>16</v>
      </c>
      <c r="C14" s="132">
        <v>1</v>
      </c>
      <c r="D14" s="94" t="s">
        <v>13</v>
      </c>
      <c r="E14" s="94">
        <v>810</v>
      </c>
      <c r="F14" s="94">
        <v>810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">
        <f t="shared" si="0"/>
        <v>1</v>
      </c>
      <c r="N14" s="138">
        <f t="shared" ref="N14:N20" si="8">AVERAGE(M14:M15)</f>
        <v>1</v>
      </c>
      <c r="O14" s="1"/>
      <c r="P14" s="10">
        <f t="shared" si="2"/>
        <v>0</v>
      </c>
      <c r="Q14" s="11">
        <f t="shared" si="1"/>
        <v>0</v>
      </c>
      <c r="R14" s="12">
        <f t="shared" si="3"/>
        <v>0</v>
      </c>
      <c r="S14" s="1"/>
    </row>
    <row r="15" spans="1:26" ht="18" thickBot="1">
      <c r="A15" s="133"/>
      <c r="B15" s="136"/>
      <c r="C15" s="134"/>
      <c r="D15" s="94" t="s">
        <v>14</v>
      </c>
      <c r="E15" s="94">
        <v>885</v>
      </c>
      <c r="F15" s="94">
        <v>885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L15" s="94">
        <v>0</v>
      </c>
      <c r="M15" s="9">
        <f t="shared" si="0"/>
        <v>1</v>
      </c>
      <c r="N15" s="139"/>
      <c r="O15" s="1"/>
      <c r="P15" s="13">
        <f t="shared" si="2"/>
        <v>0</v>
      </c>
      <c r="Q15" s="14">
        <f t="shared" si="1"/>
        <v>0</v>
      </c>
      <c r="R15" s="15">
        <f t="shared" si="3"/>
        <v>0</v>
      </c>
      <c r="S15" s="1"/>
      <c r="T15" s="21" t="s">
        <v>22</v>
      </c>
      <c r="U15" s="22"/>
      <c r="V15" s="23"/>
      <c r="W15" s="23"/>
      <c r="X15" s="23"/>
      <c r="Y15" s="23"/>
      <c r="Z15" s="24"/>
    </row>
    <row r="16" spans="1:26" ht="18.75" thickBot="1">
      <c r="A16" s="133"/>
      <c r="B16" s="136"/>
      <c r="C16" s="132">
        <v>2</v>
      </c>
      <c r="D16" s="94" t="s">
        <v>13</v>
      </c>
      <c r="E16" s="94">
        <v>993</v>
      </c>
      <c r="F16" s="94">
        <v>746</v>
      </c>
      <c r="G16" s="94">
        <v>247</v>
      </c>
      <c r="H16" s="29">
        <v>243</v>
      </c>
      <c r="I16" s="29">
        <v>204</v>
      </c>
      <c r="J16" s="94">
        <v>1</v>
      </c>
      <c r="K16" s="94">
        <v>1</v>
      </c>
      <c r="L16" s="94">
        <v>1</v>
      </c>
      <c r="M16" s="9">
        <f t="shared" si="0"/>
        <v>0.75125881168177244</v>
      </c>
      <c r="N16" s="138">
        <f t="shared" si="8"/>
        <v>0.8567396602741939</v>
      </c>
      <c r="O16" s="1"/>
      <c r="P16" s="10">
        <f t="shared" si="2"/>
        <v>0.24471299093655588</v>
      </c>
      <c r="Q16" s="11">
        <f t="shared" si="1"/>
        <v>0.20543806646525681</v>
      </c>
      <c r="R16" s="12">
        <f t="shared" si="3"/>
        <v>-0.2014098690835851</v>
      </c>
      <c r="S16" s="1"/>
    </row>
    <row r="17" spans="1:26" ht="18.75" thickBot="1">
      <c r="A17" s="133"/>
      <c r="B17" s="136"/>
      <c r="C17" s="134"/>
      <c r="D17" s="94" t="s">
        <v>14</v>
      </c>
      <c r="E17" s="94">
        <v>1297</v>
      </c>
      <c r="F17" s="94">
        <v>1248</v>
      </c>
      <c r="G17" s="94">
        <v>49</v>
      </c>
      <c r="H17" s="94">
        <v>0</v>
      </c>
      <c r="I17" s="29">
        <v>38</v>
      </c>
      <c r="J17" s="94">
        <v>11</v>
      </c>
      <c r="K17" s="94">
        <v>2</v>
      </c>
      <c r="L17" s="94">
        <v>1</v>
      </c>
      <c r="M17" s="9">
        <f t="shared" si="0"/>
        <v>0.96222050886661525</v>
      </c>
      <c r="N17" s="139"/>
      <c r="O17" s="1"/>
      <c r="P17" s="13">
        <f t="shared" si="2"/>
        <v>0</v>
      </c>
      <c r="Q17" s="14">
        <f t="shared" si="1"/>
        <v>2.9298380878951428E-2</v>
      </c>
      <c r="R17" s="15">
        <f t="shared" si="3"/>
        <v>8.4811102544333078E-3</v>
      </c>
      <c r="S17" s="1"/>
      <c r="T17" s="25" t="s">
        <v>23</v>
      </c>
      <c r="U17" s="22" t="s">
        <v>24</v>
      </c>
      <c r="V17" s="23"/>
      <c r="W17" s="23"/>
      <c r="X17" s="23"/>
      <c r="Y17" s="23"/>
      <c r="Z17" s="24"/>
    </row>
    <row r="18" spans="1:26" ht="18">
      <c r="A18" s="133"/>
      <c r="B18" s="136"/>
      <c r="C18" s="132">
        <v>3</v>
      </c>
      <c r="D18" s="94" t="s">
        <v>13</v>
      </c>
      <c r="E18" s="94">
        <v>1557</v>
      </c>
      <c r="F18" s="94">
        <v>1532</v>
      </c>
      <c r="G18" s="94">
        <v>25</v>
      </c>
      <c r="H18" s="29">
        <v>8</v>
      </c>
      <c r="I18" s="29">
        <v>13</v>
      </c>
      <c r="J18" s="94">
        <v>2</v>
      </c>
      <c r="K18" s="94">
        <v>3</v>
      </c>
      <c r="L18" s="94">
        <v>6</v>
      </c>
      <c r="M18" s="9">
        <f t="shared" si="0"/>
        <v>0.98394348105330764</v>
      </c>
      <c r="N18" s="138">
        <f t="shared" si="8"/>
        <v>0.97971016014518242</v>
      </c>
      <c r="O18" s="1"/>
      <c r="P18" s="10">
        <f t="shared" si="2"/>
        <v>5.1380860629415539E-3</v>
      </c>
      <c r="Q18" s="11">
        <f t="shared" si="1"/>
        <v>8.3493898522800265E-3</v>
      </c>
      <c r="R18" s="12">
        <f t="shared" si="3"/>
        <v>2.569043031470777E-3</v>
      </c>
      <c r="S18" s="1"/>
    </row>
    <row r="19" spans="1:26" ht="18.75" thickBot="1">
      <c r="A19" s="133"/>
      <c r="B19" s="136"/>
      <c r="C19" s="134"/>
      <c r="D19" s="94" t="s">
        <v>14</v>
      </c>
      <c r="E19" s="94">
        <v>1468</v>
      </c>
      <c r="F19" s="94">
        <v>1432</v>
      </c>
      <c r="G19" s="94">
        <v>36</v>
      </c>
      <c r="H19" s="29">
        <v>21</v>
      </c>
      <c r="I19" s="29">
        <v>18</v>
      </c>
      <c r="J19" s="94">
        <v>8</v>
      </c>
      <c r="K19" s="94">
        <v>1</v>
      </c>
      <c r="L19" s="94">
        <v>1</v>
      </c>
      <c r="M19" s="9">
        <f t="shared" si="0"/>
        <v>0.97547683923705719</v>
      </c>
      <c r="N19" s="139"/>
      <c r="O19" s="1"/>
      <c r="P19" s="13">
        <f t="shared" si="2"/>
        <v>1.4305177111716621E-2</v>
      </c>
      <c r="Q19" s="14">
        <f t="shared" si="1"/>
        <v>1.226158038147139E-2</v>
      </c>
      <c r="R19" s="15">
        <f t="shared" si="3"/>
        <v>-2.0435967302452314E-3</v>
      </c>
      <c r="S19" s="1"/>
    </row>
    <row r="20" spans="1:26" ht="17.25">
      <c r="A20" s="133"/>
      <c r="B20" s="136"/>
      <c r="C20" s="132">
        <v>4</v>
      </c>
      <c r="D20" s="94" t="s">
        <v>13</v>
      </c>
      <c r="E20" s="94">
        <v>1450</v>
      </c>
      <c r="F20" s="94">
        <v>1436</v>
      </c>
      <c r="G20" s="94">
        <v>14</v>
      </c>
      <c r="H20" s="94">
        <v>4</v>
      </c>
      <c r="I20" s="32">
        <v>6</v>
      </c>
      <c r="J20" s="94">
        <v>5</v>
      </c>
      <c r="K20" s="94">
        <v>2</v>
      </c>
      <c r="L20" s="94">
        <v>3</v>
      </c>
      <c r="M20" s="9">
        <f t="shared" si="0"/>
        <v>0.9903448275862069</v>
      </c>
      <c r="N20" s="138">
        <f t="shared" si="8"/>
        <v>0.99003542749173357</v>
      </c>
      <c r="O20" s="1"/>
      <c r="P20" s="10">
        <f t="shared" si="2"/>
        <v>2.7586206896551722E-3</v>
      </c>
      <c r="Q20" s="11">
        <f t="shared" si="1"/>
        <v>4.1379310344827587E-3</v>
      </c>
      <c r="R20" s="12">
        <f t="shared" si="3"/>
        <v>2.7586206896551722E-3</v>
      </c>
      <c r="S20" s="1"/>
    </row>
    <row r="21" spans="1:26" ht="18" thickBot="1">
      <c r="A21" s="133"/>
      <c r="B21" s="136"/>
      <c r="C21" s="134"/>
      <c r="D21" s="94" t="s">
        <v>14</v>
      </c>
      <c r="E21" s="94">
        <v>1460</v>
      </c>
      <c r="F21" s="94">
        <v>1445</v>
      </c>
      <c r="G21" s="94">
        <v>15</v>
      </c>
      <c r="H21" s="94">
        <v>2</v>
      </c>
      <c r="I21" s="32">
        <v>9</v>
      </c>
      <c r="J21" s="94">
        <v>4</v>
      </c>
      <c r="K21" s="94">
        <v>2</v>
      </c>
      <c r="L21" s="94">
        <v>2</v>
      </c>
      <c r="M21" s="9">
        <f t="shared" si="0"/>
        <v>0.98972602739726023</v>
      </c>
      <c r="N21" s="152"/>
      <c r="O21" s="1"/>
      <c r="P21" s="13">
        <f t="shared" si="2"/>
        <v>1.3698630136986301E-3</v>
      </c>
      <c r="Q21" s="14">
        <f t="shared" si="1"/>
        <v>6.1643835616438354E-3</v>
      </c>
      <c r="R21" s="15">
        <f t="shared" si="3"/>
        <v>2.7397260273972603E-3</v>
      </c>
      <c r="S21" s="1"/>
    </row>
    <row r="22" spans="1:26" ht="18" thickBot="1">
      <c r="A22" s="134"/>
      <c r="B22" s="137"/>
      <c r="C22" s="153" t="s">
        <v>15</v>
      </c>
      <c r="D22" s="154"/>
      <c r="E22" s="16">
        <f>SUM(E14:E21)</f>
        <v>9920</v>
      </c>
      <c r="F22" s="16">
        <f>SUM(F14:F21)</f>
        <v>9534</v>
      </c>
      <c r="G22" s="16">
        <f t="shared" ref="G22:L22" si="9">SUM(G14:G21)</f>
        <v>386</v>
      </c>
      <c r="H22" s="16">
        <f t="shared" si="9"/>
        <v>278</v>
      </c>
      <c r="I22" s="16">
        <f t="shared" si="9"/>
        <v>288</v>
      </c>
      <c r="J22" s="16">
        <f t="shared" si="9"/>
        <v>31</v>
      </c>
      <c r="K22" s="16">
        <f t="shared" si="9"/>
        <v>11</v>
      </c>
      <c r="L22" s="16">
        <f t="shared" si="9"/>
        <v>14</v>
      </c>
      <c r="M22" s="17">
        <f>F22/E22</f>
        <v>0.96108870967741933</v>
      </c>
      <c r="N22" s="17">
        <f>AVERAGE(N14:N21)</f>
        <v>0.95662131197777756</v>
      </c>
      <c r="O22" s="1"/>
      <c r="P22" s="18">
        <f t="shared" si="2"/>
        <v>2.8024193548387095E-2</v>
      </c>
      <c r="Q22" s="19">
        <f t="shared" si="1"/>
        <v>2.903225806451613E-2</v>
      </c>
      <c r="R22" s="20">
        <f t="shared" si="3"/>
        <v>-1.8145161290322582E-2</v>
      </c>
      <c r="S22" s="1"/>
    </row>
    <row r="23" spans="1:26">
      <c r="P23" s="26"/>
      <c r="Q23" s="26"/>
      <c r="R23" s="26"/>
    </row>
  </sheetData>
  <mergeCells count="38">
    <mergeCell ref="N20:N21"/>
    <mergeCell ref="N14:N15"/>
    <mergeCell ref="C16:C17"/>
    <mergeCell ref="N16:N17"/>
    <mergeCell ref="C18:C19"/>
    <mergeCell ref="N18:N19"/>
    <mergeCell ref="C13:D13"/>
    <mergeCell ref="C22:D22"/>
    <mergeCell ref="A14:A22"/>
    <mergeCell ref="B14:B22"/>
    <mergeCell ref="C14:C15"/>
    <mergeCell ref="C20:C21"/>
    <mergeCell ref="P2:R3"/>
    <mergeCell ref="T2:T7"/>
    <mergeCell ref="U2:Z7"/>
    <mergeCell ref="E4:F4"/>
    <mergeCell ref="A5:A13"/>
    <mergeCell ref="B5:B13"/>
    <mergeCell ref="C5:C6"/>
    <mergeCell ref="N5:N6"/>
    <mergeCell ref="C7:C8"/>
    <mergeCell ref="N7:N8"/>
    <mergeCell ref="C9:C10"/>
    <mergeCell ref="N9:N10"/>
    <mergeCell ref="T9:T13"/>
    <mergeCell ref="U9:Z13"/>
    <mergeCell ref="C11:C12"/>
    <mergeCell ref="N11:N12"/>
    <mergeCell ref="A1:N1"/>
    <mergeCell ref="A2:A4"/>
    <mergeCell ref="B2:B4"/>
    <mergeCell ref="C2:C4"/>
    <mergeCell ref="D2:D4"/>
    <mergeCell ref="E2:E3"/>
    <mergeCell ref="F2:F3"/>
    <mergeCell ref="G2:L3"/>
    <mergeCell ref="M2:M4"/>
    <mergeCell ref="N2:N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="80" zoomScaleNormal="80" workbookViewId="0">
      <selection activeCell="U9" sqref="U9:Z13"/>
    </sheetView>
  </sheetViews>
  <sheetFormatPr defaultColWidth="9" defaultRowHeight="15"/>
  <cols>
    <col min="1" max="1" width="9" style="2"/>
    <col min="2" max="2" width="11.85546875" style="2" customWidth="1"/>
    <col min="3" max="3" width="9" style="2"/>
    <col min="4" max="4" width="11" style="2" customWidth="1"/>
    <col min="5" max="6" width="12.7109375" style="2" customWidth="1"/>
    <col min="7" max="9" width="9" style="2"/>
    <col min="10" max="12" width="10.42578125" style="2" customWidth="1"/>
    <col min="13" max="13" width="11.85546875" style="2" bestFit="1" customWidth="1"/>
    <col min="14" max="14" width="11.85546875" style="2" customWidth="1"/>
    <col min="15" max="15" width="1.7109375" style="2" customWidth="1"/>
    <col min="16" max="17" width="0" style="2" hidden="1" customWidth="1"/>
    <col min="18" max="18" width="11" style="2" hidden="1" customWidth="1"/>
    <col min="19" max="19" width="1.7109375" style="2" customWidth="1"/>
    <col min="20" max="16384" width="9" style="2"/>
  </cols>
  <sheetData>
    <row r="1" spans="1:26" ht="21" thickBot="1">
      <c r="A1" s="108" t="s">
        <v>87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  <c r="O1" s="1"/>
      <c r="S1" s="1"/>
    </row>
    <row r="2" spans="1:26" ht="17.25" customHeight="1">
      <c r="A2" s="111" t="s">
        <v>0</v>
      </c>
      <c r="B2" s="111" t="s">
        <v>1</v>
      </c>
      <c r="C2" s="111" t="s">
        <v>2</v>
      </c>
      <c r="D2" s="111" t="s">
        <v>3</v>
      </c>
      <c r="E2" s="112" t="s">
        <v>18</v>
      </c>
      <c r="F2" s="112" t="s">
        <v>19</v>
      </c>
      <c r="G2" s="113" t="s">
        <v>5</v>
      </c>
      <c r="H2" s="113"/>
      <c r="I2" s="113"/>
      <c r="J2" s="113"/>
      <c r="K2" s="113"/>
      <c r="L2" s="113"/>
      <c r="M2" s="111" t="s">
        <v>25</v>
      </c>
      <c r="N2" s="111" t="s">
        <v>26</v>
      </c>
      <c r="O2" s="1"/>
      <c r="P2" s="114" t="s">
        <v>28</v>
      </c>
      <c r="Q2" s="115"/>
      <c r="R2" s="116"/>
      <c r="S2" s="1"/>
      <c r="T2" s="120" t="s">
        <v>20</v>
      </c>
      <c r="U2" s="179" t="s">
        <v>89</v>
      </c>
      <c r="V2" s="163"/>
      <c r="W2" s="163"/>
      <c r="X2" s="163"/>
      <c r="Y2" s="163"/>
      <c r="Z2" s="164"/>
    </row>
    <row r="3" spans="1:26" ht="15.75" thickBot="1">
      <c r="A3" s="111"/>
      <c r="B3" s="111"/>
      <c r="C3" s="111"/>
      <c r="D3" s="111"/>
      <c r="E3" s="112"/>
      <c r="F3" s="112"/>
      <c r="G3" s="113"/>
      <c r="H3" s="113"/>
      <c r="I3" s="113"/>
      <c r="J3" s="113"/>
      <c r="K3" s="113"/>
      <c r="L3" s="113"/>
      <c r="M3" s="111"/>
      <c r="N3" s="111"/>
      <c r="O3" s="1"/>
      <c r="P3" s="117"/>
      <c r="Q3" s="118"/>
      <c r="R3" s="119"/>
      <c r="S3" s="1"/>
      <c r="T3" s="121"/>
      <c r="U3" s="165"/>
      <c r="V3" s="166"/>
      <c r="W3" s="166"/>
      <c r="X3" s="166"/>
      <c r="Y3" s="166"/>
      <c r="Z3" s="167"/>
    </row>
    <row r="4" spans="1:26" ht="52.5" thickBot="1">
      <c r="A4" s="111"/>
      <c r="B4" s="111"/>
      <c r="C4" s="111"/>
      <c r="D4" s="111"/>
      <c r="E4" s="112" t="s">
        <v>4</v>
      </c>
      <c r="F4" s="112"/>
      <c r="G4" s="91" t="s">
        <v>17</v>
      </c>
      <c r="H4" s="91" t="s">
        <v>6</v>
      </c>
      <c r="I4" s="91" t="s">
        <v>7</v>
      </c>
      <c r="J4" s="91" t="s">
        <v>8</v>
      </c>
      <c r="K4" s="91" t="s">
        <v>9</v>
      </c>
      <c r="L4" s="4" t="s">
        <v>10</v>
      </c>
      <c r="M4" s="111"/>
      <c r="N4" s="111"/>
      <c r="O4" s="1"/>
      <c r="P4" s="5" t="s">
        <v>6</v>
      </c>
      <c r="Q4" s="6" t="s">
        <v>7</v>
      </c>
      <c r="R4" s="7" t="s">
        <v>29</v>
      </c>
      <c r="S4" s="1"/>
      <c r="T4" s="121"/>
      <c r="U4" s="165"/>
      <c r="V4" s="166"/>
      <c r="W4" s="166"/>
      <c r="X4" s="166"/>
      <c r="Y4" s="166"/>
      <c r="Z4" s="167"/>
    </row>
    <row r="5" spans="1:26" ht="17.25" customHeight="1">
      <c r="A5" s="132" t="s">
        <v>11</v>
      </c>
      <c r="B5" s="135" t="s">
        <v>12</v>
      </c>
      <c r="C5" s="132">
        <v>1</v>
      </c>
      <c r="D5" s="92" t="s">
        <v>13</v>
      </c>
      <c r="E5" s="92">
        <v>924</v>
      </c>
      <c r="F5" s="92">
        <v>918</v>
      </c>
      <c r="G5" s="92">
        <v>6</v>
      </c>
      <c r="H5" s="92">
        <v>0</v>
      </c>
      <c r="I5" s="92">
        <v>4</v>
      </c>
      <c r="J5" s="92">
        <v>1</v>
      </c>
      <c r="K5" s="92">
        <v>2</v>
      </c>
      <c r="L5" s="92">
        <v>1</v>
      </c>
      <c r="M5" s="9">
        <f t="shared" ref="M5:M21" si="0">F5/E5</f>
        <v>0.99350649350649356</v>
      </c>
      <c r="N5" s="138">
        <f>AVERAGE(M5:M6)</f>
        <v>0.99379116144518997</v>
      </c>
      <c r="O5" s="1"/>
      <c r="P5" s="10">
        <f>H5/$E5</f>
        <v>0</v>
      </c>
      <c r="Q5" s="11">
        <f t="shared" ref="Q5:Q22" si="1">I5/$E5</f>
        <v>4.329004329004329E-3</v>
      </c>
      <c r="R5" s="12">
        <f>(G5-H5-I5)/$E5</f>
        <v>2.1645021645021645E-3</v>
      </c>
      <c r="S5" s="1"/>
      <c r="T5" s="121"/>
      <c r="U5" s="165"/>
      <c r="V5" s="166"/>
      <c r="W5" s="166"/>
      <c r="X5" s="166"/>
      <c r="Y5" s="166"/>
      <c r="Z5" s="167"/>
    </row>
    <row r="6" spans="1:26" ht="18" thickBot="1">
      <c r="A6" s="133"/>
      <c r="B6" s="136"/>
      <c r="C6" s="134"/>
      <c r="D6" s="92" t="s">
        <v>14</v>
      </c>
      <c r="E6" s="92">
        <v>844</v>
      </c>
      <c r="F6" s="92">
        <v>839</v>
      </c>
      <c r="G6" s="92">
        <v>5</v>
      </c>
      <c r="H6" s="92">
        <v>2</v>
      </c>
      <c r="I6" s="92">
        <v>3</v>
      </c>
      <c r="J6" s="92">
        <v>1</v>
      </c>
      <c r="K6" s="92">
        <v>1</v>
      </c>
      <c r="L6" s="92">
        <v>0</v>
      </c>
      <c r="M6" s="9">
        <f t="shared" si="0"/>
        <v>0.99407582938388628</v>
      </c>
      <c r="N6" s="139"/>
      <c r="O6" s="1"/>
      <c r="P6" s="13">
        <f t="shared" ref="P6:P22" si="2">H6/$E6</f>
        <v>2.3696682464454978E-3</v>
      </c>
      <c r="Q6" s="14">
        <f t="shared" si="1"/>
        <v>3.5545023696682463E-3</v>
      </c>
      <c r="R6" s="15">
        <f t="shared" ref="R6:R22" si="3">(G6-H6-I6)/$E6</f>
        <v>0</v>
      </c>
      <c r="S6" s="1"/>
      <c r="T6" s="121"/>
      <c r="U6" s="165"/>
      <c r="V6" s="166"/>
      <c r="W6" s="166"/>
      <c r="X6" s="166"/>
      <c r="Y6" s="166"/>
      <c r="Z6" s="167"/>
    </row>
    <row r="7" spans="1:26" ht="18.75" thickBot="1">
      <c r="A7" s="133"/>
      <c r="B7" s="136"/>
      <c r="C7" s="132">
        <v>2</v>
      </c>
      <c r="D7" s="92" t="s">
        <v>13</v>
      </c>
      <c r="E7" s="92">
        <v>1647</v>
      </c>
      <c r="F7" s="92">
        <v>1527</v>
      </c>
      <c r="G7" s="92">
        <v>120</v>
      </c>
      <c r="H7" s="29">
        <v>97</v>
      </c>
      <c r="I7" s="29">
        <v>98</v>
      </c>
      <c r="J7" s="92">
        <v>3</v>
      </c>
      <c r="K7" s="92">
        <v>3</v>
      </c>
      <c r="L7" s="92">
        <v>5</v>
      </c>
      <c r="M7" s="9">
        <f t="shared" si="0"/>
        <v>0.92714025500910746</v>
      </c>
      <c r="N7" s="138">
        <f t="shared" ref="N7" si="4">AVERAGE(M7:M8)</f>
        <v>0.95128199191133334</v>
      </c>
      <c r="O7" s="1"/>
      <c r="P7" s="10">
        <f t="shared" si="2"/>
        <v>5.8894960534304798E-2</v>
      </c>
      <c r="Q7" s="11">
        <f t="shared" si="1"/>
        <v>5.9502125075895571E-2</v>
      </c>
      <c r="R7" s="12">
        <f t="shared" si="3"/>
        <v>-4.553734061930783E-2</v>
      </c>
      <c r="S7" s="1"/>
      <c r="T7" s="122"/>
      <c r="U7" s="168"/>
      <c r="V7" s="169"/>
      <c r="W7" s="169"/>
      <c r="X7" s="169"/>
      <c r="Y7" s="169"/>
      <c r="Z7" s="170"/>
    </row>
    <row r="8" spans="1:26" ht="18.75" thickBot="1">
      <c r="A8" s="133"/>
      <c r="B8" s="136"/>
      <c r="C8" s="134"/>
      <c r="D8" s="92" t="s">
        <v>14</v>
      </c>
      <c r="E8" s="92">
        <v>1180</v>
      </c>
      <c r="F8" s="92">
        <v>1151</v>
      </c>
      <c r="G8" s="92">
        <v>29</v>
      </c>
      <c r="H8" s="29">
        <v>27</v>
      </c>
      <c r="I8" s="29">
        <v>28</v>
      </c>
      <c r="J8" s="92">
        <v>0</v>
      </c>
      <c r="K8" s="92">
        <v>1</v>
      </c>
      <c r="L8" s="92">
        <v>0</v>
      </c>
      <c r="M8" s="9">
        <f t="shared" si="0"/>
        <v>0.97542372881355932</v>
      </c>
      <c r="N8" s="139"/>
      <c r="O8" s="1"/>
      <c r="P8" s="13">
        <f t="shared" si="2"/>
        <v>2.288135593220339E-2</v>
      </c>
      <c r="Q8" s="14">
        <f t="shared" si="1"/>
        <v>2.3728813559322035E-2</v>
      </c>
      <c r="R8" s="15">
        <f t="shared" si="3"/>
        <v>-2.2033898305084745E-2</v>
      </c>
      <c r="S8" s="1"/>
      <c r="U8"/>
      <c r="V8"/>
      <c r="W8"/>
      <c r="X8"/>
      <c r="Y8"/>
      <c r="Z8"/>
    </row>
    <row r="9" spans="1:26" ht="18">
      <c r="A9" s="133"/>
      <c r="B9" s="136"/>
      <c r="C9" s="132">
        <v>3</v>
      </c>
      <c r="D9" s="92" t="s">
        <v>13</v>
      </c>
      <c r="E9" s="92">
        <v>1570</v>
      </c>
      <c r="F9" s="92">
        <v>1549</v>
      </c>
      <c r="G9" s="92">
        <v>21</v>
      </c>
      <c r="H9" s="29">
        <v>8</v>
      </c>
      <c r="I9" s="29">
        <v>12</v>
      </c>
      <c r="J9" s="92">
        <v>7</v>
      </c>
      <c r="K9" s="92">
        <v>4</v>
      </c>
      <c r="L9" s="92">
        <v>2</v>
      </c>
      <c r="M9" s="9">
        <f t="shared" si="0"/>
        <v>0.98662420382165605</v>
      </c>
      <c r="N9" s="138">
        <f t="shared" ref="N9" si="5">AVERAGE(M9:M10)</f>
        <v>0.98884496725862636</v>
      </c>
      <c r="O9" s="1"/>
      <c r="P9" s="10">
        <f t="shared" si="2"/>
        <v>5.0955414012738851E-3</v>
      </c>
      <c r="Q9" s="11">
        <f t="shared" si="1"/>
        <v>7.6433121019108281E-3</v>
      </c>
      <c r="R9" s="12">
        <f t="shared" si="3"/>
        <v>6.3694267515923564E-4</v>
      </c>
      <c r="S9" s="1"/>
      <c r="T9" s="140" t="s">
        <v>21</v>
      </c>
      <c r="U9" s="177" t="s">
        <v>88</v>
      </c>
      <c r="V9" s="155"/>
      <c r="W9" s="155"/>
      <c r="X9" s="155"/>
      <c r="Y9" s="155"/>
      <c r="Z9" s="156"/>
    </row>
    <row r="10" spans="1:26" ht="18" thickBot="1">
      <c r="A10" s="133"/>
      <c r="B10" s="136"/>
      <c r="C10" s="134"/>
      <c r="D10" s="92" t="s">
        <v>14</v>
      </c>
      <c r="E10" s="92">
        <v>1567</v>
      </c>
      <c r="F10" s="92">
        <v>1553</v>
      </c>
      <c r="G10" s="92">
        <v>14</v>
      </c>
      <c r="H10" s="32">
        <v>6</v>
      </c>
      <c r="I10" s="32">
        <v>7</v>
      </c>
      <c r="J10" s="92">
        <v>3</v>
      </c>
      <c r="K10" s="92">
        <v>5</v>
      </c>
      <c r="L10" s="92">
        <v>2</v>
      </c>
      <c r="M10" s="9">
        <f t="shared" si="0"/>
        <v>0.99106573069559667</v>
      </c>
      <c r="N10" s="139"/>
      <c r="O10" s="1"/>
      <c r="P10" s="13">
        <f t="shared" si="2"/>
        <v>3.8289725590299937E-3</v>
      </c>
      <c r="Q10" s="14">
        <f t="shared" si="1"/>
        <v>4.4671346522016592E-3</v>
      </c>
      <c r="R10" s="15">
        <f t="shared" si="3"/>
        <v>6.3816209317166565E-4</v>
      </c>
      <c r="S10" s="1"/>
      <c r="T10" s="141"/>
      <c r="U10" s="157"/>
      <c r="V10" s="158"/>
      <c r="W10" s="158"/>
      <c r="X10" s="158"/>
      <c r="Y10" s="158"/>
      <c r="Z10" s="159"/>
    </row>
    <row r="11" spans="1:26" ht="18">
      <c r="A11" s="133"/>
      <c r="B11" s="136"/>
      <c r="C11" s="132">
        <v>4</v>
      </c>
      <c r="D11" s="92" t="s">
        <v>13</v>
      </c>
      <c r="E11" s="92">
        <v>1262</v>
      </c>
      <c r="F11" s="92">
        <v>1241</v>
      </c>
      <c r="G11" s="92">
        <v>21</v>
      </c>
      <c r="H11" s="92">
        <v>1</v>
      </c>
      <c r="I11" s="29">
        <v>13</v>
      </c>
      <c r="J11" s="92">
        <v>5</v>
      </c>
      <c r="K11" s="92">
        <v>4</v>
      </c>
      <c r="L11" s="92">
        <v>3</v>
      </c>
      <c r="M11" s="9">
        <f t="shared" si="0"/>
        <v>0.98335974643423141</v>
      </c>
      <c r="N11" s="138">
        <f t="shared" ref="N11" si="6">AVERAGE(M11:M12)</f>
        <v>0.98605073414426803</v>
      </c>
      <c r="O11" s="1"/>
      <c r="P11" s="10">
        <f t="shared" si="2"/>
        <v>7.9239302694136295E-4</v>
      </c>
      <c r="Q11" s="11">
        <f t="shared" si="1"/>
        <v>1.0301109350237718E-2</v>
      </c>
      <c r="R11" s="12">
        <f t="shared" si="3"/>
        <v>5.5467511885895406E-3</v>
      </c>
      <c r="S11" s="1"/>
      <c r="T11" s="141"/>
      <c r="U11" s="157"/>
      <c r="V11" s="158"/>
      <c r="W11" s="158"/>
      <c r="X11" s="158"/>
      <c r="Y11" s="158"/>
      <c r="Z11" s="159"/>
    </row>
    <row r="12" spans="1:26" ht="18.75" thickBot="1">
      <c r="A12" s="133"/>
      <c r="B12" s="136"/>
      <c r="C12" s="134"/>
      <c r="D12" s="92" t="s">
        <v>14</v>
      </c>
      <c r="E12" s="92">
        <v>1510</v>
      </c>
      <c r="F12" s="92">
        <v>1493</v>
      </c>
      <c r="G12" s="92">
        <v>17</v>
      </c>
      <c r="H12" s="92">
        <v>1</v>
      </c>
      <c r="I12" s="29">
        <v>13</v>
      </c>
      <c r="J12" s="92">
        <v>2</v>
      </c>
      <c r="K12" s="92">
        <v>0</v>
      </c>
      <c r="L12" s="92">
        <v>2</v>
      </c>
      <c r="M12" s="9">
        <f t="shared" si="0"/>
        <v>0.98874172185430464</v>
      </c>
      <c r="N12" s="152"/>
      <c r="O12" s="1"/>
      <c r="P12" s="13">
        <f t="shared" si="2"/>
        <v>6.6225165562913907E-4</v>
      </c>
      <c r="Q12" s="14">
        <f t="shared" si="1"/>
        <v>8.6092715231788075E-3</v>
      </c>
      <c r="R12" s="15">
        <f t="shared" si="3"/>
        <v>1.9867549668874172E-3</v>
      </c>
      <c r="S12" s="1"/>
      <c r="T12" s="141"/>
      <c r="U12" s="157"/>
      <c r="V12" s="158"/>
      <c r="W12" s="158"/>
      <c r="X12" s="158"/>
      <c r="Y12" s="158"/>
      <c r="Z12" s="159"/>
    </row>
    <row r="13" spans="1:26" ht="18" thickBot="1">
      <c r="A13" s="134"/>
      <c r="B13" s="137"/>
      <c r="C13" s="153" t="s">
        <v>15</v>
      </c>
      <c r="D13" s="154"/>
      <c r="E13" s="16">
        <f t="shared" ref="E13:L13" si="7">SUM(E5:E12)</f>
        <v>10504</v>
      </c>
      <c r="F13" s="16">
        <f t="shared" si="7"/>
        <v>10271</v>
      </c>
      <c r="G13" s="16">
        <f t="shared" si="7"/>
        <v>233</v>
      </c>
      <c r="H13" s="16">
        <f t="shared" si="7"/>
        <v>142</v>
      </c>
      <c r="I13" s="16">
        <f t="shared" si="7"/>
        <v>178</v>
      </c>
      <c r="J13" s="16">
        <f t="shared" si="7"/>
        <v>22</v>
      </c>
      <c r="K13" s="16">
        <f t="shared" si="7"/>
        <v>20</v>
      </c>
      <c r="L13" s="16">
        <f t="shared" si="7"/>
        <v>15</v>
      </c>
      <c r="M13" s="17">
        <f>F13/E13</f>
        <v>0.97781797410510285</v>
      </c>
      <c r="N13" s="17">
        <f>AVERAGE(N5:N12)</f>
        <v>0.97999221368985445</v>
      </c>
      <c r="O13" s="1"/>
      <c r="P13" s="18">
        <f t="shared" si="2"/>
        <v>1.3518659558263519E-2</v>
      </c>
      <c r="Q13" s="19">
        <f t="shared" si="1"/>
        <v>1.6945925361766947E-2</v>
      </c>
      <c r="R13" s="20">
        <f t="shared" si="3"/>
        <v>-8.2825590251332827E-3</v>
      </c>
      <c r="S13" s="1"/>
      <c r="T13" s="142"/>
      <c r="U13" s="160"/>
      <c r="V13" s="161"/>
      <c r="W13" s="161"/>
      <c r="X13" s="161"/>
      <c r="Y13" s="161"/>
      <c r="Z13" s="162"/>
    </row>
    <row r="14" spans="1:26" ht="18" thickBot="1">
      <c r="A14" s="132" t="s">
        <v>11</v>
      </c>
      <c r="B14" s="135" t="s">
        <v>16</v>
      </c>
      <c r="C14" s="132">
        <v>1</v>
      </c>
      <c r="D14" s="92" t="s">
        <v>13</v>
      </c>
      <c r="E14" s="92">
        <v>751</v>
      </c>
      <c r="F14" s="92">
        <v>751</v>
      </c>
      <c r="G14" s="92">
        <v>0</v>
      </c>
      <c r="H14" s="92">
        <v>0</v>
      </c>
      <c r="I14" s="92">
        <v>0</v>
      </c>
      <c r="J14" s="92">
        <v>0</v>
      </c>
      <c r="K14" s="92">
        <v>0</v>
      </c>
      <c r="L14" s="92">
        <v>0</v>
      </c>
      <c r="M14" s="9">
        <f t="shared" si="0"/>
        <v>1</v>
      </c>
      <c r="N14" s="138">
        <f t="shared" ref="N14:N20" si="8">AVERAGE(M14:M15)</f>
        <v>1</v>
      </c>
      <c r="O14" s="1"/>
      <c r="P14" s="10">
        <f t="shared" si="2"/>
        <v>0</v>
      </c>
      <c r="Q14" s="11">
        <f t="shared" si="1"/>
        <v>0</v>
      </c>
      <c r="R14" s="12">
        <f t="shared" si="3"/>
        <v>0</v>
      </c>
      <c r="S14" s="1"/>
    </row>
    <row r="15" spans="1:26" ht="18" thickBot="1">
      <c r="A15" s="133"/>
      <c r="B15" s="136"/>
      <c r="C15" s="134"/>
      <c r="D15" s="92" t="s">
        <v>14</v>
      </c>
      <c r="E15" s="92">
        <v>685</v>
      </c>
      <c r="F15" s="92">
        <v>685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">
        <f t="shared" si="0"/>
        <v>1</v>
      </c>
      <c r="N15" s="139"/>
      <c r="O15" s="1"/>
      <c r="P15" s="13">
        <f t="shared" si="2"/>
        <v>0</v>
      </c>
      <c r="Q15" s="14">
        <f t="shared" si="1"/>
        <v>0</v>
      </c>
      <c r="R15" s="15">
        <f t="shared" si="3"/>
        <v>0</v>
      </c>
      <c r="S15" s="1"/>
      <c r="T15" s="21" t="s">
        <v>22</v>
      </c>
      <c r="U15" s="22"/>
      <c r="V15" s="23"/>
      <c r="W15" s="23"/>
      <c r="X15" s="23"/>
      <c r="Y15" s="23"/>
      <c r="Z15" s="24"/>
    </row>
    <row r="16" spans="1:26" ht="18" thickBot="1">
      <c r="A16" s="133"/>
      <c r="B16" s="136"/>
      <c r="C16" s="132">
        <v>2</v>
      </c>
      <c r="D16" s="92" t="s">
        <v>13</v>
      </c>
      <c r="E16" s="92">
        <v>1343</v>
      </c>
      <c r="F16" s="92">
        <v>1337</v>
      </c>
      <c r="G16" s="92">
        <v>6</v>
      </c>
      <c r="H16" s="92">
        <v>0</v>
      </c>
      <c r="I16" s="92">
        <v>4</v>
      </c>
      <c r="J16" s="92">
        <v>0</v>
      </c>
      <c r="K16" s="92">
        <v>2</v>
      </c>
      <c r="L16" s="92">
        <v>0</v>
      </c>
      <c r="M16" s="9">
        <f t="shared" si="0"/>
        <v>0.99553239017125839</v>
      </c>
      <c r="N16" s="138">
        <f t="shared" si="8"/>
        <v>0.99367393318086727</v>
      </c>
      <c r="O16" s="1"/>
      <c r="P16" s="10">
        <f t="shared" si="2"/>
        <v>0</v>
      </c>
      <c r="Q16" s="11">
        <f t="shared" si="1"/>
        <v>2.9784065524944155E-3</v>
      </c>
      <c r="R16" s="12">
        <f t="shared" si="3"/>
        <v>1.4892032762472078E-3</v>
      </c>
      <c r="S16" s="1"/>
    </row>
    <row r="17" spans="1:26" ht="18" thickBot="1">
      <c r="A17" s="133"/>
      <c r="B17" s="136"/>
      <c r="C17" s="134"/>
      <c r="D17" s="92" t="s">
        <v>14</v>
      </c>
      <c r="E17" s="92">
        <v>1344</v>
      </c>
      <c r="F17" s="92">
        <v>1333</v>
      </c>
      <c r="G17" s="92">
        <v>11</v>
      </c>
      <c r="H17" s="92">
        <v>1</v>
      </c>
      <c r="I17" s="92">
        <v>5</v>
      </c>
      <c r="J17" s="92">
        <v>1</v>
      </c>
      <c r="K17" s="92">
        <v>2</v>
      </c>
      <c r="L17" s="92">
        <v>2</v>
      </c>
      <c r="M17" s="9">
        <f t="shared" si="0"/>
        <v>0.99181547619047616</v>
      </c>
      <c r="N17" s="139"/>
      <c r="O17" s="1"/>
      <c r="P17" s="13">
        <f t="shared" si="2"/>
        <v>7.4404761904761901E-4</v>
      </c>
      <c r="Q17" s="14">
        <f t="shared" si="1"/>
        <v>3.720238095238095E-3</v>
      </c>
      <c r="R17" s="15">
        <f t="shared" si="3"/>
        <v>3.720238095238095E-3</v>
      </c>
      <c r="S17" s="1"/>
      <c r="T17" s="25" t="s">
        <v>23</v>
      </c>
      <c r="U17" s="22" t="s">
        <v>24</v>
      </c>
      <c r="V17" s="23"/>
      <c r="W17" s="23"/>
      <c r="X17" s="23"/>
      <c r="Y17" s="23"/>
      <c r="Z17" s="24"/>
    </row>
    <row r="18" spans="1:26" ht="17.25">
      <c r="A18" s="133"/>
      <c r="B18" s="136"/>
      <c r="C18" s="132">
        <v>3</v>
      </c>
      <c r="D18" s="92" t="s">
        <v>13</v>
      </c>
      <c r="E18" s="92">
        <v>1408</v>
      </c>
      <c r="F18" s="92">
        <v>1394</v>
      </c>
      <c r="G18" s="92">
        <v>14</v>
      </c>
      <c r="H18" s="92">
        <v>1</v>
      </c>
      <c r="I18" s="92">
        <v>3</v>
      </c>
      <c r="J18" s="92">
        <v>3</v>
      </c>
      <c r="K18" s="92">
        <v>5</v>
      </c>
      <c r="L18" s="92">
        <v>5</v>
      </c>
      <c r="M18" s="9">
        <f t="shared" si="0"/>
        <v>0.99005681818181823</v>
      </c>
      <c r="N18" s="138">
        <f t="shared" si="8"/>
        <v>0.98788091071534057</v>
      </c>
      <c r="O18" s="1"/>
      <c r="P18" s="10">
        <f t="shared" si="2"/>
        <v>7.1022727272727275E-4</v>
      </c>
      <c r="Q18" s="11">
        <f t="shared" si="1"/>
        <v>2.130681818181818E-3</v>
      </c>
      <c r="R18" s="12">
        <f t="shared" si="3"/>
        <v>7.102272727272727E-3</v>
      </c>
      <c r="S18" s="1"/>
    </row>
    <row r="19" spans="1:26" ht="18" thickBot="1">
      <c r="A19" s="133"/>
      <c r="B19" s="136"/>
      <c r="C19" s="134"/>
      <c r="D19" s="92" t="s">
        <v>14</v>
      </c>
      <c r="E19" s="92">
        <v>1539</v>
      </c>
      <c r="F19" s="92">
        <v>1517</v>
      </c>
      <c r="G19" s="92">
        <v>22</v>
      </c>
      <c r="H19" s="92">
        <v>0</v>
      </c>
      <c r="I19" s="32">
        <v>7</v>
      </c>
      <c r="J19" s="92">
        <v>5</v>
      </c>
      <c r="K19" s="92">
        <v>4</v>
      </c>
      <c r="L19" s="92">
        <v>6</v>
      </c>
      <c r="M19" s="9">
        <f t="shared" si="0"/>
        <v>0.9857050032488629</v>
      </c>
      <c r="N19" s="139"/>
      <c r="O19" s="1"/>
      <c r="P19" s="13">
        <f t="shared" si="2"/>
        <v>0</v>
      </c>
      <c r="Q19" s="14">
        <f t="shared" si="1"/>
        <v>4.5484080571799868E-3</v>
      </c>
      <c r="R19" s="15">
        <f t="shared" si="3"/>
        <v>9.7465886939571145E-3</v>
      </c>
      <c r="S19" s="1"/>
    </row>
    <row r="20" spans="1:26" ht="18">
      <c r="A20" s="133"/>
      <c r="B20" s="136"/>
      <c r="C20" s="132">
        <v>4</v>
      </c>
      <c r="D20" s="92" t="s">
        <v>13</v>
      </c>
      <c r="E20" s="92">
        <v>1262</v>
      </c>
      <c r="F20" s="92">
        <v>1241</v>
      </c>
      <c r="G20" s="92">
        <v>21</v>
      </c>
      <c r="H20" s="29">
        <v>9</v>
      </c>
      <c r="I20" s="29">
        <v>15</v>
      </c>
      <c r="J20" s="92">
        <v>2</v>
      </c>
      <c r="K20" s="92">
        <v>2</v>
      </c>
      <c r="L20" s="92">
        <v>1</v>
      </c>
      <c r="M20" s="9">
        <f t="shared" si="0"/>
        <v>0.98335974643423141</v>
      </c>
      <c r="N20" s="138">
        <f t="shared" si="8"/>
        <v>0.98644974769410321</v>
      </c>
      <c r="O20" s="1"/>
      <c r="P20" s="10">
        <f t="shared" si="2"/>
        <v>7.1315372424722665E-3</v>
      </c>
      <c r="Q20" s="11">
        <f t="shared" si="1"/>
        <v>1.1885895404120444E-2</v>
      </c>
      <c r="R20" s="12">
        <f t="shared" si="3"/>
        <v>-2.3771790808240888E-3</v>
      </c>
      <c r="S20" s="1"/>
    </row>
    <row r="21" spans="1:26" ht="18.75" thickBot="1">
      <c r="A21" s="133"/>
      <c r="B21" s="136"/>
      <c r="C21" s="134"/>
      <c r="D21" s="92" t="s">
        <v>14</v>
      </c>
      <c r="E21" s="92">
        <v>1434</v>
      </c>
      <c r="F21" s="92">
        <v>1419</v>
      </c>
      <c r="G21" s="92">
        <v>15</v>
      </c>
      <c r="H21" s="29">
        <v>8</v>
      </c>
      <c r="I21" s="29">
        <v>12</v>
      </c>
      <c r="J21" s="92">
        <v>2</v>
      </c>
      <c r="K21" s="92">
        <v>1</v>
      </c>
      <c r="L21" s="92">
        <v>2</v>
      </c>
      <c r="M21" s="9">
        <f t="shared" si="0"/>
        <v>0.9895397489539749</v>
      </c>
      <c r="N21" s="152"/>
      <c r="O21" s="1"/>
      <c r="P21" s="13">
        <f t="shared" si="2"/>
        <v>5.5788005578800556E-3</v>
      </c>
      <c r="Q21" s="14">
        <f t="shared" si="1"/>
        <v>8.368200836820083E-3</v>
      </c>
      <c r="R21" s="15">
        <f t="shared" si="3"/>
        <v>-3.4867503486750349E-3</v>
      </c>
      <c r="S21" s="1"/>
    </row>
    <row r="22" spans="1:26" ht="18" thickBot="1">
      <c r="A22" s="134"/>
      <c r="B22" s="137"/>
      <c r="C22" s="153" t="s">
        <v>15</v>
      </c>
      <c r="D22" s="154"/>
      <c r="E22" s="16">
        <f>SUM(E14:E21)</f>
        <v>9766</v>
      </c>
      <c r="F22" s="16">
        <f>SUM(F14:F21)</f>
        <v>9677</v>
      </c>
      <c r="G22" s="16">
        <f t="shared" ref="G22:L22" si="9">SUM(G14:G21)</f>
        <v>89</v>
      </c>
      <c r="H22" s="16">
        <f t="shared" si="9"/>
        <v>19</v>
      </c>
      <c r="I22" s="16">
        <f t="shared" si="9"/>
        <v>46</v>
      </c>
      <c r="J22" s="16">
        <f t="shared" si="9"/>
        <v>13</v>
      </c>
      <c r="K22" s="16">
        <f t="shared" si="9"/>
        <v>16</v>
      </c>
      <c r="L22" s="16">
        <f t="shared" si="9"/>
        <v>16</v>
      </c>
      <c r="M22" s="17">
        <f>F22/E22</f>
        <v>0.99088674994880199</v>
      </c>
      <c r="N22" s="17">
        <f>AVERAGE(N14:N21)</f>
        <v>0.99200114789757787</v>
      </c>
      <c r="O22" s="1"/>
      <c r="P22" s="18">
        <f t="shared" si="2"/>
        <v>1.9455252918287938E-3</v>
      </c>
      <c r="Q22" s="19">
        <f t="shared" si="1"/>
        <v>4.7102191275855011E-3</v>
      </c>
      <c r="R22" s="20">
        <f t="shared" si="3"/>
        <v>2.4575056317837395E-3</v>
      </c>
      <c r="S22" s="1"/>
    </row>
    <row r="23" spans="1:26">
      <c r="P23" s="26"/>
      <c r="Q23" s="26"/>
      <c r="R23" s="26"/>
    </row>
  </sheetData>
  <mergeCells count="38">
    <mergeCell ref="N20:N21"/>
    <mergeCell ref="N14:N15"/>
    <mergeCell ref="C16:C17"/>
    <mergeCell ref="N16:N17"/>
    <mergeCell ref="C18:C19"/>
    <mergeCell ref="N18:N19"/>
    <mergeCell ref="C13:D13"/>
    <mergeCell ref="C22:D22"/>
    <mergeCell ref="A14:A22"/>
    <mergeCell ref="B14:B22"/>
    <mergeCell ref="C14:C15"/>
    <mergeCell ref="C20:C21"/>
    <mergeCell ref="P2:R3"/>
    <mergeCell ref="T2:T7"/>
    <mergeCell ref="U2:Z7"/>
    <mergeCell ref="E4:F4"/>
    <mergeCell ref="A5:A13"/>
    <mergeCell ref="B5:B13"/>
    <mergeCell ref="C5:C6"/>
    <mergeCell ref="N5:N6"/>
    <mergeCell ref="C7:C8"/>
    <mergeCell ref="N7:N8"/>
    <mergeCell ref="C9:C10"/>
    <mergeCell ref="N9:N10"/>
    <mergeCell ref="T9:T13"/>
    <mergeCell ref="U9:Z13"/>
    <mergeCell ref="C11:C12"/>
    <mergeCell ref="N11:N12"/>
    <mergeCell ref="A1:N1"/>
    <mergeCell ref="A2:A4"/>
    <mergeCell ref="B2:B4"/>
    <mergeCell ref="C2:C4"/>
    <mergeCell ref="D2:D4"/>
    <mergeCell ref="E2:E3"/>
    <mergeCell ref="F2:F3"/>
    <mergeCell ref="G2:L3"/>
    <mergeCell ref="M2:M4"/>
    <mergeCell ref="N2:N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Blank</vt:lpstr>
      <vt:lpstr>0531</vt:lpstr>
      <vt:lpstr>0530</vt:lpstr>
      <vt:lpstr>0529</vt:lpstr>
      <vt:lpstr>0528</vt:lpstr>
      <vt:lpstr>0526</vt:lpstr>
      <vt:lpstr>0525</vt:lpstr>
      <vt:lpstr>0524</vt:lpstr>
      <vt:lpstr>0523</vt:lpstr>
      <vt:lpstr>0522</vt:lpstr>
      <vt:lpstr>0521</vt:lpstr>
      <vt:lpstr>0520</vt:lpstr>
      <vt:lpstr>0519</vt:lpstr>
      <vt:lpstr>0518</vt:lpstr>
      <vt:lpstr>0517</vt:lpstr>
      <vt:lpstr>0516</vt:lpstr>
      <vt:lpstr>0515</vt:lpstr>
      <vt:lpstr>0514</vt:lpstr>
      <vt:lpstr>0513</vt:lpstr>
      <vt:lpstr>0512</vt:lpstr>
      <vt:lpstr>0511</vt:lpstr>
      <vt:lpstr>0508</vt:lpstr>
      <vt:lpstr>0507</vt:lpstr>
      <vt:lpstr>0506</vt:lpstr>
      <vt:lpstr>0505</vt:lpstr>
      <vt:lpstr>0504</vt:lpstr>
      <vt:lpstr>0503</vt:lpstr>
      <vt:lpstr>0502</vt:lpstr>
      <vt:lpstr>0501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2023-03-28T11:11:33Z</dcterms:created>
  <dcterms:modified xsi:type="dcterms:W3CDTF">2023-06-01T00:38:13Z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47A1D899A8074AA59C826FBD423C4B7C</vt:lpwstr>
  </property>
  <property fmtid="{D5CDD505-2E9C-101B-9397-08002B2CF9AE}" pid="3" name="KSOProductBuildVer">
    <vt:lpwstr>1033-11.2.0.11388</vt:lpwstr>
  </property>
</Properties>
</file>