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 autoCompressPictures="0"/>
  <bookViews>
    <workbookView xWindow="-240" yWindow="-105" windowWidth="19440" windowHeight="14595" activeTab="1"/>
  </bookViews>
  <sheets>
    <sheet name="Sheet1" sheetId="2" r:id="rId1"/>
    <sheet name="0401" sheetId="3" r:id="rId2"/>
  </sheets>
  <calcPr calcId="140001" iterateDelta="1E-4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" i="3"/>
  <c r="N14"/>
  <c r="L14"/>
  <c r="N13"/>
  <c r="L13"/>
  <c r="N12"/>
  <c r="L12"/>
  <c r="N11"/>
  <c r="L11"/>
  <c r="N10"/>
  <c r="L10"/>
  <c r="N9"/>
  <c r="L9"/>
  <c r="N8"/>
  <c r="L8"/>
  <c r="N7"/>
  <c r="L7"/>
  <c r="N6"/>
  <c r="L6"/>
  <c r="N5"/>
  <c r="L5"/>
  <c r="N4"/>
  <c r="L4"/>
  <c r="N26"/>
  <c r="L26"/>
  <c r="N5" i="2"/>
  <c r="N6"/>
  <c r="N7"/>
  <c r="N8"/>
  <c r="N9"/>
  <c r="N10"/>
  <c r="N11"/>
  <c r="N12"/>
  <c r="N13"/>
  <c r="N14"/>
  <c r="N4"/>
  <c r="L5"/>
  <c r="L6"/>
  <c r="L7"/>
  <c r="L8"/>
  <c r="L9"/>
  <c r="L10"/>
  <c r="L11"/>
  <c r="L12"/>
  <c r="L13"/>
  <c r="L14"/>
  <c r="L4"/>
  <c r="M8" i="3"/>
  <c r="O8"/>
  <c r="M14"/>
  <c r="O14"/>
  <c r="M12"/>
  <c r="O12"/>
  <c r="M10"/>
  <c r="O10"/>
  <c r="M6"/>
  <c r="O6"/>
  <c r="M13"/>
  <c r="O13"/>
  <c r="M9"/>
  <c r="O9"/>
  <c r="M5"/>
  <c r="O5"/>
  <c r="M11"/>
  <c r="O11"/>
  <c r="M7"/>
  <c r="O7"/>
  <c r="N26" i="2"/>
  <c r="L26"/>
  <c r="M12"/>
  <c r="O12"/>
  <c r="M26" i="3"/>
  <c r="O4"/>
  <c r="O26"/>
  <c r="M4" i="2"/>
  <c r="O4"/>
  <c r="M6"/>
  <c r="O6"/>
  <c r="M13"/>
  <c r="O13"/>
  <c r="M11"/>
  <c r="O11"/>
  <c r="M8"/>
  <c r="O8"/>
  <c r="M14"/>
  <c r="O14"/>
  <c r="M10"/>
  <c r="O10"/>
  <c r="M7"/>
  <c r="O7"/>
  <c r="M9"/>
  <c r="O9"/>
  <c r="M5"/>
  <c r="O5"/>
  <c r="M26"/>
  <c r="O26"/>
</calcChain>
</file>

<file path=xl/sharedStrings.xml><?xml version="1.0" encoding="utf-8"?>
<sst xmlns="http://schemas.openxmlformats.org/spreadsheetml/2006/main" count="154" uniqueCount="59">
  <si>
    <t>代码</t>
  </si>
  <si>
    <t>成交量</t>
  </si>
  <si>
    <t>隐含波动率</t>
  </si>
  <si>
    <t>期权类型</t>
  </si>
  <si>
    <t>50ETF沽4月2500</t>
  </si>
  <si>
    <t>50ETF购4月2500</t>
  </si>
  <si>
    <t>50ETF沽4月3000</t>
  </si>
  <si>
    <t>50ETF购4月3000</t>
  </si>
  <si>
    <t>50ETF沽4月2950</t>
  </si>
  <si>
    <t>50ETF沽4月2900</t>
  </si>
  <si>
    <t>50ETF沽4月2850</t>
  </si>
  <si>
    <t>50ETF沽4月2800</t>
  </si>
  <si>
    <t>50ETF沽4月2750</t>
  </si>
  <si>
    <t>50ETF沽4月2700</t>
  </si>
  <si>
    <t>50ETF沽4月2650</t>
  </si>
  <si>
    <t>50ETF沽4月2600</t>
  </si>
  <si>
    <t>50ETF沽4月2550</t>
  </si>
  <si>
    <t>50ETF购4月2950</t>
  </si>
  <si>
    <t>50ETF购4月2900</t>
  </si>
  <si>
    <t>50ETF购4月2850</t>
  </si>
  <si>
    <t>50ETF购4月2800</t>
  </si>
  <si>
    <t>50ETF购4月2750</t>
  </si>
  <si>
    <t>50ETF购4月2700</t>
  </si>
  <si>
    <t>50ETF购4月2650</t>
  </si>
  <si>
    <t>50ETF购4月2600</t>
  </si>
  <si>
    <t>50ETF购4月2550</t>
  </si>
  <si>
    <t>𝑉𝑆𝑡=Σ𝑤𝑖,𝑡(𝐼𝑉𝑖,𝑡𝑐−𝐼𝑉𝑖,𝑡𝑝)</t>
    <phoneticPr fontId="3" type="noConversion"/>
  </si>
  <si>
    <r>
      <rPr>
        <b/>
        <sz val="12"/>
        <color indexed="8"/>
        <rFont val="等线"/>
        <family val="2"/>
      </rPr>
      <t>成交量之和</t>
    </r>
    <phoneticPr fontId="3" type="noConversion"/>
  </si>
  <si>
    <r>
      <rPr>
        <b/>
        <sz val="12"/>
        <color indexed="8"/>
        <rFont val="等线"/>
        <family val="2"/>
      </rPr>
      <t>成交量之和所占权重</t>
    </r>
    <phoneticPr fontId="3" type="noConversion"/>
  </si>
  <si>
    <r>
      <rPr>
        <b/>
        <sz val="12"/>
        <color indexed="8"/>
        <rFont val="等线"/>
        <family val="2"/>
      </rPr>
      <t>隐含波动率之差</t>
    </r>
    <phoneticPr fontId="3" type="noConversion"/>
  </si>
  <si>
    <r>
      <rPr>
        <b/>
        <sz val="12"/>
        <color indexed="8"/>
        <rFont val="等线"/>
        <family val="2"/>
      </rPr>
      <t>乘积</t>
    </r>
    <phoneticPr fontId="3" type="noConversion"/>
  </si>
  <si>
    <t>合约名称</t>
  </si>
  <si>
    <t>交易日期</t>
  </si>
  <si>
    <t>10001771.SH</t>
  </si>
  <si>
    <t>C</t>
  </si>
  <si>
    <t>10001751.SH</t>
  </si>
  <si>
    <t>10001752.SH</t>
  </si>
  <si>
    <t>10001753.SH</t>
  </si>
  <si>
    <t>10001754.SH</t>
  </si>
  <si>
    <t>10001755.SH</t>
  </si>
  <si>
    <t>10001756.SH</t>
  </si>
  <si>
    <t>10001757.SH</t>
  </si>
  <si>
    <t>10001758.SH</t>
  </si>
  <si>
    <t>10001759.SH</t>
  </si>
  <si>
    <t>10001769.SH</t>
  </si>
  <si>
    <t>10001772.SH</t>
  </si>
  <si>
    <t>P</t>
  </si>
  <si>
    <t>10001760.SH</t>
  </si>
  <si>
    <t>10001761.SH</t>
  </si>
  <si>
    <t>10001762.SH</t>
  </si>
  <si>
    <t>10001763.SH</t>
  </si>
  <si>
    <t>10001764.SH</t>
  </si>
  <si>
    <t>10001765.SH</t>
  </si>
  <si>
    <t>10001766.SH</t>
  </si>
  <si>
    <t>10001767.SH</t>
  </si>
  <si>
    <t>10001768.SH</t>
  </si>
  <si>
    <t>10001770.SH</t>
  </si>
  <si>
    <r>
      <rPr>
        <sz val="11"/>
        <color theme="1"/>
        <rFont val="STIXGeneral-Regular"/>
        <family val="2"/>
      </rPr>
      <t>𝑉𝑆𝑡</t>
    </r>
    <r>
      <rPr>
        <sz val="11"/>
        <color theme="1"/>
        <rFont val="等线"/>
        <family val="2"/>
        <scheme val="minor"/>
      </rPr>
      <t>=Σ</t>
    </r>
    <r>
      <rPr>
        <sz val="11"/>
        <color theme="1"/>
        <rFont val="STIXGeneral-Regular"/>
        <family val="2"/>
      </rPr>
      <t>𝑤𝑖</t>
    </r>
    <r>
      <rPr>
        <sz val="11"/>
        <color theme="1"/>
        <rFont val="等线"/>
        <family val="2"/>
        <scheme val="minor"/>
      </rPr>
      <t>,</t>
    </r>
    <r>
      <rPr>
        <sz val="11"/>
        <color theme="1"/>
        <rFont val="STIXGeneral-Regular"/>
        <family val="2"/>
      </rPr>
      <t>𝑡</t>
    </r>
    <r>
      <rPr>
        <sz val="11"/>
        <color theme="1"/>
        <rFont val="等线"/>
        <family val="2"/>
        <scheme val="minor"/>
      </rPr>
      <t>(</t>
    </r>
    <r>
      <rPr>
        <sz val="11"/>
        <color theme="1"/>
        <rFont val="STIXGeneral-Regular"/>
        <family val="2"/>
      </rPr>
      <t>𝐼𝑉𝑖</t>
    </r>
    <r>
      <rPr>
        <sz val="11"/>
        <color theme="1"/>
        <rFont val="等线"/>
        <family val="2"/>
        <scheme val="minor"/>
      </rPr>
      <t>,</t>
    </r>
    <r>
      <rPr>
        <sz val="11"/>
        <color theme="1"/>
        <rFont val="STIXGeneral-Regular"/>
        <family val="2"/>
      </rPr>
      <t>𝑡𝑐</t>
    </r>
    <r>
      <rPr>
        <sz val="11"/>
        <color theme="1"/>
        <rFont val="等线"/>
        <family val="2"/>
        <scheme val="minor"/>
      </rPr>
      <t>−</t>
    </r>
    <r>
      <rPr>
        <sz val="11"/>
        <color theme="1"/>
        <rFont val="STIXGeneral-Regular"/>
        <family val="2"/>
      </rPr>
      <t>𝐼𝑉𝑖</t>
    </r>
    <r>
      <rPr>
        <sz val="11"/>
        <color theme="1"/>
        <rFont val="等线"/>
        <family val="2"/>
        <scheme val="minor"/>
      </rPr>
      <t>,</t>
    </r>
    <r>
      <rPr>
        <sz val="11"/>
        <color theme="1"/>
        <rFont val="STIXGeneral-Regular"/>
        <family val="2"/>
      </rPr>
      <t>𝑡𝑝</t>
    </r>
    <r>
      <rPr>
        <sz val="11"/>
        <color theme="1"/>
        <rFont val="等线"/>
        <family val="2"/>
        <scheme val="minor"/>
      </rPr>
      <t>)</t>
    </r>
    <phoneticPr fontId="3" type="noConversion"/>
  </si>
  <si>
    <t>50ETF购4月2550</t>
    <phoneticPr fontId="3" type="noConversion"/>
  </si>
</sst>
</file>

<file path=xl/styles.xml><?xml version="1.0" encoding="utf-8"?>
<styleSheet xmlns="http://schemas.openxmlformats.org/spreadsheetml/2006/main">
  <numFmts count="2">
    <numFmt numFmtId="176" formatCode="#,##0.0000_ "/>
    <numFmt numFmtId="177" formatCode="0.0000%"/>
  </numFmts>
  <fonts count="6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b/>
      <sz val="12"/>
      <color indexed="8"/>
      <name val="Arial"/>
      <family val="2"/>
    </font>
    <font>
      <sz val="9"/>
      <name val="等线"/>
      <family val="3"/>
      <charset val="134"/>
      <scheme val="minor"/>
    </font>
    <font>
      <b/>
      <sz val="12"/>
      <color indexed="8"/>
      <name val="等线"/>
      <family val="2"/>
    </font>
    <font>
      <sz val="11"/>
      <color theme="1"/>
      <name val="STIXGeneral-Regular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14">
    <xf numFmtId="0" fontId="0" fillId="0" borderId="0" xfId="0"/>
    <xf numFmtId="0" fontId="2" fillId="0" borderId="0" xfId="0" applyFont="1" applyAlignment="1">
      <alignment horizontal="center" wrapText="1"/>
    </xf>
    <xf numFmtId="3" fontId="0" fillId="0" borderId="0" xfId="0" applyNumberFormat="1"/>
    <xf numFmtId="10" fontId="0" fillId="0" borderId="0" xfId="1" applyNumberFormat="1" applyFont="1" applyAlignment="1"/>
    <xf numFmtId="176" fontId="0" fillId="0" borderId="0" xfId="0" applyNumberFormat="1"/>
    <xf numFmtId="177" fontId="0" fillId="0" borderId="0" xfId="1" applyNumberFormat="1" applyFont="1" applyAlignment="1"/>
    <xf numFmtId="14" fontId="0" fillId="0" borderId="0" xfId="0" applyNumberFormat="1"/>
    <xf numFmtId="4" fontId="0" fillId="0" borderId="0" xfId="0" applyNumberFormat="1"/>
    <xf numFmtId="0" fontId="0" fillId="2" borderId="0" xfId="0" applyFill="1"/>
    <xf numFmtId="14" fontId="0" fillId="2" borderId="0" xfId="0" applyNumberFormat="1" applyFill="1"/>
    <xf numFmtId="4" fontId="0" fillId="2" borderId="0" xfId="0" applyNumberFormat="1" applyFill="1"/>
    <xf numFmtId="3" fontId="0" fillId="2" borderId="0" xfId="0" applyNumberFormat="1" applyFill="1"/>
    <xf numFmtId="10" fontId="0" fillId="2" borderId="0" xfId="1" applyNumberFormat="1" applyFont="1" applyFill="1" applyAlignment="1"/>
    <xf numFmtId="176" fontId="0" fillId="2" borderId="0" xfId="0" applyNumberFormat="1" applyFill="1"/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D2:O27"/>
  <sheetViews>
    <sheetView topLeftCell="B1" workbookViewId="0">
      <selection activeCell="I4" sqref="I4"/>
    </sheetView>
  </sheetViews>
  <sheetFormatPr defaultColWidth="8.75" defaultRowHeight="14.25"/>
  <cols>
    <col min="4" max="4" width="20.875" bestFit="1" customWidth="1"/>
    <col min="5" max="5" width="15.125" bestFit="1" customWidth="1"/>
    <col min="6" max="6" width="10" bestFit="1" customWidth="1"/>
    <col min="8" max="8" width="9.875" bestFit="1" customWidth="1"/>
    <col min="12" max="12" width="17" customWidth="1"/>
    <col min="13" max="13" width="16.625" customWidth="1"/>
    <col min="14" max="14" width="23" customWidth="1"/>
    <col min="15" max="15" width="15.625" customWidth="1"/>
  </cols>
  <sheetData>
    <row r="2" spans="4:15" ht="31.5">
      <c r="L2" s="1" t="s">
        <v>27</v>
      </c>
      <c r="M2" s="1" t="s">
        <v>28</v>
      </c>
      <c r="N2" s="1" t="s">
        <v>29</v>
      </c>
      <c r="O2" s="1" t="s">
        <v>30</v>
      </c>
    </row>
    <row r="3" spans="4:15">
      <c r="D3" t="s">
        <v>0</v>
      </c>
      <c r="E3" t="s">
        <v>31</v>
      </c>
      <c r="F3" t="s">
        <v>32</v>
      </c>
      <c r="G3" t="s">
        <v>3</v>
      </c>
      <c r="H3" t="s">
        <v>1</v>
      </c>
      <c r="I3" t="s">
        <v>2</v>
      </c>
    </row>
    <row r="4" spans="4:15">
      <c r="D4" t="s">
        <v>33</v>
      </c>
      <c r="E4" t="s">
        <v>5</v>
      </c>
      <c r="F4" s="6">
        <v>43546</v>
      </c>
      <c r="G4" t="s">
        <v>34</v>
      </c>
      <c r="H4" s="7">
        <v>2969</v>
      </c>
      <c r="I4">
        <v>0.32229999999999998</v>
      </c>
      <c r="L4" s="2">
        <f>H4+H15</f>
        <v>25716</v>
      </c>
      <c r="M4" s="3">
        <f>L4/$L$26</f>
        <v>4.5812215521925409E-2</v>
      </c>
      <c r="N4" s="4">
        <f>I4-I15</f>
        <v>-9.000000000000119E-4</v>
      </c>
      <c r="O4">
        <f>M4*N4</f>
        <v>-4.1230993969733415E-5</v>
      </c>
    </row>
    <row r="5" spans="4:15">
      <c r="D5" t="s">
        <v>35</v>
      </c>
      <c r="E5" t="s">
        <v>25</v>
      </c>
      <c r="F5" s="6">
        <v>43546</v>
      </c>
      <c r="G5" t="s">
        <v>34</v>
      </c>
      <c r="H5" s="7">
        <v>2224</v>
      </c>
      <c r="I5">
        <v>0.32129999999999997</v>
      </c>
      <c r="L5" s="2">
        <f t="shared" ref="L5:L14" si="0">H5+H16</f>
        <v>14095</v>
      </c>
      <c r="M5" s="3">
        <f t="shared" ref="M5:M14" si="1">L5/$L$26</f>
        <v>2.5109782928197957E-2</v>
      </c>
      <c r="N5" s="4">
        <f t="shared" ref="N5:N14" si="2">I5-I16</f>
        <v>9.7999999999999754E-3</v>
      </c>
      <c r="O5">
        <f t="shared" ref="O5:O14" si="3">M5*N5</f>
        <v>2.4607587269633935E-4</v>
      </c>
    </row>
    <row r="6" spans="4:15">
      <c r="D6" t="s">
        <v>36</v>
      </c>
      <c r="E6" t="s">
        <v>24</v>
      </c>
      <c r="F6" s="6">
        <v>43546</v>
      </c>
      <c r="G6" t="s">
        <v>34</v>
      </c>
      <c r="H6" s="7">
        <v>3502</v>
      </c>
      <c r="I6">
        <v>0.3135</v>
      </c>
      <c r="L6" s="2">
        <f t="shared" si="0"/>
        <v>22254</v>
      </c>
      <c r="M6" s="3">
        <f t="shared" si="1"/>
        <v>3.9644775401498217E-2</v>
      </c>
      <c r="N6" s="4">
        <f t="shared" si="2"/>
        <v>3.9000000000000146E-3</v>
      </c>
      <c r="O6">
        <f t="shared" si="3"/>
        <v>1.5461462406584362E-4</v>
      </c>
    </row>
    <row r="7" spans="4:15">
      <c r="D7" t="s">
        <v>37</v>
      </c>
      <c r="E7" t="s">
        <v>23</v>
      </c>
      <c r="F7" s="6">
        <v>43546</v>
      </c>
      <c r="G7" t="s">
        <v>34</v>
      </c>
      <c r="H7" s="7">
        <v>6787</v>
      </c>
      <c r="I7">
        <v>0.30959999999999999</v>
      </c>
      <c r="L7" s="2">
        <f t="shared" si="0"/>
        <v>27710</v>
      </c>
      <c r="M7" s="3">
        <f t="shared" si="1"/>
        <v>4.936446150694327E-2</v>
      </c>
      <c r="N7" s="4">
        <f t="shared" si="2"/>
        <v>2.0000000000000018E-3</v>
      </c>
      <c r="O7">
        <f t="shared" si="3"/>
        <v>9.872892301388663E-5</v>
      </c>
    </row>
    <row r="8" spans="4:15">
      <c r="D8" t="s">
        <v>38</v>
      </c>
      <c r="E8" t="s">
        <v>22</v>
      </c>
      <c r="F8" s="6">
        <v>43546</v>
      </c>
      <c r="G8" t="s">
        <v>34</v>
      </c>
      <c r="H8" s="7">
        <v>27056</v>
      </c>
      <c r="I8">
        <v>0.3135</v>
      </c>
      <c r="L8" s="2">
        <f t="shared" si="0"/>
        <v>74014</v>
      </c>
      <c r="M8" s="3">
        <f t="shared" si="1"/>
        <v>0.13185352775080833</v>
      </c>
      <c r="N8" s="4">
        <f t="shared" si="2"/>
        <v>6.4000000000000168E-3</v>
      </c>
      <c r="O8">
        <f t="shared" si="3"/>
        <v>8.4386257760517551E-4</v>
      </c>
    </row>
    <row r="9" spans="4:15">
      <c r="D9" t="s">
        <v>39</v>
      </c>
      <c r="E9" t="s">
        <v>21</v>
      </c>
      <c r="F9" s="6">
        <v>43546</v>
      </c>
      <c r="G9" t="s">
        <v>34</v>
      </c>
      <c r="H9" s="7">
        <v>38224</v>
      </c>
      <c r="I9">
        <v>0.3105</v>
      </c>
      <c r="L9" s="2">
        <f t="shared" si="0"/>
        <v>87384</v>
      </c>
      <c r="M9" s="3">
        <f t="shared" si="1"/>
        <v>0.15567174681785387</v>
      </c>
      <c r="N9" s="4">
        <f t="shared" si="2"/>
        <v>2.4000000000000132E-3</v>
      </c>
      <c r="O9">
        <f t="shared" si="3"/>
        <v>3.7361219236285134E-4</v>
      </c>
    </row>
    <row r="10" spans="4:15">
      <c r="D10" t="s">
        <v>40</v>
      </c>
      <c r="E10" t="s">
        <v>20</v>
      </c>
      <c r="F10" s="6">
        <v>43546</v>
      </c>
      <c r="G10" t="s">
        <v>34</v>
      </c>
      <c r="H10" s="7">
        <v>70656</v>
      </c>
      <c r="I10">
        <v>0.3115</v>
      </c>
      <c r="L10" s="2">
        <f t="shared" si="0"/>
        <v>127023</v>
      </c>
      <c r="M10" s="3">
        <f t="shared" si="1"/>
        <v>0.22628733287609004</v>
      </c>
      <c r="N10" s="4">
        <f t="shared" si="2"/>
        <v>1.0000000000000009E-3</v>
      </c>
      <c r="O10">
        <f t="shared" si="3"/>
        <v>2.2628733287609026E-4</v>
      </c>
    </row>
    <row r="11" spans="4:15">
      <c r="D11" t="s">
        <v>41</v>
      </c>
      <c r="E11" t="s">
        <v>19</v>
      </c>
      <c r="F11" s="6">
        <v>43546</v>
      </c>
      <c r="G11" t="s">
        <v>34</v>
      </c>
      <c r="H11" s="7">
        <v>43074</v>
      </c>
      <c r="I11">
        <v>0.31740000000000002</v>
      </c>
      <c r="L11" s="2">
        <f t="shared" si="0"/>
        <v>58809</v>
      </c>
      <c r="M11" s="3">
        <f t="shared" si="1"/>
        <v>0.10476631601450115</v>
      </c>
      <c r="N11" s="4">
        <f t="shared" si="2"/>
        <v>4.9000000000000155E-3</v>
      </c>
      <c r="O11">
        <f t="shared" si="3"/>
        <v>5.1335494847105727E-4</v>
      </c>
    </row>
    <row r="12" spans="4:15">
      <c r="D12" t="s">
        <v>42</v>
      </c>
      <c r="E12" t="s">
        <v>18</v>
      </c>
      <c r="F12" s="6">
        <v>43546</v>
      </c>
      <c r="G12" t="s">
        <v>34</v>
      </c>
      <c r="H12" s="7">
        <v>33462</v>
      </c>
      <c r="I12">
        <v>0.32029999999999997</v>
      </c>
      <c r="L12" s="2">
        <f t="shared" si="0"/>
        <v>45943</v>
      </c>
      <c r="M12" s="3">
        <f t="shared" si="1"/>
        <v>8.1845956514380896E-2</v>
      </c>
      <c r="N12" s="4">
        <f t="shared" si="2"/>
        <v>-2.0000000000000018E-3</v>
      </c>
      <c r="O12">
        <f t="shared" si="3"/>
        <v>-1.6369191302876193E-4</v>
      </c>
    </row>
    <row r="13" spans="4:15">
      <c r="D13" t="s">
        <v>43</v>
      </c>
      <c r="E13" t="s">
        <v>17</v>
      </c>
      <c r="F13" s="6">
        <v>43546</v>
      </c>
      <c r="G13" t="s">
        <v>34</v>
      </c>
      <c r="H13" s="7">
        <v>15692</v>
      </c>
      <c r="I13">
        <v>0.3281</v>
      </c>
      <c r="L13" s="2">
        <f t="shared" si="0"/>
        <v>19306</v>
      </c>
      <c r="M13" s="3">
        <f t="shared" si="1"/>
        <v>3.4393009521943227E-2</v>
      </c>
      <c r="N13" s="4">
        <f t="shared" si="2"/>
        <v>4.9000000000000155E-3</v>
      </c>
      <c r="O13">
        <f t="shared" si="3"/>
        <v>1.6852574665752234E-4</v>
      </c>
    </row>
    <row r="14" spans="4:15">
      <c r="D14" t="s">
        <v>44</v>
      </c>
      <c r="E14" t="s">
        <v>7</v>
      </c>
      <c r="F14" s="6">
        <v>43546</v>
      </c>
      <c r="G14" t="s">
        <v>34</v>
      </c>
      <c r="H14" s="7">
        <v>51105</v>
      </c>
      <c r="I14">
        <v>0.33200000000000002</v>
      </c>
      <c r="L14" s="2">
        <f t="shared" si="0"/>
        <v>59081</v>
      </c>
      <c r="M14" s="3">
        <f t="shared" si="1"/>
        <v>0.10525087514585764</v>
      </c>
      <c r="N14" s="4">
        <f t="shared" si="2"/>
        <v>-1.5000000000000013E-3</v>
      </c>
      <c r="O14">
        <f t="shared" si="3"/>
        <v>-1.5787631271878659E-4</v>
      </c>
    </row>
    <row r="15" spans="4:15">
      <c r="D15" t="s">
        <v>45</v>
      </c>
      <c r="E15" t="s">
        <v>4</v>
      </c>
      <c r="F15" s="6">
        <v>43546</v>
      </c>
      <c r="G15" t="s">
        <v>46</v>
      </c>
      <c r="H15" s="7">
        <v>22747</v>
      </c>
      <c r="I15">
        <v>0.32319999999999999</v>
      </c>
    </row>
    <row r="16" spans="4:15">
      <c r="D16" t="s">
        <v>47</v>
      </c>
      <c r="E16" t="s">
        <v>16</v>
      </c>
      <c r="F16" s="6">
        <v>43546</v>
      </c>
      <c r="G16" t="s">
        <v>46</v>
      </c>
      <c r="H16" s="7">
        <v>11871</v>
      </c>
      <c r="I16">
        <v>0.3115</v>
      </c>
      <c r="L16" s="2"/>
      <c r="M16" s="3"/>
      <c r="N16" s="4"/>
    </row>
    <row r="17" spans="4:15">
      <c r="D17" t="s">
        <v>48</v>
      </c>
      <c r="E17" t="s">
        <v>15</v>
      </c>
      <c r="F17" s="6">
        <v>43546</v>
      </c>
      <c r="G17" t="s">
        <v>46</v>
      </c>
      <c r="H17" s="7">
        <v>18752</v>
      </c>
      <c r="I17">
        <v>0.30959999999999999</v>
      </c>
    </row>
    <row r="18" spans="4:15">
      <c r="D18" t="s">
        <v>49</v>
      </c>
      <c r="E18" t="s">
        <v>14</v>
      </c>
      <c r="F18" s="6">
        <v>43546</v>
      </c>
      <c r="G18" t="s">
        <v>46</v>
      </c>
      <c r="H18" s="7">
        <v>20923</v>
      </c>
      <c r="I18">
        <v>0.30759999999999998</v>
      </c>
      <c r="L18" s="2"/>
      <c r="M18" s="3"/>
      <c r="N18" s="4"/>
    </row>
    <row r="19" spans="4:15">
      <c r="D19" t="s">
        <v>50</v>
      </c>
      <c r="E19" t="s">
        <v>13</v>
      </c>
      <c r="F19" s="6">
        <v>43546</v>
      </c>
      <c r="G19" t="s">
        <v>46</v>
      </c>
      <c r="H19" s="7">
        <v>46958</v>
      </c>
      <c r="I19">
        <v>0.30709999999999998</v>
      </c>
    </row>
    <row r="20" spans="4:15">
      <c r="D20" t="s">
        <v>51</v>
      </c>
      <c r="E20" t="s">
        <v>12</v>
      </c>
      <c r="F20" s="6">
        <v>43546</v>
      </c>
      <c r="G20" t="s">
        <v>46</v>
      </c>
      <c r="H20" s="7">
        <v>49160</v>
      </c>
      <c r="I20">
        <v>0.30809999999999998</v>
      </c>
      <c r="L20" s="2"/>
      <c r="M20" s="3"/>
      <c r="N20" s="4"/>
    </row>
    <row r="21" spans="4:15">
      <c r="D21" t="s">
        <v>52</v>
      </c>
      <c r="E21" t="s">
        <v>11</v>
      </c>
      <c r="F21" s="6">
        <v>43546</v>
      </c>
      <c r="G21" t="s">
        <v>46</v>
      </c>
      <c r="H21" s="7">
        <v>56367</v>
      </c>
      <c r="I21">
        <v>0.3105</v>
      </c>
    </row>
    <row r="22" spans="4:15">
      <c r="D22" t="s">
        <v>53</v>
      </c>
      <c r="E22" t="s">
        <v>10</v>
      </c>
      <c r="F22" s="6">
        <v>43546</v>
      </c>
      <c r="G22" t="s">
        <v>46</v>
      </c>
      <c r="H22" s="7">
        <v>15735</v>
      </c>
      <c r="I22">
        <v>0.3125</v>
      </c>
      <c r="L22" s="2"/>
      <c r="M22" s="3"/>
      <c r="N22" s="4"/>
    </row>
    <row r="23" spans="4:15">
      <c r="D23" t="s">
        <v>54</v>
      </c>
      <c r="E23" t="s">
        <v>9</v>
      </c>
      <c r="F23" s="6">
        <v>43546</v>
      </c>
      <c r="G23" t="s">
        <v>46</v>
      </c>
      <c r="H23" s="7">
        <v>12481</v>
      </c>
      <c r="I23">
        <v>0.32229999999999998</v>
      </c>
    </row>
    <row r="24" spans="4:15">
      <c r="D24" t="s">
        <v>55</v>
      </c>
      <c r="E24" t="s">
        <v>8</v>
      </c>
      <c r="F24" s="6">
        <v>43546</v>
      </c>
      <c r="G24" t="s">
        <v>46</v>
      </c>
      <c r="H24" s="7">
        <v>3614</v>
      </c>
      <c r="I24">
        <v>0.32319999999999999</v>
      </c>
      <c r="L24" s="2"/>
      <c r="M24" s="3"/>
      <c r="N24" s="4"/>
    </row>
    <row r="25" spans="4:15">
      <c r="D25" t="s">
        <v>56</v>
      </c>
      <c r="E25" t="s">
        <v>6</v>
      </c>
      <c r="F25" s="6">
        <v>43546</v>
      </c>
      <c r="G25" t="s">
        <v>46</v>
      </c>
      <c r="H25" s="7">
        <v>7976</v>
      </c>
      <c r="I25">
        <v>0.33350000000000002</v>
      </c>
      <c r="O25" s="5"/>
    </row>
    <row r="26" spans="4:15">
      <c r="L26" s="2">
        <f>SUM(L4:L25)</f>
        <v>561335</v>
      </c>
      <c r="M26" s="2">
        <f t="shared" ref="M26:O26" si="4">SUM(M4:M25)</f>
        <v>1</v>
      </c>
      <c r="N26" s="3">
        <f t="shared" si="4"/>
        <v>3.0900000000000039E-2</v>
      </c>
      <c r="O26" s="3">
        <f t="shared" si="4"/>
        <v>2.2622629980314844E-3</v>
      </c>
    </row>
    <row r="27" spans="4:15">
      <c r="D27" t="s">
        <v>26</v>
      </c>
    </row>
  </sheetData>
  <phoneticPr fontId="3" type="noConversion"/>
  <pageMargins left="0.7" right="0.7" top="0.75" bottom="0.75" header="0.3" footer="0.3"/>
  <pageSetup paperSize="9"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D2:O27"/>
  <sheetViews>
    <sheetView tabSelected="1" topLeftCell="E1" workbookViewId="0">
      <selection activeCell="E4" sqref="A4:XFD4"/>
    </sheetView>
  </sheetViews>
  <sheetFormatPr defaultColWidth="8.75" defaultRowHeight="14.25"/>
  <cols>
    <col min="4" max="4" width="20.875" bestFit="1" customWidth="1"/>
    <col min="5" max="5" width="15.125" bestFit="1" customWidth="1"/>
    <col min="6" max="6" width="10" bestFit="1" customWidth="1"/>
    <col min="8" max="8" width="9.875" bestFit="1" customWidth="1"/>
    <col min="12" max="12" width="17" customWidth="1"/>
    <col min="13" max="13" width="16.625" customWidth="1"/>
    <col min="14" max="14" width="23" customWidth="1"/>
    <col min="15" max="15" width="15.625" customWidth="1"/>
  </cols>
  <sheetData>
    <row r="2" spans="4:15" ht="31.5">
      <c r="L2" s="1" t="s">
        <v>27</v>
      </c>
      <c r="M2" s="1" t="s">
        <v>28</v>
      </c>
      <c r="N2" s="1" t="s">
        <v>29</v>
      </c>
      <c r="O2" s="1" t="s">
        <v>30</v>
      </c>
    </row>
    <row r="3" spans="4:15">
      <c r="D3" t="s">
        <v>0</v>
      </c>
      <c r="E3" t="s">
        <v>31</v>
      </c>
      <c r="F3" t="s">
        <v>32</v>
      </c>
      <c r="G3" t="s">
        <v>3</v>
      </c>
      <c r="H3" t="s">
        <v>1</v>
      </c>
      <c r="I3" t="s">
        <v>2</v>
      </c>
    </row>
    <row r="4" spans="4:15" s="8" customFormat="1">
      <c r="D4" s="8" t="s">
        <v>33</v>
      </c>
      <c r="E4" s="8" t="s">
        <v>58</v>
      </c>
      <c r="F4" s="9">
        <v>43556</v>
      </c>
      <c r="G4" s="8" t="s">
        <v>34</v>
      </c>
      <c r="H4" s="10">
        <v>5289</v>
      </c>
      <c r="I4" s="8">
        <v>0.27729999999999999</v>
      </c>
      <c r="L4" s="11">
        <f>H4+H15</f>
        <v>36837</v>
      </c>
      <c r="M4" s="12">
        <f>L4/$L$26</f>
        <v>1.8318198703001713E-2</v>
      </c>
      <c r="N4" s="13">
        <f>I4-I15</f>
        <v>-5.0800000000000012E-2</v>
      </c>
      <c r="O4" s="8">
        <f>M4*N4</f>
        <v>-9.305644941124873E-4</v>
      </c>
    </row>
    <row r="5" spans="4:15">
      <c r="D5" t="s">
        <v>35</v>
      </c>
      <c r="E5" t="s">
        <v>24</v>
      </c>
      <c r="F5" s="6">
        <v>43556</v>
      </c>
      <c r="G5" t="s">
        <v>34</v>
      </c>
      <c r="H5" s="7">
        <v>8870</v>
      </c>
      <c r="I5">
        <v>0.27539999999999998</v>
      </c>
      <c r="L5" s="2">
        <f t="shared" ref="L5:L14" si="0">H5+H16</f>
        <v>62700</v>
      </c>
      <c r="M5" s="3">
        <f t="shared" ref="M5:M14" si="1">L5/$L$26</f>
        <v>3.1179277864055364E-2</v>
      </c>
      <c r="N5" s="4">
        <f t="shared" ref="N5:N14" si="2">I5-I16</f>
        <v>-4.4899999999999995E-2</v>
      </c>
      <c r="O5">
        <f t="shared" ref="O5:O14" si="3">M5*N5</f>
        <v>-1.3999495760960857E-3</v>
      </c>
    </row>
    <row r="6" spans="4:15">
      <c r="D6" t="s">
        <v>36</v>
      </c>
      <c r="E6" t="s">
        <v>23</v>
      </c>
      <c r="F6" s="6">
        <v>43556</v>
      </c>
      <c r="G6" t="s">
        <v>34</v>
      </c>
      <c r="H6" s="7">
        <v>17198</v>
      </c>
      <c r="I6">
        <v>0.27639999999999998</v>
      </c>
      <c r="L6" s="2">
        <f t="shared" si="0"/>
        <v>74514</v>
      </c>
      <c r="M6" s="3">
        <f t="shared" si="1"/>
        <v>3.7054110219493168E-2</v>
      </c>
      <c r="N6" s="4">
        <f t="shared" si="2"/>
        <v>-3.4100000000000019E-2</v>
      </c>
      <c r="O6">
        <f t="shared" si="3"/>
        <v>-1.2635451584847178E-3</v>
      </c>
    </row>
    <row r="7" spans="4:15">
      <c r="D7" t="s">
        <v>37</v>
      </c>
      <c r="E7" t="s">
        <v>22</v>
      </c>
      <c r="F7" s="6">
        <v>43556</v>
      </c>
      <c r="G7" t="s">
        <v>34</v>
      </c>
      <c r="H7" s="7">
        <v>50533</v>
      </c>
      <c r="I7">
        <v>0.28610000000000002</v>
      </c>
      <c r="L7" s="2">
        <f t="shared" si="0"/>
        <v>138668</v>
      </c>
      <c r="M7" s="3">
        <f t="shared" si="1"/>
        <v>6.8956429072612901E-2</v>
      </c>
      <c r="N7" s="4">
        <f t="shared" si="2"/>
        <v>-2.2499999999999964E-2</v>
      </c>
      <c r="O7">
        <f t="shared" si="3"/>
        <v>-1.5515196541337878E-3</v>
      </c>
    </row>
    <row r="8" spans="4:15">
      <c r="D8" t="s">
        <v>38</v>
      </c>
      <c r="E8" t="s">
        <v>21</v>
      </c>
      <c r="F8" s="6">
        <v>43556</v>
      </c>
      <c r="G8" t="s">
        <v>34</v>
      </c>
      <c r="H8" s="7">
        <v>78252</v>
      </c>
      <c r="I8">
        <v>0.28610000000000002</v>
      </c>
      <c r="L8" s="2">
        <f t="shared" si="0"/>
        <v>172415</v>
      </c>
      <c r="M8" s="3">
        <f t="shared" si="1"/>
        <v>8.5738041354563088E-2</v>
      </c>
      <c r="N8" s="4">
        <f t="shared" si="2"/>
        <v>-1.7600000000000005E-2</v>
      </c>
      <c r="O8">
        <f t="shared" si="3"/>
        <v>-1.5089895278403108E-3</v>
      </c>
    </row>
    <row r="9" spans="4:15">
      <c r="D9" t="s">
        <v>39</v>
      </c>
      <c r="E9" t="s">
        <v>20</v>
      </c>
      <c r="F9" s="6">
        <v>43556</v>
      </c>
      <c r="G9" t="s">
        <v>34</v>
      </c>
      <c r="H9" s="7">
        <v>152477</v>
      </c>
      <c r="I9">
        <v>0.28420000000000001</v>
      </c>
      <c r="L9" s="2">
        <f t="shared" si="0"/>
        <v>265149</v>
      </c>
      <c r="M9" s="3">
        <f t="shared" si="1"/>
        <v>0.13185254140951222</v>
      </c>
      <c r="N9" s="4">
        <f t="shared" si="2"/>
        <v>-1.8500000000000016E-2</v>
      </c>
      <c r="O9">
        <f t="shared" si="3"/>
        <v>-2.4392720160759784E-3</v>
      </c>
    </row>
    <row r="10" spans="4:15">
      <c r="D10" t="s">
        <v>40</v>
      </c>
      <c r="E10" t="s">
        <v>19</v>
      </c>
      <c r="F10" s="6">
        <v>43556</v>
      </c>
      <c r="G10" t="s">
        <v>34</v>
      </c>
      <c r="H10" s="7">
        <v>180919</v>
      </c>
      <c r="I10">
        <v>0.28999999999999998</v>
      </c>
      <c r="L10" s="2">
        <f t="shared" si="0"/>
        <v>292635</v>
      </c>
      <c r="M10" s="3">
        <f t="shared" si="1"/>
        <v>0.14552070139948711</v>
      </c>
      <c r="N10" s="4">
        <f t="shared" si="2"/>
        <v>-1.1800000000000033E-2</v>
      </c>
      <c r="O10">
        <f t="shared" si="3"/>
        <v>-1.7171442765139527E-3</v>
      </c>
    </row>
    <row r="11" spans="4:15">
      <c r="D11" t="s">
        <v>41</v>
      </c>
      <c r="E11" t="s">
        <v>18</v>
      </c>
      <c r="F11" s="6">
        <v>43556</v>
      </c>
      <c r="G11" t="s">
        <v>34</v>
      </c>
      <c r="H11" s="7">
        <v>204866</v>
      </c>
      <c r="I11">
        <v>0.29199999999999998</v>
      </c>
      <c r="L11" s="2">
        <f t="shared" si="0"/>
        <v>276471</v>
      </c>
      <c r="M11" s="3">
        <f t="shared" si="1"/>
        <v>0.13748271340276316</v>
      </c>
      <c r="N11" s="4">
        <f t="shared" si="2"/>
        <v>-1.0700000000000043E-2</v>
      </c>
      <c r="O11">
        <f t="shared" si="3"/>
        <v>-1.4710650334095717E-3</v>
      </c>
    </row>
    <row r="12" spans="4:15">
      <c r="D12" t="s">
        <v>42</v>
      </c>
      <c r="E12" t="s">
        <v>17</v>
      </c>
      <c r="F12" s="6">
        <v>43556</v>
      </c>
      <c r="G12" t="s">
        <v>34</v>
      </c>
      <c r="H12" s="7">
        <v>171098</v>
      </c>
      <c r="I12">
        <v>0.30180000000000001</v>
      </c>
      <c r="L12" s="2">
        <f t="shared" si="0"/>
        <v>200547</v>
      </c>
      <c r="M12" s="3">
        <f t="shared" si="1"/>
        <v>9.9727442389197951E-2</v>
      </c>
      <c r="N12" s="4">
        <f t="shared" si="2"/>
        <v>-9.000000000000119E-4</v>
      </c>
      <c r="O12">
        <f t="shared" si="3"/>
        <v>-8.9754698150279336E-5</v>
      </c>
    </row>
    <row r="13" spans="4:15">
      <c r="D13" t="s">
        <v>43</v>
      </c>
      <c r="E13" t="s">
        <v>7</v>
      </c>
      <c r="F13" s="6">
        <v>43556</v>
      </c>
      <c r="G13" t="s">
        <v>34</v>
      </c>
      <c r="H13" s="7">
        <v>409291</v>
      </c>
      <c r="I13">
        <v>0.3105</v>
      </c>
      <c r="L13" s="2">
        <f t="shared" si="0"/>
        <v>437232</v>
      </c>
      <c r="M13" s="3">
        <f t="shared" si="1"/>
        <v>0.21742548674731507</v>
      </c>
      <c r="N13" s="4">
        <f t="shared" si="2"/>
        <v>-9.7999999999999754E-3</v>
      </c>
      <c r="O13">
        <f t="shared" si="3"/>
        <v>-2.1307697701236825E-3</v>
      </c>
    </row>
    <row r="14" spans="4:15">
      <c r="D14" t="s">
        <v>44</v>
      </c>
      <c r="E14" t="s">
        <v>5</v>
      </c>
      <c r="F14" s="6">
        <v>43556</v>
      </c>
      <c r="G14" t="s">
        <v>34</v>
      </c>
      <c r="H14" s="7">
        <v>6165</v>
      </c>
      <c r="I14">
        <v>0.25779999999999997</v>
      </c>
      <c r="L14" s="2">
        <f t="shared" si="0"/>
        <v>53783</v>
      </c>
      <c r="M14" s="3">
        <f t="shared" si="1"/>
        <v>2.6745057437998241E-2</v>
      </c>
      <c r="N14" s="4">
        <f t="shared" si="2"/>
        <v>-8.7900000000000034E-2</v>
      </c>
      <c r="O14">
        <f t="shared" si="3"/>
        <v>-2.3508905488000462E-3</v>
      </c>
    </row>
    <row r="15" spans="4:15" s="8" customFormat="1">
      <c r="D15" s="8" t="s">
        <v>45</v>
      </c>
      <c r="E15" s="8" t="s">
        <v>16</v>
      </c>
      <c r="F15" s="9">
        <v>43556</v>
      </c>
      <c r="G15" s="8" t="s">
        <v>46</v>
      </c>
      <c r="H15" s="10">
        <v>31548</v>
      </c>
      <c r="I15" s="8">
        <v>0.3281</v>
      </c>
    </row>
    <row r="16" spans="4:15">
      <c r="D16" t="s">
        <v>47</v>
      </c>
      <c r="E16" t="s">
        <v>15</v>
      </c>
      <c r="F16" s="6">
        <v>43556</v>
      </c>
      <c r="G16" t="s">
        <v>46</v>
      </c>
      <c r="H16" s="7">
        <v>53830</v>
      </c>
      <c r="I16">
        <v>0.32029999999999997</v>
      </c>
      <c r="L16" s="2"/>
      <c r="M16" s="3"/>
      <c r="N16" s="4"/>
    </row>
    <row r="17" spans="4:15">
      <c r="D17" t="s">
        <v>48</v>
      </c>
      <c r="E17" t="s">
        <v>14</v>
      </c>
      <c r="F17" s="6">
        <v>43556</v>
      </c>
      <c r="G17" t="s">
        <v>46</v>
      </c>
      <c r="H17" s="7">
        <v>57316</v>
      </c>
      <c r="I17">
        <v>0.3105</v>
      </c>
    </row>
    <row r="18" spans="4:15">
      <c r="D18" t="s">
        <v>49</v>
      </c>
      <c r="E18" t="s">
        <v>13</v>
      </c>
      <c r="F18" s="6">
        <v>43556</v>
      </c>
      <c r="G18" t="s">
        <v>46</v>
      </c>
      <c r="H18" s="7">
        <v>88135</v>
      </c>
      <c r="I18">
        <v>0.30859999999999999</v>
      </c>
      <c r="L18" s="2"/>
      <c r="M18" s="3"/>
      <c r="N18" s="4"/>
    </row>
    <row r="19" spans="4:15">
      <c r="D19" t="s">
        <v>50</v>
      </c>
      <c r="E19" t="s">
        <v>12</v>
      </c>
      <c r="F19" s="6">
        <v>43556</v>
      </c>
      <c r="G19" t="s">
        <v>46</v>
      </c>
      <c r="H19" s="7">
        <v>94163</v>
      </c>
      <c r="I19">
        <v>0.30370000000000003</v>
      </c>
    </row>
    <row r="20" spans="4:15">
      <c r="D20" t="s">
        <v>51</v>
      </c>
      <c r="E20" t="s">
        <v>11</v>
      </c>
      <c r="F20" s="6">
        <v>43556</v>
      </c>
      <c r="G20" t="s">
        <v>46</v>
      </c>
      <c r="H20" s="7">
        <v>112672</v>
      </c>
      <c r="I20">
        <v>0.30270000000000002</v>
      </c>
      <c r="L20" s="2"/>
      <c r="M20" s="3"/>
      <c r="N20" s="4"/>
    </row>
    <row r="21" spans="4:15">
      <c r="D21" t="s">
        <v>52</v>
      </c>
      <c r="E21" t="s">
        <v>10</v>
      </c>
      <c r="F21" s="6">
        <v>43556</v>
      </c>
      <c r="G21" t="s">
        <v>46</v>
      </c>
      <c r="H21" s="7">
        <v>111716</v>
      </c>
      <c r="I21">
        <v>0.30180000000000001</v>
      </c>
    </row>
    <row r="22" spans="4:15">
      <c r="D22" t="s">
        <v>53</v>
      </c>
      <c r="E22" t="s">
        <v>9</v>
      </c>
      <c r="F22" s="6">
        <v>43556</v>
      </c>
      <c r="G22" t="s">
        <v>46</v>
      </c>
      <c r="H22" s="7">
        <v>71605</v>
      </c>
      <c r="I22">
        <v>0.30270000000000002</v>
      </c>
      <c r="L22" s="2"/>
      <c r="M22" s="3"/>
      <c r="N22" s="4"/>
    </row>
    <row r="23" spans="4:15">
      <c r="D23" t="s">
        <v>54</v>
      </c>
      <c r="E23" t="s">
        <v>8</v>
      </c>
      <c r="F23" s="6">
        <v>43556</v>
      </c>
      <c r="G23" t="s">
        <v>46</v>
      </c>
      <c r="H23" s="7">
        <v>29449</v>
      </c>
      <c r="I23">
        <v>0.30270000000000002</v>
      </c>
    </row>
    <row r="24" spans="4:15">
      <c r="D24" t="s">
        <v>55</v>
      </c>
      <c r="E24" t="s">
        <v>6</v>
      </c>
      <c r="F24" s="6">
        <v>43556</v>
      </c>
      <c r="G24" t="s">
        <v>46</v>
      </c>
      <c r="H24" s="7">
        <v>27941</v>
      </c>
      <c r="I24">
        <v>0.32029999999999997</v>
      </c>
      <c r="L24" s="2"/>
      <c r="M24" s="3"/>
      <c r="N24" s="4"/>
    </row>
    <row r="25" spans="4:15">
      <c r="D25" t="s">
        <v>56</v>
      </c>
      <c r="E25" t="s">
        <v>4</v>
      </c>
      <c r="F25" s="6">
        <v>43556</v>
      </c>
      <c r="G25" t="s">
        <v>46</v>
      </c>
      <c r="H25" s="7">
        <v>47618</v>
      </c>
      <c r="I25">
        <v>0.34570000000000001</v>
      </c>
      <c r="O25" s="5"/>
    </row>
    <row r="26" spans="4:15">
      <c r="L26" s="2">
        <f>SUM(L4:L25)</f>
        <v>2010951</v>
      </c>
      <c r="M26" s="2">
        <f t="shared" ref="M26:O26" si="4">SUM(M4:M25)</f>
        <v>1</v>
      </c>
      <c r="N26" s="3">
        <f t="shared" si="4"/>
        <v>-0.30950000000000011</v>
      </c>
      <c r="O26" s="3">
        <f t="shared" si="4"/>
        <v>-1.6853464753740902E-2</v>
      </c>
    </row>
    <row r="27" spans="4:15">
      <c r="D27" t="s">
        <v>57</v>
      </c>
    </row>
  </sheetData>
  <phoneticPr fontId="3" type="noConversion"/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0401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2019-04-28T06:50:53Z</dcterms:modified>
</cp:coreProperties>
</file>