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2A9920D-DD6F-4E28-98B8-069E0B9C624D}" xr6:coauthVersionLast="36" xr6:coauthVersionMax="43" xr10:uidLastSave="{00000000-0000-0000-0000-000000000000}"/>
  <bookViews>
    <workbookView xWindow="4620" yWindow="1440" windowWidth="24180" windowHeight="11510" activeTab="3" xr2:uid="{00000000-000D-0000-FFFF-FFFF00000000}"/>
  </bookViews>
  <sheets>
    <sheet name="5-fold" sheetId="1" r:id="rId1"/>
    <sheet name="10-fold" sheetId="2" r:id="rId2"/>
    <sheet name="LOO + Bootstrapping" sheetId="3" r:id="rId3"/>
    <sheet name="5fold + Bootstrapping" sheetId="6" r:id="rId4"/>
    <sheet name="LOO 80%" sheetId="5" r:id="rId5"/>
    <sheet name="Cohen's 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2" i="4" l="1"/>
  <c r="E42" i="4"/>
  <c r="G42" i="4" s="1"/>
  <c r="G41" i="4"/>
  <c r="F41" i="4"/>
  <c r="E41" i="4"/>
  <c r="F40" i="4"/>
  <c r="G40" i="4" s="1"/>
  <c r="E40" i="4"/>
  <c r="F39" i="4"/>
  <c r="E39" i="4"/>
  <c r="G39" i="4" s="1"/>
  <c r="F38" i="4"/>
  <c r="E38" i="4"/>
  <c r="G38" i="4" s="1"/>
  <c r="G37" i="4"/>
  <c r="F37" i="4"/>
  <c r="E37" i="4"/>
  <c r="F35" i="4"/>
  <c r="P8" i="4" s="1"/>
  <c r="E35" i="4"/>
  <c r="F34" i="4"/>
  <c r="E34" i="4"/>
  <c r="G34" i="4" s="1"/>
  <c r="F33" i="4"/>
  <c r="E33" i="4"/>
  <c r="G33" i="4" s="1"/>
  <c r="G32" i="4"/>
  <c r="F32" i="4"/>
  <c r="E32" i="4"/>
  <c r="F31" i="4"/>
  <c r="G31" i="4" s="1"/>
  <c r="E31" i="4"/>
  <c r="F30" i="4"/>
  <c r="E30" i="4"/>
  <c r="G30" i="4" s="1"/>
  <c r="F28" i="4"/>
  <c r="E28" i="4"/>
  <c r="G28" i="4" s="1"/>
  <c r="G27" i="4"/>
  <c r="F27" i="4"/>
  <c r="E27" i="4"/>
  <c r="F26" i="4"/>
  <c r="G26" i="4" s="1"/>
  <c r="E26" i="4"/>
  <c r="F25" i="4"/>
  <c r="E25" i="4"/>
  <c r="G25" i="4" s="1"/>
  <c r="F24" i="4"/>
  <c r="E24" i="4"/>
  <c r="G24" i="4" s="1"/>
  <c r="G23" i="4"/>
  <c r="F23" i="4"/>
  <c r="E23" i="4"/>
  <c r="F21" i="4"/>
  <c r="N8" i="4" s="1"/>
  <c r="E21" i="4"/>
  <c r="F20" i="4"/>
  <c r="E20" i="4"/>
  <c r="G20" i="4" s="1"/>
  <c r="F19" i="4"/>
  <c r="E19" i="4"/>
  <c r="G19" i="4" s="1"/>
  <c r="G18" i="4"/>
  <c r="F18" i="4"/>
  <c r="E18" i="4"/>
  <c r="F17" i="4"/>
  <c r="G17" i="4" s="1"/>
  <c r="E17" i="4"/>
  <c r="F16" i="4"/>
  <c r="E16" i="4"/>
  <c r="G16" i="4" s="1"/>
  <c r="F14" i="4"/>
  <c r="E14" i="4"/>
  <c r="G14" i="4" s="1"/>
  <c r="G13" i="4"/>
  <c r="F13" i="4"/>
  <c r="E13" i="4"/>
  <c r="F12" i="4"/>
  <c r="G12" i="4" s="1"/>
  <c r="E12" i="4"/>
  <c r="F11" i="4"/>
  <c r="E11" i="4"/>
  <c r="N4" i="4" s="1"/>
  <c r="F10" i="4"/>
  <c r="E10" i="4"/>
  <c r="G10" i="4" s="1"/>
  <c r="G9" i="4"/>
  <c r="F9" i="4"/>
  <c r="E9" i="4"/>
  <c r="O8" i="4"/>
  <c r="Q7" i="4"/>
  <c r="O7" i="4"/>
  <c r="M7" i="4"/>
  <c r="L7" i="4"/>
  <c r="F7" i="4"/>
  <c r="E7" i="4"/>
  <c r="G7" i="4" s="1"/>
  <c r="Q6" i="4"/>
  <c r="P6" i="4"/>
  <c r="L6" i="4"/>
  <c r="G6" i="4"/>
  <c r="F6" i="4"/>
  <c r="E6" i="4"/>
  <c r="P5" i="4"/>
  <c r="G5" i="4"/>
  <c r="F5" i="4"/>
  <c r="E5" i="4"/>
  <c r="Q4" i="4"/>
  <c r="P4" i="4"/>
  <c r="F4" i="4"/>
  <c r="N3" i="4" s="1"/>
  <c r="G4" i="4" s="1"/>
  <c r="E4" i="4"/>
  <c r="P3" i="4"/>
  <c r="O3" i="4"/>
  <c r="F3" i="4"/>
  <c r="G3" i="4" s="1"/>
  <c r="E3" i="4"/>
  <c r="L4" i="4" s="1"/>
  <c r="F2" i="4"/>
  <c r="E2" i="4"/>
  <c r="G2" i="4" s="1"/>
  <c r="Q5" i="4" l="1"/>
  <c r="L8" i="4"/>
  <c r="G21" i="4"/>
  <c r="G35" i="4"/>
  <c r="M3" i="4"/>
  <c r="Q3" i="4"/>
  <c r="M5" i="4"/>
  <c r="N6" i="4"/>
  <c r="N7" i="4"/>
  <c r="M8" i="4"/>
  <c r="G11" i="4"/>
  <c r="L5" i="4"/>
  <c r="O5" i="4"/>
</calcChain>
</file>

<file path=xl/sharedStrings.xml><?xml version="1.0" encoding="utf-8"?>
<sst xmlns="http://schemas.openxmlformats.org/spreadsheetml/2006/main" count="100" uniqueCount="57">
  <si>
    <t>Auto crop</t>
  </si>
  <si>
    <t>Manual crop</t>
  </si>
  <si>
    <t>Top left crop</t>
  </si>
  <si>
    <t>No crop</t>
  </si>
  <si>
    <t>Mid crop</t>
  </si>
  <si>
    <t>Random Crop</t>
  </si>
  <si>
    <t>Avg accuracy</t>
  </si>
  <si>
    <t>Std accuracy</t>
  </si>
  <si>
    <t>95% CI accuracy</t>
  </si>
  <si>
    <t>0.5135884666455428 to 0.7882791524020762</t>
  </si>
  <si>
    <t>0.4802305665384894 to 0.8203752276673049</t>
  </si>
  <si>
    <t>0.5384379086297248 to 0.8155001866083702</t>
  </si>
  <si>
    <t>0.5318659531734766 to 0.8625688120612887</t>
  </si>
  <si>
    <t>0.5220578852715657 to 0.8141414798077994</t>
  </si>
  <si>
    <t>0.5170308203396257 to 0.8533619868531817</t>
  </si>
  <si>
    <t>0.5741872533908995 to 0.8548816354979895</t>
  </si>
  <si>
    <t>0.57885309907698 to 0.8999978499739689</t>
  </si>
  <si>
    <t>0.46936519436089685 to 0.7590579802422778</t>
  </si>
  <si>
    <t>0.4375782703247473 to 0.7825855658390888</t>
  </si>
  <si>
    <t>0.5212981526216471 to 0.8033313711878769</t>
  </si>
  <si>
    <t>0.5138190192657959 to 0.8550510107042342</t>
  </si>
  <si>
    <t>Avg AUCROC</t>
  </si>
  <si>
    <t>Std AUCROC</t>
  </si>
  <si>
    <t>95% CI AUCROC</t>
  </si>
  <si>
    <t>Stdev AUCROC</t>
  </si>
  <si>
    <t>0.6718409586056645 to 0.8067345783814375</t>
  </si>
  <si>
    <t>0.5815661815661816 to 0.726089417091115</t>
  </si>
  <si>
    <t>0.584297520661157 to 0.7236652236652237</t>
  </si>
  <si>
    <t>0.5803963292991089 to 0.7207920792079209</t>
  </si>
  <si>
    <t>0.520616576819407 to 0.6715903853244837</t>
  </si>
  <si>
    <t>0.6034940291906237 to 0.7414529914529914</t>
  </si>
  <si>
    <t>Mean_1</t>
  </si>
  <si>
    <t>Mean_2</t>
  </si>
  <si>
    <r>
      <rPr>
        <i/>
        <sz val="12"/>
        <color theme="1"/>
        <rFont val="Arial"/>
        <family val="2"/>
      </rPr>
      <t>SD</t>
    </r>
    <r>
      <rPr>
        <sz val="11"/>
        <color theme="1"/>
        <rFont val="Calibri"/>
        <family val="2"/>
        <scheme val="minor"/>
      </rPr>
      <t>_1</t>
    </r>
  </si>
  <si>
    <r>
      <rPr>
        <i/>
        <sz val="12"/>
        <color theme="1"/>
        <rFont val="Arial"/>
        <family val="2"/>
      </rPr>
      <t>SD</t>
    </r>
    <r>
      <rPr>
        <sz val="11"/>
        <color theme="1"/>
        <rFont val="Calibri"/>
        <family val="2"/>
        <scheme val="minor"/>
      </rPr>
      <t>_2</t>
    </r>
  </si>
  <si>
    <t>Diff</t>
  </si>
  <si>
    <r>
      <t>Pooled_</t>
    </r>
    <r>
      <rPr>
        <i/>
        <sz val="12"/>
        <color theme="1"/>
        <rFont val="Arial"/>
        <family val="2"/>
      </rPr>
      <t>SD</t>
    </r>
  </si>
  <si>
    <r>
      <t>Cohen's_</t>
    </r>
    <r>
      <rPr>
        <i/>
        <sz val="12"/>
        <color theme="1"/>
        <rFont val="Arial"/>
        <family val="2"/>
      </rPr>
      <t>d</t>
    </r>
  </si>
  <si>
    <t>Random</t>
  </si>
  <si>
    <t>Auto</t>
  </si>
  <si>
    <t>No</t>
  </si>
  <si>
    <t>Top left</t>
  </si>
  <si>
    <t>Manual</t>
  </si>
  <si>
    <t>mid</t>
  </si>
  <si>
    <t>Mid</t>
  </si>
  <si>
    <t>0.6057692307692308 to 0.7603055032433564</t>
  </si>
  <si>
    <t>0.5847902097902098 to 0.7410714285714285</t>
  </si>
  <si>
    <t>0.615534202699611 to 0.7753117734094273</t>
  </si>
  <si>
    <t>0.5819746376811594 to 0.7422203532380152</t>
  </si>
  <si>
    <t>0.5967252222945131 to 0.7569386038687974</t>
  </si>
  <si>
    <t>0.56300151810887 to 0.7344877344877344</t>
  </si>
  <si>
    <t>0.49374999999999997 to 0.661540071144591</t>
  </si>
  <si>
    <t>0.5297202797202798 to 0.6930881420418517</t>
  </si>
  <si>
    <t>0.5723514211886305 to 0.7374999999999999</t>
  </si>
  <si>
    <t>0.4687155761180877 to 0.6333333333333334</t>
  </si>
  <si>
    <t>0.5499671980047712 to 0.7125010905996076</t>
  </si>
  <si>
    <t>0.5171568627450981 to 0.6779891304347826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</si>
</sst>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37" sqref="C37"/>
    </sheetView>
  </sheetViews>
  <sheetFormatPr defaultRowHeight="14.5" x14ac:dyDescent="0.35"/>
  <cols>
    <col min="1" max="1" width="12.26953125" bestFit="1" customWidth="1"/>
    <col min="2" max="2" width="12.1796875" customWidth="1"/>
    <col min="3" max="3" width="12" bestFit="1" customWidth="1"/>
    <col min="4" max="4" width="40.81640625" bestFit="1" customWidth="1"/>
    <col min="5" max="5" width="12.26953125" bestFit="1" customWidth="1"/>
    <col min="6" max="6" width="12" bestFit="1" customWidth="1"/>
    <col min="7" max="7" width="38.81640625" bestFit="1" customWidth="1"/>
  </cols>
  <sheetData>
    <row r="1" spans="1:7" x14ac:dyDescent="0.35">
      <c r="A1" s="1"/>
      <c r="B1" s="4" t="s">
        <v>6</v>
      </c>
      <c r="C1" s="4" t="s">
        <v>7</v>
      </c>
      <c r="D1" s="4" t="s">
        <v>8</v>
      </c>
      <c r="E1" s="4" t="s">
        <v>21</v>
      </c>
      <c r="F1" s="4" t="s">
        <v>22</v>
      </c>
      <c r="G1" s="4" t="s">
        <v>23</v>
      </c>
    </row>
    <row r="2" spans="1:7" x14ac:dyDescent="0.35">
      <c r="A2" s="3" t="s">
        <v>0</v>
      </c>
      <c r="B2" s="2">
        <v>0.65093380952380897</v>
      </c>
      <c r="C2" s="2">
        <v>7.00741545297279E-2</v>
      </c>
      <c r="D2" s="2" t="s">
        <v>9</v>
      </c>
      <c r="E2" s="2">
        <v>0.65030289710289702</v>
      </c>
      <c r="F2" s="2">
        <v>8.6771597226738606E-2</v>
      </c>
      <c r="G2" s="2" t="s">
        <v>10</v>
      </c>
    </row>
    <row r="3" spans="1:7" x14ac:dyDescent="0.35">
      <c r="A3" s="3" t="s">
        <v>1</v>
      </c>
      <c r="B3" s="2">
        <v>0.67696904761904697</v>
      </c>
      <c r="C3" s="2">
        <v>7.0679152545572693E-2</v>
      </c>
      <c r="D3" s="2" t="s">
        <v>11</v>
      </c>
      <c r="E3" s="2">
        <v>0.69721738261738198</v>
      </c>
      <c r="F3" s="2">
        <v>8.4362974206074498E-2</v>
      </c>
      <c r="G3" s="2" t="s">
        <v>12</v>
      </c>
    </row>
    <row r="4" spans="1:7" x14ac:dyDescent="0.35">
      <c r="A4" s="3" t="s">
        <v>2</v>
      </c>
      <c r="B4" s="2">
        <v>0.66809968253968199</v>
      </c>
      <c r="C4" s="2">
        <v>7.4511121055161597E-2</v>
      </c>
      <c r="D4" s="2" t="s">
        <v>13</v>
      </c>
      <c r="E4" s="2">
        <v>0.68519640359640299</v>
      </c>
      <c r="F4" s="2">
        <v>8.57987669677438E-2</v>
      </c>
      <c r="G4" s="2" t="s">
        <v>14</v>
      </c>
    </row>
    <row r="5" spans="1:7" x14ac:dyDescent="0.35">
      <c r="A5" s="3" t="s">
        <v>4</v>
      </c>
      <c r="B5" s="2">
        <v>0.71453444444444403</v>
      </c>
      <c r="C5" s="2">
        <v>7.1605709721196398E-2</v>
      </c>
      <c r="D5" s="2" t="s">
        <v>15</v>
      </c>
      <c r="E5" s="2">
        <v>0.73942547452547402</v>
      </c>
      <c r="F5" s="2">
        <v>8.1924681351272705E-2</v>
      </c>
      <c r="G5" s="2" t="s">
        <v>16</v>
      </c>
    </row>
    <row r="6" spans="1:7" x14ac:dyDescent="0.35">
      <c r="A6" s="3" t="s">
        <v>3</v>
      </c>
      <c r="B6" s="2">
        <v>0.66231476190476202</v>
      </c>
      <c r="C6" s="2">
        <v>7.1947249634242205E-2</v>
      </c>
      <c r="D6" s="2" t="s">
        <v>19</v>
      </c>
      <c r="E6" s="2">
        <v>0.68443501498501502</v>
      </c>
      <c r="F6" s="2">
        <v>8.7048977407764794E-2</v>
      </c>
      <c r="G6" s="2" t="s">
        <v>20</v>
      </c>
    </row>
    <row r="7" spans="1:7" x14ac:dyDescent="0.35">
      <c r="A7" s="3" t="s">
        <v>5</v>
      </c>
      <c r="B7" s="2">
        <v>0.61421158730158698</v>
      </c>
      <c r="C7" s="2">
        <v>7.39012208881073E-2</v>
      </c>
      <c r="D7" s="2" t="s">
        <v>17</v>
      </c>
      <c r="E7" s="2">
        <v>0.61008191808191803</v>
      </c>
      <c r="F7" s="2">
        <v>8.8012065182229995E-2</v>
      </c>
      <c r="G7" s="2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6F15-BA2F-449A-AC47-B8D380D14EC7}">
  <dimension ref="A1:G7"/>
  <sheetViews>
    <sheetView workbookViewId="0">
      <selection activeCell="G9" sqref="G9"/>
    </sheetView>
  </sheetViews>
  <sheetFormatPr defaultRowHeight="14.5" x14ac:dyDescent="0.35"/>
  <cols>
    <col min="1" max="1" width="12.26953125" bestFit="1" customWidth="1"/>
    <col min="2" max="3" width="11.81640625" bestFit="1" customWidth="1"/>
    <col min="4" max="4" width="40.1796875" bestFit="1" customWidth="1"/>
    <col min="5" max="6" width="11.81640625" bestFit="1" customWidth="1"/>
    <col min="7" max="7" width="39.1796875" bestFit="1" customWidth="1"/>
  </cols>
  <sheetData>
    <row r="1" spans="1:7" x14ac:dyDescent="0.35">
      <c r="A1" s="1"/>
      <c r="B1" s="4" t="s">
        <v>6</v>
      </c>
      <c r="C1" s="4" t="s">
        <v>7</v>
      </c>
      <c r="D1" s="4" t="s">
        <v>8</v>
      </c>
      <c r="E1" s="4" t="s">
        <v>21</v>
      </c>
      <c r="F1" s="4" t="s">
        <v>22</v>
      </c>
      <c r="G1" s="4" t="s">
        <v>23</v>
      </c>
    </row>
    <row r="2" spans="1:7" x14ac:dyDescent="0.35">
      <c r="A2" s="3" t="s">
        <v>0</v>
      </c>
      <c r="B2" s="2"/>
      <c r="C2" s="2"/>
      <c r="D2" s="2"/>
      <c r="E2" s="2"/>
      <c r="F2" s="2"/>
      <c r="G2" s="2"/>
    </row>
    <row r="3" spans="1:7" x14ac:dyDescent="0.35">
      <c r="A3" s="3" t="s">
        <v>1</v>
      </c>
    </row>
    <row r="4" spans="1:7" x14ac:dyDescent="0.35">
      <c r="A4" s="3" t="s">
        <v>2</v>
      </c>
      <c r="B4" s="2"/>
      <c r="C4" s="2"/>
      <c r="D4" s="2"/>
      <c r="E4" s="2"/>
      <c r="F4" s="2"/>
      <c r="G4" s="2"/>
    </row>
    <row r="5" spans="1:7" x14ac:dyDescent="0.35">
      <c r="A5" s="3" t="s">
        <v>4</v>
      </c>
      <c r="B5" s="2"/>
      <c r="C5" s="2"/>
      <c r="D5" s="2"/>
      <c r="E5" s="2"/>
      <c r="F5" s="2"/>
      <c r="G5" s="2"/>
    </row>
    <row r="6" spans="1:7" x14ac:dyDescent="0.35">
      <c r="A6" s="3" t="s">
        <v>3</v>
      </c>
      <c r="B6" s="2"/>
      <c r="C6" s="2"/>
      <c r="D6" s="2"/>
      <c r="E6" s="2"/>
      <c r="F6" s="2"/>
      <c r="G6" s="2"/>
    </row>
    <row r="7" spans="1:7" x14ac:dyDescent="0.35">
      <c r="A7" s="3" t="s">
        <v>5</v>
      </c>
      <c r="B7" s="2"/>
      <c r="C7" s="2"/>
      <c r="D7" s="2"/>
      <c r="E7" s="2"/>
      <c r="F7" s="2"/>
      <c r="G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5A1D-1F42-40D9-97B5-87770BB72D31}">
  <dimension ref="A1:D7"/>
  <sheetViews>
    <sheetView workbookViewId="0">
      <selection sqref="A1:D7"/>
    </sheetView>
  </sheetViews>
  <sheetFormatPr defaultRowHeight="14.5" x14ac:dyDescent="0.35"/>
  <cols>
    <col min="1" max="1" width="12.26953125" bestFit="1" customWidth="1"/>
    <col min="2" max="2" width="11.81640625" bestFit="1" customWidth="1"/>
    <col min="3" max="3" width="13.453125" bestFit="1" customWidth="1"/>
    <col min="4" max="4" width="39.1796875" bestFit="1" customWidth="1"/>
    <col min="6" max="6" width="11.81640625" bestFit="1" customWidth="1"/>
    <col min="7" max="7" width="9.26953125" customWidth="1"/>
  </cols>
  <sheetData>
    <row r="1" spans="1:4" x14ac:dyDescent="0.35">
      <c r="A1" s="1"/>
      <c r="B1" s="4" t="s">
        <v>21</v>
      </c>
      <c r="C1" s="4" t="s">
        <v>24</v>
      </c>
      <c r="D1" s="4" t="s">
        <v>23</v>
      </c>
    </row>
    <row r="2" spans="1:4" x14ac:dyDescent="0.35">
      <c r="A2" s="3" t="s">
        <v>5</v>
      </c>
      <c r="B2" s="2">
        <v>0.59393939393939399</v>
      </c>
      <c r="C2" s="2">
        <v>3.7887746788077999E-2</v>
      </c>
      <c r="D2" s="2" t="s">
        <v>29</v>
      </c>
    </row>
    <row r="3" spans="1:4" x14ac:dyDescent="0.35">
      <c r="A3" s="3" t="s">
        <v>0</v>
      </c>
      <c r="B3" s="2">
        <v>0.65151515151515105</v>
      </c>
      <c r="C3" s="2">
        <v>3.54998200724473E-2</v>
      </c>
      <c r="D3" s="2" t="s">
        <v>28</v>
      </c>
    </row>
    <row r="4" spans="1:4" x14ac:dyDescent="0.35">
      <c r="A4" s="3" t="s">
        <v>3</v>
      </c>
      <c r="B4" s="2">
        <v>0.65303030303030296</v>
      </c>
      <c r="C4" s="2">
        <v>3.5340269015264401E-2</v>
      </c>
      <c r="D4" s="2" t="s">
        <v>27</v>
      </c>
    </row>
    <row r="5" spans="1:4" x14ac:dyDescent="0.35">
      <c r="A5" s="3" t="s">
        <v>2</v>
      </c>
      <c r="B5" s="2">
        <v>0.65151515151515105</v>
      </c>
      <c r="C5" s="2">
        <v>3.7090312246195703E-2</v>
      </c>
      <c r="D5" s="2" t="s">
        <v>26</v>
      </c>
    </row>
    <row r="6" spans="1:4" x14ac:dyDescent="0.35">
      <c r="A6" s="3" t="s">
        <v>1</v>
      </c>
      <c r="B6" s="2">
        <v>0.67424242424242398</v>
      </c>
      <c r="C6" s="2">
        <v>3.6167661591775702E-2</v>
      </c>
      <c r="D6" s="2" t="s">
        <v>30</v>
      </c>
    </row>
    <row r="7" spans="1:4" x14ac:dyDescent="0.35">
      <c r="A7" s="3" t="s">
        <v>4</v>
      </c>
      <c r="B7" s="2">
        <v>0.73939393939393905</v>
      </c>
      <c r="C7" s="2">
        <v>3.4542444639635697E-2</v>
      </c>
      <c r="D7" s="2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1B72-A90A-4DB7-A1A7-CF1DBB0A9F81}">
  <dimension ref="A1:D7"/>
  <sheetViews>
    <sheetView tabSelected="1" workbookViewId="0">
      <selection activeCell="D3" sqref="D3"/>
    </sheetView>
  </sheetViews>
  <sheetFormatPr defaultRowHeight="14.5" x14ac:dyDescent="0.35"/>
  <cols>
    <col min="1" max="1" width="12.26953125" bestFit="1" customWidth="1"/>
    <col min="2" max="2" width="11.81640625" bestFit="1" customWidth="1"/>
    <col min="3" max="3" width="13.08984375" bestFit="1" customWidth="1"/>
    <col min="4" max="4" width="39.1796875" bestFit="1" customWidth="1"/>
  </cols>
  <sheetData>
    <row r="1" spans="1:4" x14ac:dyDescent="0.35">
      <c r="A1" s="1"/>
      <c r="B1" s="4" t="s">
        <v>21</v>
      </c>
      <c r="C1" s="4" t="s">
        <v>24</v>
      </c>
      <c r="D1" s="4" t="s">
        <v>23</v>
      </c>
    </row>
    <row r="2" spans="1:4" x14ac:dyDescent="0.35">
      <c r="A2" s="3" t="s">
        <v>5</v>
      </c>
      <c r="B2" s="2">
        <v>0.65828877005347497</v>
      </c>
      <c r="C2" s="2">
        <v>4.1772897844171999E-2</v>
      </c>
      <c r="D2" s="2" t="s">
        <v>53</v>
      </c>
    </row>
    <row r="3" spans="1:4" x14ac:dyDescent="0.35">
      <c r="A3" s="3" t="s">
        <v>0</v>
      </c>
      <c r="B3" s="2">
        <v>0.59786096256684496</v>
      </c>
      <c r="C3" s="2">
        <v>4.1502580252269501E-2</v>
      </c>
      <c r="D3" s="2" t="s">
        <v>56</v>
      </c>
    </row>
    <row r="4" spans="1:4" x14ac:dyDescent="0.35">
      <c r="A4" s="3" t="s">
        <v>3</v>
      </c>
      <c r="B4" s="2">
        <v>0.61016042780748603</v>
      </c>
      <c r="C4" s="2">
        <v>4.1376628449392397E-2</v>
      </c>
      <c r="D4" s="2" t="s">
        <v>52</v>
      </c>
    </row>
    <row r="5" spans="1:4" x14ac:dyDescent="0.35">
      <c r="A5" s="3" t="s">
        <v>2</v>
      </c>
      <c r="B5" s="2">
        <v>0.54973262032085501</v>
      </c>
      <c r="C5" s="2">
        <v>4.1146954070624901E-2</v>
      </c>
      <c r="D5" s="2" t="s">
        <v>54</v>
      </c>
    </row>
    <row r="6" spans="1:4" x14ac:dyDescent="0.35">
      <c r="A6" s="3" t="s">
        <v>1</v>
      </c>
      <c r="B6" s="2">
        <v>0.62780748663101604</v>
      </c>
      <c r="C6" s="2">
        <v>4.0864701488669303E-2</v>
      </c>
      <c r="D6" s="2" t="s">
        <v>55</v>
      </c>
    </row>
    <row r="7" spans="1:4" x14ac:dyDescent="0.35">
      <c r="A7" s="3" t="s">
        <v>4</v>
      </c>
      <c r="B7" s="2">
        <v>0.57807486631016003</v>
      </c>
      <c r="C7" s="2">
        <v>4.3565794330558801E-2</v>
      </c>
      <c r="D7" s="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71CF-B88E-40D5-850B-DA5DCD2495BC}">
  <dimension ref="A1:D7"/>
  <sheetViews>
    <sheetView workbookViewId="0">
      <selection activeCell="D9" sqref="D9"/>
    </sheetView>
  </sheetViews>
  <sheetFormatPr defaultRowHeight="14.5" x14ac:dyDescent="0.35"/>
  <cols>
    <col min="1" max="1" width="12.26953125" bestFit="1" customWidth="1"/>
    <col min="2" max="2" width="11.81640625" bestFit="1" customWidth="1"/>
    <col min="3" max="3" width="13.453125" bestFit="1" customWidth="1"/>
    <col min="4" max="4" width="39.1796875" bestFit="1" customWidth="1"/>
  </cols>
  <sheetData>
    <row r="1" spans="1:4" x14ac:dyDescent="0.35">
      <c r="A1" s="1"/>
      <c r="B1" s="4" t="s">
        <v>21</v>
      </c>
      <c r="C1" s="4" t="s">
        <v>24</v>
      </c>
      <c r="D1" s="4" t="s">
        <v>23</v>
      </c>
    </row>
    <row r="2" spans="1:4" x14ac:dyDescent="0.35">
      <c r="A2" s="3" t="s">
        <v>5</v>
      </c>
      <c r="B2" s="2">
        <v>0.67860962566844896</v>
      </c>
      <c r="C2" s="2">
        <v>4.1299264298325103E-2</v>
      </c>
      <c r="D2" s="2" t="s">
        <v>49</v>
      </c>
    </row>
    <row r="3" spans="1:4" x14ac:dyDescent="0.35">
      <c r="A3" s="3" t="s">
        <v>0</v>
      </c>
      <c r="B3" s="2">
        <v>0.66096256684491905</v>
      </c>
      <c r="C3" s="2">
        <v>4.0048833469649298E-2</v>
      </c>
      <c r="D3" s="2" t="s">
        <v>48</v>
      </c>
    </row>
    <row r="4" spans="1:4" x14ac:dyDescent="0.35">
      <c r="A4" s="3" t="s">
        <v>3</v>
      </c>
      <c r="B4" s="2">
        <v>0.66096256684491905</v>
      </c>
      <c r="C4" s="2">
        <v>4.0664130031042703E-2</v>
      </c>
      <c r="D4" s="2" t="s">
        <v>46</v>
      </c>
    </row>
    <row r="5" spans="1:4" x14ac:dyDescent="0.35">
      <c r="A5" s="3" t="s">
        <v>2</v>
      </c>
      <c r="B5" s="2">
        <v>0.69465240641711201</v>
      </c>
      <c r="C5" s="2">
        <v>4.1377085477722397E-2</v>
      </c>
      <c r="D5" s="2" t="s">
        <v>47</v>
      </c>
    </row>
    <row r="6" spans="1:4" x14ac:dyDescent="0.35">
      <c r="A6" s="3" t="s">
        <v>1</v>
      </c>
      <c r="B6" s="2">
        <v>0.68235294117647005</v>
      </c>
      <c r="C6" s="2">
        <v>3.8939546884013597E-2</v>
      </c>
      <c r="D6" s="2" t="s">
        <v>45</v>
      </c>
    </row>
    <row r="7" spans="1:4" x14ac:dyDescent="0.35">
      <c r="A7" s="3" t="s">
        <v>4</v>
      </c>
      <c r="B7" s="2">
        <v>0.64973262032085499</v>
      </c>
      <c r="C7" s="2">
        <v>4.2200448341199598E-2</v>
      </c>
      <c r="D7" s="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D6F2-5F84-4299-A710-B8801A0934A7}">
  <dimension ref="A1:Q42"/>
  <sheetViews>
    <sheetView workbookViewId="0">
      <selection activeCell="H9" sqref="H9"/>
    </sheetView>
  </sheetViews>
  <sheetFormatPr defaultRowHeight="14.5" x14ac:dyDescent="0.35"/>
  <cols>
    <col min="6" max="6" width="13.08984375" customWidth="1"/>
    <col min="7" max="7" width="18.1796875" customWidth="1"/>
    <col min="12" max="17" width="15.36328125" bestFit="1" customWidth="1"/>
  </cols>
  <sheetData>
    <row r="1" spans="1:17" ht="15.5" x14ac:dyDescent="0.3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17" x14ac:dyDescent="0.35">
      <c r="A2" s="2">
        <v>0.59393939393939399</v>
      </c>
      <c r="B2" s="2">
        <v>0.59393939393939399</v>
      </c>
      <c r="C2" s="2">
        <v>3.7887746788077999E-2</v>
      </c>
      <c r="D2" s="2">
        <v>3.7887746788077999E-2</v>
      </c>
      <c r="E2">
        <f>A2-B2</f>
        <v>0</v>
      </c>
      <c r="F2">
        <f>SQRT(0.5*(C2*C2+D2*D2))</f>
        <v>3.7887746788077999E-2</v>
      </c>
      <c r="G2">
        <f>E2/F2</f>
        <v>0</v>
      </c>
      <c r="K2" s="2"/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</row>
    <row r="3" spans="1:17" x14ac:dyDescent="0.35">
      <c r="A3" s="2">
        <v>0.59393939393939399</v>
      </c>
      <c r="B3" s="2">
        <v>0.65151515151515105</v>
      </c>
      <c r="C3" s="2">
        <v>3.7887746788077999E-2</v>
      </c>
      <c r="D3" s="2">
        <v>3.54998200724473E-2</v>
      </c>
      <c r="E3">
        <f t="shared" ref="E3:E7" si="0">A3-B3</f>
        <v>-5.7575757575757058E-2</v>
      </c>
      <c r="F3">
        <f t="shared" ref="F3:F7" si="1">SQRT(0.5*(C3*C3+D3*D3))</f>
        <v>3.6713203223456593E-2</v>
      </c>
      <c r="G3">
        <f>E3/F3</f>
        <v>-1.5682575346345993</v>
      </c>
      <c r="K3" s="2" t="s">
        <v>38</v>
      </c>
      <c r="L3" s="2">
        <v>0</v>
      </c>
      <c r="M3" s="2">
        <f>E3/F3</f>
        <v>-1.5682575346345993</v>
      </c>
      <c r="N3" s="2">
        <f>E4/F4</f>
        <v>-1.6129123315767881</v>
      </c>
      <c r="O3" s="2">
        <f>E5/F5</f>
        <v>-1.5357159745496172</v>
      </c>
      <c r="P3" s="2">
        <f>E6/F6</f>
        <v>-2.1681435382460426</v>
      </c>
      <c r="Q3" s="2">
        <f>E7/F7</f>
        <v>-4.0121294337034907</v>
      </c>
    </row>
    <row r="4" spans="1:17" x14ac:dyDescent="0.35">
      <c r="A4" s="2">
        <v>0.59393939393939399</v>
      </c>
      <c r="B4" s="2">
        <v>0.65303030303030296</v>
      </c>
      <c r="C4" s="2">
        <v>3.7887746788077999E-2</v>
      </c>
      <c r="D4" s="2">
        <v>3.5340269015264401E-2</v>
      </c>
      <c r="E4">
        <f t="shared" si="0"/>
        <v>-5.9090909090908972E-2</v>
      </c>
      <c r="F4">
        <f t="shared" si="1"/>
        <v>3.6636156804097042E-2</v>
      </c>
      <c r="G4">
        <f>N3</f>
        <v>-1.6129123315767881</v>
      </c>
      <c r="K4" s="2" t="s">
        <v>39</v>
      </c>
      <c r="L4" s="2">
        <f>E3/F3</f>
        <v>-1.5682575346345993</v>
      </c>
      <c r="M4" s="2">
        <v>0</v>
      </c>
      <c r="N4" s="2">
        <f>E11/F11</f>
        <v>-4.2776560326408482E-2</v>
      </c>
      <c r="O4" s="2">
        <v>0</v>
      </c>
      <c r="P4" s="2">
        <f>E13/F13</f>
        <v>-0.63421472290809155</v>
      </c>
      <c r="Q4" s="2">
        <f>E14/F14</f>
        <v>-2.5090730643501491</v>
      </c>
    </row>
    <row r="5" spans="1:17" x14ac:dyDescent="0.35">
      <c r="A5" s="2">
        <v>0.59393939393939399</v>
      </c>
      <c r="B5" s="2">
        <v>0.65151515151515105</v>
      </c>
      <c r="C5" s="2">
        <v>3.7887746788077999E-2</v>
      </c>
      <c r="D5" s="2">
        <v>3.7090312246195703E-2</v>
      </c>
      <c r="E5">
        <f t="shared" si="0"/>
        <v>-5.7575757575757058E-2</v>
      </c>
      <c r="F5">
        <f t="shared" si="1"/>
        <v>3.7491149750293135E-2</v>
      </c>
      <c r="G5">
        <f t="shared" ref="G5:G9" si="2">E5/F5</f>
        <v>-1.5357159745496172</v>
      </c>
      <c r="K5" s="2" t="s">
        <v>40</v>
      </c>
      <c r="L5" s="2">
        <f>E4/F4</f>
        <v>-1.6129123315767881</v>
      </c>
      <c r="M5" s="2">
        <f>E11/F11</f>
        <v>-4.2776560326408482E-2</v>
      </c>
      <c r="N5" s="2">
        <v>0</v>
      </c>
      <c r="O5" s="2">
        <f>E19/F19</f>
        <v>4.1825135744035569E-2</v>
      </c>
      <c r="P5" s="2">
        <f>E20/F20</f>
        <v>-0.59324053257073861</v>
      </c>
      <c r="Q5" s="2">
        <f>E21/F21</f>
        <v>-2.4715127422272856</v>
      </c>
    </row>
    <row r="6" spans="1:17" x14ac:dyDescent="0.35">
      <c r="A6" s="2">
        <v>0.59393939393939399</v>
      </c>
      <c r="B6" s="2">
        <v>0.67424242424242398</v>
      </c>
      <c r="C6" s="2">
        <v>3.7887746788077999E-2</v>
      </c>
      <c r="D6" s="2">
        <v>3.6167661591775702E-2</v>
      </c>
      <c r="E6">
        <f t="shared" si="0"/>
        <v>-8.0303030303029987E-2</v>
      </c>
      <c r="F6">
        <f t="shared" si="1"/>
        <v>3.7037690949185277E-2</v>
      </c>
      <c r="G6">
        <f>E6/F6</f>
        <v>-2.1681435382460426</v>
      </c>
      <c r="K6" s="2" t="s">
        <v>41</v>
      </c>
      <c r="L6" s="2">
        <f>E5/F5</f>
        <v>-1.5357159745496172</v>
      </c>
      <c r="M6" s="2">
        <v>0</v>
      </c>
      <c r="N6" s="2">
        <f>E19/F19</f>
        <v>4.1825135744035569E-2</v>
      </c>
      <c r="O6" s="2">
        <v>0</v>
      </c>
      <c r="P6" s="2">
        <f>E27/F27</f>
        <v>-0.62042312181803161</v>
      </c>
      <c r="Q6" s="2">
        <f>E28/F28</f>
        <v>-2.4520416622490919</v>
      </c>
    </row>
    <row r="7" spans="1:17" x14ac:dyDescent="0.35">
      <c r="A7" s="2">
        <v>0.59393939393939399</v>
      </c>
      <c r="B7" s="2">
        <v>0.73939393939393905</v>
      </c>
      <c r="C7" s="2">
        <v>3.7887746788077999E-2</v>
      </c>
      <c r="D7" s="2">
        <v>3.4542444639635697E-2</v>
      </c>
      <c r="E7">
        <f t="shared" si="0"/>
        <v>-0.14545454545454506</v>
      </c>
      <c r="F7">
        <f t="shared" si="1"/>
        <v>3.6253702144469407E-2</v>
      </c>
      <c r="G7">
        <f t="shared" si="2"/>
        <v>-4.0121294337034907</v>
      </c>
      <c r="K7" s="2" t="s">
        <v>42</v>
      </c>
      <c r="L7" s="2">
        <f>E6/F6</f>
        <v>-2.1681435382460426</v>
      </c>
      <c r="M7" s="2">
        <f>E13/F13</f>
        <v>-0.63421472290809155</v>
      </c>
      <c r="N7" s="2">
        <f>E20/F20</f>
        <v>-0.59324053257073861</v>
      </c>
      <c r="O7" s="2">
        <f>E27/F27</f>
        <v>-0.62042312181803161</v>
      </c>
      <c r="P7" s="2">
        <v>0</v>
      </c>
      <c r="Q7" s="2">
        <f>E35/F35</f>
        <v>-1.8422914769552974</v>
      </c>
    </row>
    <row r="8" spans="1:17" x14ac:dyDescent="0.35">
      <c r="K8" s="2" t="s">
        <v>44</v>
      </c>
      <c r="L8" s="2">
        <f>E7/F7</f>
        <v>-4.0121294337034907</v>
      </c>
      <c r="M8" s="2">
        <f>E14/F14</f>
        <v>-2.5090730643501491</v>
      </c>
      <c r="N8" s="2">
        <f>E21/F21</f>
        <v>-2.4715127422272856</v>
      </c>
      <c r="O8" s="2">
        <f>E28/F28</f>
        <v>-2.4520416622490919</v>
      </c>
      <c r="P8" s="2">
        <f>E35/F35</f>
        <v>-1.8422914769552974</v>
      </c>
      <c r="Q8" s="2">
        <v>0</v>
      </c>
    </row>
    <row r="9" spans="1:17" x14ac:dyDescent="0.35">
      <c r="A9" s="2">
        <v>0.65151515151515105</v>
      </c>
      <c r="B9" s="2">
        <v>0.59393939393939399</v>
      </c>
      <c r="C9" s="2">
        <v>3.54998200724473E-2</v>
      </c>
      <c r="D9" s="2">
        <v>3.7887746788077999E-2</v>
      </c>
      <c r="E9">
        <f>A9-B9</f>
        <v>5.7575757575757058E-2</v>
      </c>
      <c r="F9">
        <f>SQRT(0.5*(C9*C9+D9*D9))</f>
        <v>3.6713203223456593E-2</v>
      </c>
      <c r="G9">
        <f>E9/F9</f>
        <v>1.5682575346345993</v>
      </c>
    </row>
    <row r="10" spans="1:17" x14ac:dyDescent="0.35">
      <c r="A10" s="2">
        <v>0.65151515151515105</v>
      </c>
      <c r="B10" s="2">
        <v>0.65151515151515105</v>
      </c>
      <c r="C10" s="2">
        <v>3.54998200724473E-2</v>
      </c>
      <c r="D10" s="2">
        <v>3.54998200724473E-2</v>
      </c>
      <c r="E10">
        <f t="shared" ref="E10:E14" si="3">A10-B10</f>
        <v>0</v>
      </c>
      <c r="F10">
        <f t="shared" ref="F10:F14" si="4">SQRT(0.5*(C10*C10+D10*D10))</f>
        <v>3.54998200724473E-2</v>
      </c>
      <c r="G10">
        <f t="shared" ref="G10:G14" si="5">E10/F10</f>
        <v>0</v>
      </c>
    </row>
    <row r="11" spans="1:17" x14ac:dyDescent="0.35">
      <c r="A11" s="2">
        <v>0.65151515151515105</v>
      </c>
      <c r="B11" s="2">
        <v>0.65303030303030296</v>
      </c>
      <c r="C11" s="2">
        <v>3.54998200724473E-2</v>
      </c>
      <c r="D11" s="2">
        <v>3.5340269015264401E-2</v>
      </c>
      <c r="E11">
        <f t="shared" si="3"/>
        <v>-1.5151515151519135E-3</v>
      </c>
      <c r="F11">
        <f t="shared" si="4"/>
        <v>3.5420134381784818E-2</v>
      </c>
      <c r="G11">
        <f t="shared" si="5"/>
        <v>-4.2776560326408482E-2</v>
      </c>
    </row>
    <row r="12" spans="1:17" x14ac:dyDescent="0.35">
      <c r="A12" s="2">
        <v>0.65151515151515105</v>
      </c>
      <c r="B12" s="2">
        <v>0.65151515151515105</v>
      </c>
      <c r="C12" s="2">
        <v>3.54998200724473E-2</v>
      </c>
      <c r="D12" s="2">
        <v>3.7090312246195703E-2</v>
      </c>
      <c r="E12">
        <f t="shared" si="3"/>
        <v>0</v>
      </c>
      <c r="F12">
        <f t="shared" si="4"/>
        <v>3.6303777266948598E-2</v>
      </c>
      <c r="G12">
        <f t="shared" si="5"/>
        <v>0</v>
      </c>
    </row>
    <row r="13" spans="1:17" x14ac:dyDescent="0.35">
      <c r="A13" s="2">
        <v>0.65151515151515105</v>
      </c>
      <c r="B13" s="2">
        <v>0.67424242424242398</v>
      </c>
      <c r="C13" s="2">
        <v>3.54998200724473E-2</v>
      </c>
      <c r="D13" s="2">
        <v>3.6167661591775702E-2</v>
      </c>
      <c r="E13">
        <f t="shared" si="3"/>
        <v>-2.2727272727272929E-2</v>
      </c>
      <c r="F13">
        <f t="shared" si="4"/>
        <v>3.583529663748676E-2</v>
      </c>
      <c r="G13">
        <f t="shared" si="5"/>
        <v>-0.63421472290809155</v>
      </c>
    </row>
    <row r="14" spans="1:17" x14ac:dyDescent="0.35">
      <c r="A14" s="2">
        <v>0.65151515151515105</v>
      </c>
      <c r="B14" s="2">
        <v>0.73939393939393905</v>
      </c>
      <c r="C14" s="2">
        <v>3.54998200724473E-2</v>
      </c>
      <c r="D14" s="2">
        <v>3.4542444639635697E-2</v>
      </c>
      <c r="E14">
        <f t="shared" si="3"/>
        <v>-8.7878787878788001E-2</v>
      </c>
      <c r="F14">
        <f t="shared" si="4"/>
        <v>3.5024403684134502E-2</v>
      </c>
      <c r="G14">
        <f t="shared" si="5"/>
        <v>-2.5090730643501491</v>
      </c>
    </row>
    <row r="16" spans="1:17" x14ac:dyDescent="0.35">
      <c r="A16" s="2">
        <v>0.65303030303030296</v>
      </c>
      <c r="B16" s="2">
        <v>0.59393939393939399</v>
      </c>
      <c r="C16" s="2">
        <v>3.5340269015264401E-2</v>
      </c>
      <c r="D16" s="2">
        <v>3.7887746788077999E-2</v>
      </c>
      <c r="E16">
        <f>A16-B16</f>
        <v>5.9090909090908972E-2</v>
      </c>
      <c r="F16">
        <f>SQRT(0.5*(C16*C16+D16*D16))</f>
        <v>3.6636156804097042E-2</v>
      </c>
      <c r="G16">
        <f>E16/F16</f>
        <v>1.6129123315767881</v>
      </c>
    </row>
    <row r="17" spans="1:7" x14ac:dyDescent="0.35">
      <c r="A17" s="2">
        <v>0.65303030303030296</v>
      </c>
      <c r="B17" s="2">
        <v>0.65151515151515105</v>
      </c>
      <c r="C17" s="2">
        <v>3.5340269015264401E-2</v>
      </c>
      <c r="D17" s="2">
        <v>3.54998200724473E-2</v>
      </c>
      <c r="E17">
        <f t="shared" ref="E17:E21" si="6">A17-B17</f>
        <v>1.5151515151519135E-3</v>
      </c>
      <c r="F17">
        <f t="shared" ref="F17:F21" si="7">SQRT(0.5*(C17*C17+D17*D17))</f>
        <v>3.5420134381784818E-2</v>
      </c>
      <c r="G17">
        <f t="shared" ref="G17:G21" si="8">E17/F17</f>
        <v>4.2776560326408482E-2</v>
      </c>
    </row>
    <row r="18" spans="1:7" x14ac:dyDescent="0.35">
      <c r="A18" s="2">
        <v>0.65303030303030296</v>
      </c>
      <c r="B18" s="2">
        <v>0.65303030303030296</v>
      </c>
      <c r="C18" s="2">
        <v>3.5340269015264401E-2</v>
      </c>
      <c r="D18" s="2">
        <v>3.5340269015264401E-2</v>
      </c>
      <c r="E18">
        <f t="shared" si="6"/>
        <v>0</v>
      </c>
      <c r="F18">
        <f t="shared" si="7"/>
        <v>3.5340269015264401E-2</v>
      </c>
      <c r="G18">
        <f t="shared" si="8"/>
        <v>0</v>
      </c>
    </row>
    <row r="19" spans="1:7" x14ac:dyDescent="0.35">
      <c r="A19" s="2">
        <v>0.65303030303030296</v>
      </c>
      <c r="B19" s="2">
        <v>0.65151515151515105</v>
      </c>
      <c r="C19" s="2">
        <v>3.5340269015264401E-2</v>
      </c>
      <c r="D19" s="2">
        <v>3.7090312246195703E-2</v>
      </c>
      <c r="E19">
        <f t="shared" si="6"/>
        <v>1.5151515151519135E-3</v>
      </c>
      <c r="F19">
        <f t="shared" si="7"/>
        <v>3.6225860076687981E-2</v>
      </c>
      <c r="G19">
        <f t="shared" si="8"/>
        <v>4.1825135744035569E-2</v>
      </c>
    </row>
    <row r="20" spans="1:7" x14ac:dyDescent="0.35">
      <c r="A20" s="2">
        <v>0.65303030303030296</v>
      </c>
      <c r="B20" s="2">
        <v>0.67424242424242398</v>
      </c>
      <c r="C20" s="2">
        <v>3.5340269015264401E-2</v>
      </c>
      <c r="D20" s="2">
        <v>3.6167661591775702E-2</v>
      </c>
      <c r="E20">
        <f t="shared" si="6"/>
        <v>-2.1212121212121016E-2</v>
      </c>
      <c r="F20">
        <f t="shared" si="7"/>
        <v>3.5756358588987111E-2</v>
      </c>
      <c r="G20">
        <f t="shared" si="8"/>
        <v>-0.59324053257073861</v>
      </c>
    </row>
    <row r="21" spans="1:7" x14ac:dyDescent="0.35">
      <c r="A21" s="2">
        <v>0.65303030303030296</v>
      </c>
      <c r="B21" s="2">
        <v>0.73939393939393905</v>
      </c>
      <c r="C21" s="2">
        <v>3.5340269015264401E-2</v>
      </c>
      <c r="D21" s="2">
        <v>3.4542444639635697E-2</v>
      </c>
      <c r="E21">
        <f t="shared" si="6"/>
        <v>-8.6363636363636087E-2</v>
      </c>
      <c r="F21">
        <f t="shared" si="7"/>
        <v>3.4943633867655741E-2</v>
      </c>
      <c r="G21">
        <f t="shared" si="8"/>
        <v>-2.4715127422272856</v>
      </c>
    </row>
    <row r="23" spans="1:7" x14ac:dyDescent="0.35">
      <c r="A23" s="2">
        <v>0.65151515151515105</v>
      </c>
      <c r="B23" s="2">
        <v>0.59393939393939399</v>
      </c>
      <c r="C23" s="2">
        <v>3.7090312246195703E-2</v>
      </c>
      <c r="D23" s="2">
        <v>3.7887746788077999E-2</v>
      </c>
      <c r="E23">
        <f>A23-B23</f>
        <v>5.7575757575757058E-2</v>
      </c>
      <c r="F23">
        <f>SQRT(0.5*(C23*C23+D23*D23))</f>
        <v>3.7491149750293135E-2</v>
      </c>
      <c r="G23">
        <f>E23/F23</f>
        <v>1.5357159745496172</v>
      </c>
    </row>
    <row r="24" spans="1:7" x14ac:dyDescent="0.35">
      <c r="A24" s="2">
        <v>0.65151515151515105</v>
      </c>
      <c r="B24" s="2">
        <v>0.65151515151515105</v>
      </c>
      <c r="C24" s="2">
        <v>3.7090312246195703E-2</v>
      </c>
      <c r="D24" s="2">
        <v>3.54998200724473E-2</v>
      </c>
      <c r="E24">
        <f t="shared" ref="E24:E28" si="9">A24-B24</f>
        <v>0</v>
      </c>
      <c r="F24">
        <f t="shared" ref="F24:F28" si="10">SQRT(0.5*(C24*C24+D24*D24))</f>
        <v>3.6303777266948598E-2</v>
      </c>
      <c r="G24">
        <f t="shared" ref="G24:G28" si="11">E24/F24</f>
        <v>0</v>
      </c>
    </row>
    <row r="25" spans="1:7" x14ac:dyDescent="0.35">
      <c r="A25" s="2">
        <v>0.65151515151515105</v>
      </c>
      <c r="B25" s="2">
        <v>0.65303030303030296</v>
      </c>
      <c r="C25" s="2">
        <v>3.7090312246195703E-2</v>
      </c>
      <c r="D25" s="2">
        <v>3.5340269015264401E-2</v>
      </c>
      <c r="E25">
        <f t="shared" si="9"/>
        <v>-1.5151515151519135E-3</v>
      </c>
      <c r="F25">
        <f t="shared" si="10"/>
        <v>3.6225860076687981E-2</v>
      </c>
      <c r="G25">
        <f t="shared" si="11"/>
        <v>-4.1825135744035569E-2</v>
      </c>
    </row>
    <row r="26" spans="1:7" x14ac:dyDescent="0.35">
      <c r="A26" s="2">
        <v>0.65151515151515105</v>
      </c>
      <c r="B26" s="2">
        <v>0.65151515151515105</v>
      </c>
      <c r="C26" s="2">
        <v>3.7090312246195703E-2</v>
      </c>
      <c r="D26" s="2">
        <v>3.7090312246195703E-2</v>
      </c>
      <c r="E26">
        <f t="shared" si="9"/>
        <v>0</v>
      </c>
      <c r="F26">
        <f t="shared" si="10"/>
        <v>3.7090312246195703E-2</v>
      </c>
      <c r="G26">
        <f t="shared" si="11"/>
        <v>0</v>
      </c>
    </row>
    <row r="27" spans="1:7" x14ac:dyDescent="0.35">
      <c r="A27" s="2">
        <v>0.65151515151515105</v>
      </c>
      <c r="B27" s="2">
        <v>0.67424242424242398</v>
      </c>
      <c r="C27" s="2">
        <v>3.7090312246195703E-2</v>
      </c>
      <c r="D27" s="2">
        <v>3.6167661591775702E-2</v>
      </c>
      <c r="E27">
        <f t="shared" si="9"/>
        <v>-2.2727272727272929E-2</v>
      </c>
      <c r="F27">
        <f t="shared" si="10"/>
        <v>3.6631891894478387E-2</v>
      </c>
      <c r="G27">
        <f t="shared" si="11"/>
        <v>-0.62042312181803161</v>
      </c>
    </row>
    <row r="28" spans="1:7" x14ac:dyDescent="0.35">
      <c r="A28" s="2">
        <v>0.65151515151515105</v>
      </c>
      <c r="B28" s="2">
        <v>0.73939393939393905</v>
      </c>
      <c r="C28" s="2">
        <v>3.7090312246195703E-2</v>
      </c>
      <c r="D28" s="2">
        <v>3.4542444639635697E-2</v>
      </c>
      <c r="E28">
        <f t="shared" si="9"/>
        <v>-8.7878787878788001E-2</v>
      </c>
      <c r="F28">
        <f t="shared" si="10"/>
        <v>3.5839027220354293E-2</v>
      </c>
      <c r="G28">
        <f t="shared" si="11"/>
        <v>-2.4520416622490919</v>
      </c>
    </row>
    <row r="30" spans="1:7" x14ac:dyDescent="0.35">
      <c r="A30" s="2">
        <v>0.67424242424242398</v>
      </c>
      <c r="B30" s="2">
        <v>0.59393939393939399</v>
      </c>
      <c r="C30" s="2">
        <v>3.6167661591775702E-2</v>
      </c>
      <c r="D30" s="2">
        <v>3.7887746788077999E-2</v>
      </c>
      <c r="E30">
        <f>A30-B30</f>
        <v>8.0303030303029987E-2</v>
      </c>
      <c r="F30">
        <f>SQRT(0.5*(C30*C30+D30*D30))</f>
        <v>3.7037690949185277E-2</v>
      </c>
      <c r="G30">
        <f>E30/F30</f>
        <v>2.1681435382460426</v>
      </c>
    </row>
    <row r="31" spans="1:7" x14ac:dyDescent="0.35">
      <c r="A31" s="2">
        <v>0.67424242424242398</v>
      </c>
      <c r="B31" s="2">
        <v>0.65151515151515105</v>
      </c>
      <c r="C31" s="2">
        <v>3.6167661591775702E-2</v>
      </c>
      <c r="D31" s="2">
        <v>3.54998200724473E-2</v>
      </c>
      <c r="E31">
        <f t="shared" ref="E31:E35" si="12">A31-B31</f>
        <v>2.2727272727272929E-2</v>
      </c>
      <c r="F31">
        <f t="shared" ref="F31:F35" si="13">SQRT(0.5*(C31*C31+D31*D31))</f>
        <v>3.583529663748676E-2</v>
      </c>
      <c r="G31">
        <f t="shared" ref="G31:G35" si="14">E31/F31</f>
        <v>0.63421472290809155</v>
      </c>
    </row>
    <row r="32" spans="1:7" x14ac:dyDescent="0.35">
      <c r="A32" s="2">
        <v>0.67424242424242398</v>
      </c>
      <c r="B32" s="2">
        <v>0.65303030303030296</v>
      </c>
      <c r="C32" s="2">
        <v>3.6167661591775702E-2</v>
      </c>
      <c r="D32" s="2">
        <v>3.5340269015264401E-2</v>
      </c>
      <c r="E32">
        <f t="shared" si="12"/>
        <v>2.1212121212121016E-2</v>
      </c>
      <c r="F32">
        <f t="shared" si="13"/>
        <v>3.5756358588987111E-2</v>
      </c>
      <c r="G32">
        <f t="shared" si="14"/>
        <v>0.59324053257073861</v>
      </c>
    </row>
    <row r="33" spans="1:7" x14ac:dyDescent="0.35">
      <c r="A33" s="2">
        <v>0.67424242424242398</v>
      </c>
      <c r="B33" s="2">
        <v>0.65151515151515105</v>
      </c>
      <c r="C33" s="2">
        <v>3.6167661591775702E-2</v>
      </c>
      <c r="D33" s="2">
        <v>3.7090312246195703E-2</v>
      </c>
      <c r="E33">
        <f t="shared" si="12"/>
        <v>2.2727272727272929E-2</v>
      </c>
      <c r="F33">
        <f t="shared" si="13"/>
        <v>3.6631891894478387E-2</v>
      </c>
      <c r="G33">
        <f t="shared" si="14"/>
        <v>0.62042312181803161</v>
      </c>
    </row>
    <row r="34" spans="1:7" x14ac:dyDescent="0.35">
      <c r="A34" s="2">
        <v>0.67424242424242398</v>
      </c>
      <c r="B34" s="2">
        <v>0.67424242424242398</v>
      </c>
      <c r="C34" s="2">
        <v>3.6167661591775702E-2</v>
      </c>
      <c r="D34" s="2">
        <v>3.6167661591775702E-2</v>
      </c>
      <c r="E34">
        <f t="shared" si="12"/>
        <v>0</v>
      </c>
      <c r="F34">
        <f t="shared" si="13"/>
        <v>3.6167661591775702E-2</v>
      </c>
      <c r="G34">
        <f t="shared" si="14"/>
        <v>0</v>
      </c>
    </row>
    <row r="35" spans="1:7" x14ac:dyDescent="0.35">
      <c r="A35" s="2">
        <v>0.67424242424242398</v>
      </c>
      <c r="B35" s="2">
        <v>0.73939393939393905</v>
      </c>
      <c r="C35" s="2">
        <v>3.6167661591775702E-2</v>
      </c>
      <c r="D35" s="2">
        <v>3.4542444639635697E-2</v>
      </c>
      <c r="E35">
        <f t="shared" si="12"/>
        <v>-6.5151515151515071E-2</v>
      </c>
      <c r="F35">
        <f t="shared" si="13"/>
        <v>3.5364390470496623E-2</v>
      </c>
      <c r="G35">
        <f t="shared" si="14"/>
        <v>-1.8422914769552974</v>
      </c>
    </row>
    <row r="37" spans="1:7" x14ac:dyDescent="0.35">
      <c r="A37" s="2">
        <v>0.73939393939393905</v>
      </c>
      <c r="B37" s="2">
        <v>0.59393939393939399</v>
      </c>
      <c r="C37" s="2">
        <v>3.4542444639635697E-2</v>
      </c>
      <c r="D37" s="2">
        <v>3.7887746788077999E-2</v>
      </c>
      <c r="E37">
        <f>A37-B37</f>
        <v>0.14545454545454506</v>
      </c>
      <c r="F37">
        <f>SQRT(0.5*(C37*C37+D37*D37))</f>
        <v>3.6253702144469407E-2</v>
      </c>
      <c r="G37">
        <f>E37/F37</f>
        <v>4.0121294337034907</v>
      </c>
    </row>
    <row r="38" spans="1:7" x14ac:dyDescent="0.35">
      <c r="A38" s="2">
        <v>0.73939393939393905</v>
      </c>
      <c r="B38" s="2">
        <v>0.65151515151515105</v>
      </c>
      <c r="C38" s="2">
        <v>3.4542444639635697E-2</v>
      </c>
      <c r="D38" s="2">
        <v>3.54998200724473E-2</v>
      </c>
      <c r="E38">
        <f t="shared" ref="E38:E42" si="15">A38-B38</f>
        <v>8.7878787878788001E-2</v>
      </c>
      <c r="F38">
        <f t="shared" ref="F38:F42" si="16">SQRT(0.5*(C38*C38+D38*D38))</f>
        <v>3.5024403684134502E-2</v>
      </c>
      <c r="G38">
        <f t="shared" ref="G38:G42" si="17">E38/F38</f>
        <v>2.5090730643501491</v>
      </c>
    </row>
    <row r="39" spans="1:7" x14ac:dyDescent="0.35">
      <c r="A39" s="2">
        <v>0.73939393939393905</v>
      </c>
      <c r="B39" s="2">
        <v>0.65303030303030296</v>
      </c>
      <c r="C39" s="2">
        <v>3.4542444639635697E-2</v>
      </c>
      <c r="D39" s="2">
        <v>3.5340269015264401E-2</v>
      </c>
      <c r="E39">
        <f t="shared" si="15"/>
        <v>8.6363636363636087E-2</v>
      </c>
      <c r="F39">
        <f t="shared" si="16"/>
        <v>3.4943633867655741E-2</v>
      </c>
      <c r="G39">
        <f t="shared" si="17"/>
        <v>2.4715127422272856</v>
      </c>
    </row>
    <row r="40" spans="1:7" x14ac:dyDescent="0.35">
      <c r="A40" s="2">
        <v>0.73939393939393905</v>
      </c>
      <c r="B40" s="2">
        <v>0.65151515151515105</v>
      </c>
      <c r="C40" s="2">
        <v>3.4542444639635697E-2</v>
      </c>
      <c r="D40" s="2">
        <v>3.7090312246195703E-2</v>
      </c>
      <c r="E40">
        <f t="shared" si="15"/>
        <v>8.7878787878788001E-2</v>
      </c>
      <c r="F40">
        <f t="shared" si="16"/>
        <v>3.5839027220354293E-2</v>
      </c>
      <c r="G40">
        <f t="shared" si="17"/>
        <v>2.4520416622490919</v>
      </c>
    </row>
    <row r="41" spans="1:7" x14ac:dyDescent="0.35">
      <c r="A41" s="2">
        <v>0.73939393939393905</v>
      </c>
      <c r="B41" s="2">
        <v>0.67424242424242398</v>
      </c>
      <c r="C41" s="2">
        <v>3.4542444639635697E-2</v>
      </c>
      <c r="D41" s="2">
        <v>3.6167661591775702E-2</v>
      </c>
      <c r="E41">
        <f t="shared" si="15"/>
        <v>6.5151515151515071E-2</v>
      </c>
      <c r="F41">
        <f t="shared" si="16"/>
        <v>3.5364390470496623E-2</v>
      </c>
      <c r="G41">
        <f t="shared" si="17"/>
        <v>1.8422914769552974</v>
      </c>
    </row>
    <row r="42" spans="1:7" x14ac:dyDescent="0.35">
      <c r="A42" s="2">
        <v>0.73939393939393905</v>
      </c>
      <c r="B42" s="2">
        <v>0.73939393939393905</v>
      </c>
      <c r="C42" s="2">
        <v>3.4542444639635697E-2</v>
      </c>
      <c r="D42" s="2">
        <v>3.4542444639635697E-2</v>
      </c>
      <c r="E42">
        <f t="shared" si="15"/>
        <v>0</v>
      </c>
      <c r="F42">
        <f t="shared" si="16"/>
        <v>3.4542444639635697E-2</v>
      </c>
      <c r="G4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5-fold</vt:lpstr>
      <vt:lpstr>10-fold</vt:lpstr>
      <vt:lpstr>LOO + Bootstrapping</vt:lpstr>
      <vt:lpstr>5fold + Bootstrapping</vt:lpstr>
      <vt:lpstr>LOO 80%</vt:lpstr>
      <vt:lpstr>Cohen's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2019-07-01T18:59:26Z</dcterms:modified>
</cp:coreProperties>
</file>