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 Instructions" sheetId="1" r:id="rId4"/>
    <sheet state="visible" name="1. Production Variables" sheetId="2" r:id="rId5"/>
    <sheet state="visible" name="2. Packing Variables" sheetId="3" r:id="rId6"/>
    <sheet state="visible" name="3. Production Costs" sheetId="4" r:id="rId7"/>
    <sheet state="visible" name="4. Investment &amp; Returns" sheetId="5" r:id="rId8"/>
  </sheets>
  <definedNames/>
  <calcPr/>
</workbook>
</file>

<file path=xl/sharedStrings.xml><?xml version="1.0" encoding="utf-8"?>
<sst xmlns="http://schemas.openxmlformats.org/spreadsheetml/2006/main" count="168" uniqueCount="157">
  <si>
    <r>
      <rPr>
        <rFont val="Arial"/>
        <b/>
        <color rgb="FFFF0000"/>
        <sz val="14.0"/>
      </rPr>
      <t>(BETA)</t>
    </r>
    <r>
      <rPr>
        <rFont val="Arial"/>
        <b/>
        <color rgb="FFFFFFFF"/>
        <sz val="14.0"/>
      </rPr>
      <t xml:space="preserve"> EGG PRODUCTION / INVESTMENT / RETURNS COSTING SHEET:
INSTRUCTIONS</t>
    </r>
  </si>
  <si>
    <t>Purpose</t>
  </si>
  <si>
    <t>This sheet is designed to provide 1.) the amount of necessary capital and 2.) the potential returns for an egg-laying operation with variables - such as the number of hens in the operation - configurable by the user. This can be used as part of a business plan for embarking on a new egg business, for developing scenarios for executing changes to, or auditing, an existing business, or conducting a marginal analysis to determine the potential returns of an investment in an egg operation vs. an investment elsewhere</t>
  </si>
  <si>
    <t>How to Use</t>
  </si>
  <si>
    <t>Configure the variables in the first two sheets (1. Production Variables and 2. Packing Variables) to reflect the actual or anticipated details of your operation. Your production costs and, by consequence, your investments and returns (sheets 3-4) will be determined by the variables you enter. DO NOT ALTER THE VALUES IN SHEETS 3 AND 4!
If you have any questions or need any clarification on how to use the tool, please email talktous@skywoman.community</t>
  </si>
  <si>
    <r>
      <rPr>
        <rFont val="Roboto"/>
        <b/>
        <color rgb="FFFFFFFF"/>
        <sz val="14.0"/>
      </rPr>
      <t xml:space="preserve">PRODUCTION VARIABLES
</t>
    </r>
    <r>
      <rPr>
        <rFont val="Roboto"/>
        <b val="0"/>
        <color rgb="FFFFFFFF"/>
        <sz val="9.0"/>
      </rPr>
      <t>Costs and other variables associated with production of the eggs</t>
    </r>
  </si>
  <si>
    <t>Total Initial Hens</t>
  </si>
  <si>
    <t>Number of hens bought for the production cycle</t>
  </si>
  <si>
    <t>Cost Per Hen (Average)</t>
  </si>
  <si>
    <t>Cost per hen (if this figure includes delivery, set the Pickup Cost variable to zero</t>
  </si>
  <si>
    <t>Pickup Cost</t>
  </si>
  <si>
    <t>Cost of picking up pullets or having them delivered. If picking up, a good rule of thumb is to charge yourself $2 per loaded mile</t>
  </si>
  <si>
    <t>Stock Loss (%)</t>
  </si>
  <si>
    <t>Percentage of hens expected to be lost to predation, health issues, etc. Figure should generally not exceed 15%</t>
  </si>
  <si>
    <t>Hen Service Life (Years)</t>
  </si>
  <si>
    <t>Number of years the hens are kept; this should almost always be 2 years to maximize returns</t>
  </si>
  <si>
    <t>Eggs Laid Per Hen in Service Life</t>
  </si>
  <si>
    <t>Total eggs laid per hen in service life. For heavy hybrid laying breeds this will be in the range of 500-550 eggs; heritage breeds and smaller breeds may lay substantially fewer</t>
  </si>
  <si>
    <t>Henhouse Cost</t>
  </si>
  <si>
    <t>Cost of the structure(s) used to house the hens; includes the cost of building mobile structures and stationary structures. Do not include rent costs for existing structures</t>
  </si>
  <si>
    <t>Henhouse Usable Life (Years)</t>
  </si>
  <si>
    <t>Number of years the hen structures will be usable before they need to be discarded and rebuilt</t>
  </si>
  <si>
    <t>Feed Storage Cost</t>
  </si>
  <si>
    <t>Purchase cost of totes, silos, or other storage cost for feed. Be sure to also include any rent or debt service on facilities that host this storage, if any</t>
  </si>
  <si>
    <t>Feed Storage Usable Life (Years)</t>
  </si>
  <si>
    <t>Number of years the feed storage will be in service</t>
  </si>
  <si>
    <t>Feed Cost (per ton)</t>
  </si>
  <si>
    <t>Cost of feed per ton. Include delivery/pickup costs</t>
  </si>
  <si>
    <t>Labor Cost (per hour)</t>
  </si>
  <si>
    <t>Hourly labor rate</t>
  </si>
  <si>
    <t>Revenue per Stewing Hen</t>
  </si>
  <si>
    <t>Total revenue per hen once butchered as stewing birds</t>
  </si>
  <si>
    <t>Processing Cost Per Stewing Hen</t>
  </si>
  <si>
    <t>Cost to process retired hens into stewing birds</t>
  </si>
  <si>
    <t>Purchased Land Cost (Down Payment or Cash)</t>
  </si>
  <si>
    <t>Purchase price for land (if indeed purchased). This will usually be a down payment unless you're paying cash without a note. Note: this does NOT depreciate, even for tax purposes!</t>
  </si>
  <si>
    <t>Annual Land and Faciliy Rent / Debt Service</t>
  </si>
  <si>
    <t>Cost to rent land, or debt service, on land and facilities. If multiple businesses are operating on the land or facilities, determine the percentage attributable to the hen operation as a percentage of revenue. For example, if hens and cattle are sharing the same land rented at $10/year, and your business has $100K in revenue with $20 from hens and $80 from cattle, then attribute $2K of the land rent to the hen operation</t>
  </si>
  <si>
    <t>Feed Per Hen Per Day (lbs)</t>
  </si>
  <si>
    <t>Average feed per hen per day. This figure will typically range from 0.25 - 0.33 lbs per bird</t>
  </si>
  <si>
    <t>Average Daily Labor (person hours)</t>
  </si>
  <si>
    <t>The average of daily time to move, feed, water, collect eggs, and otherwise manage hens on pasture. It's best to average this figure over the course of a month or so.</t>
  </si>
  <si>
    <t>Egg Collection Equipment</t>
  </si>
  <si>
    <t>Typically includes nestboxes, plastic flats for collecting eggs, and crates for carrying full flats</t>
  </si>
  <si>
    <t>Collection Equipment Useful Life (Years)</t>
  </si>
  <si>
    <t>How long the nestboxes and other collection equipment are anticipated to last before needing to be entirely replaced</t>
  </si>
  <si>
    <t>Supplies per Lifecycle</t>
  </si>
  <si>
    <t>Will typically include bedding for animals not under mobile range, small equipment for maintaining housing and equipment, etc.</t>
  </si>
  <si>
    <t>Margin</t>
  </si>
  <si>
    <t>Accounts for both a.) breakage, and b.) hard-to-quantify items such as fuel and minor maintenance, and c.) profit at the farm level. Generally set this figure between 15-25%</t>
  </si>
  <si>
    <r>
      <rPr>
        <rFont val="Arial"/>
        <b/>
        <color rgb="FFFFFFFF"/>
        <sz val="14.0"/>
      </rPr>
      <t xml:space="preserve">PACKING VARIABLES
</t>
    </r>
    <r>
      <rPr>
        <rFont val="Arial"/>
        <b val="0"/>
        <color rgb="FFFFFFFF"/>
        <sz val="9.0"/>
      </rPr>
      <t>Costs and other variables associated with the processing, packing, storage, and distribution of eggs</t>
    </r>
  </si>
  <si>
    <t>Retail Price Per Dozen</t>
  </si>
  <si>
    <t>Retail price per dozen eggs</t>
  </si>
  <si>
    <t>Wholesale Price Per Dozen</t>
  </si>
  <si>
    <t>Wholesale price per dozen eggs - you'll not generally want to offer this price for fewer than 30 dozen eggs sold at a time</t>
  </si>
  <si>
    <t>Percentage of Eggs Sold Retail</t>
  </si>
  <si>
    <t>Percentage of all produced eggs sold to retail</t>
  </si>
  <si>
    <t>Percentage of Eggs Sold Wholesale</t>
  </si>
  <si>
    <t>Percentage of all produced eggs sold to wholesale</t>
  </si>
  <si>
    <t>Hourly wage assigned to packing labor</t>
  </si>
  <si>
    <t>Washer Cost</t>
  </si>
  <si>
    <t>Cost of egg washer - include cost of delivery/pickup, with pickup at $2 per loaded mile</t>
  </si>
  <si>
    <t>Washer Usable Life (years)</t>
  </si>
  <si>
    <t>Number of years egg washer will be operational until it needs to be completely replaced</t>
  </si>
  <si>
    <t>Facility Rent (per year)</t>
  </si>
  <si>
    <t>Cost to rent facility (or annual debt service for owned facility or, if owned clear, fair market rent value) where eggs are received, washed, packed, and stored</t>
  </si>
  <si>
    <t>Wash and Pack Labor Per Case (Person Hours)</t>
  </si>
  <si>
    <t>Person hours for washing and packing eggs per case. With a conveyor egg washer, this figure will generally be 7 cases in 60 minutes for two people</t>
  </si>
  <si>
    <t>Cost Per Egg Flat</t>
  </si>
  <si>
    <t>Cost per paper egg flat used for storing and transporting clean eggs for wholesale</t>
  </si>
  <si>
    <t>Cost Per Egg Carton</t>
  </si>
  <si>
    <t>Cost per egg carton used for storing and transporting clean eggs for retail</t>
  </si>
  <si>
    <t>Cost Per Egg Box</t>
  </si>
  <si>
    <t>Cost per egg box used for transporting eggs in flats for wholesale</t>
  </si>
  <si>
    <t>Cost Per LB to Distribute</t>
  </si>
  <si>
    <t>Use the Skywoman Delivery/Marketing Costs worksheet (TO BE RELEASED) to determine this figure</t>
  </si>
  <si>
    <t>Conveyance Mileage (Weekly)</t>
  </si>
  <si>
    <t>The number of miles traveled each week to convey eggs from production sites to processing/packing site</t>
  </si>
  <si>
    <t>Conveyance Value (Per Mile)</t>
  </si>
  <si>
    <t>Dollars-per-mile value of transporting cargo between sites; accounts for fuel, labor, maintenance, and depreciation for vehicle. Value will typically range from $1-2 per mile</t>
  </si>
  <si>
    <t>Average Sale Price Per Dozen</t>
  </si>
  <si>
    <t>Weighted average of the per-dozen sale price based on the retail and wholesale price, and retail/wholesale percentages entered</t>
  </si>
  <si>
    <t>Accounts for both a.) breakage, and b.) hard-to-quantify items such as fuel and minor maintenance, and c.) profit at the packing level. Generally set this figure between 15-25%</t>
  </si>
  <si>
    <t>PRODUCTION COSTS</t>
  </si>
  <si>
    <t>Total Eggs Produced (Cases of 15 dozen)</t>
  </si>
  <si>
    <t>Total eggs produced during the hens' lifecycle</t>
  </si>
  <si>
    <t>LIFECYCLE PRODUCTION COSTS</t>
  </si>
  <si>
    <t>Lifetime Feed Consumption</t>
  </si>
  <si>
    <t>Total cost of feed consumed by hens throughout their lifecycle</t>
  </si>
  <si>
    <t>Lifetime Hen Deprecation</t>
  </si>
  <si>
    <t>Depreciation of the hens themselves, will be a negative number because the value of the stewing hens will in most cases be greater than the purchase price of the hens</t>
  </si>
  <si>
    <t>Henhouse Depreciation</t>
  </si>
  <si>
    <t>Depreciation on the henhouse and other structures</t>
  </si>
  <si>
    <t>Feed Storage Cost/Depreciation</t>
  </si>
  <si>
    <t>Land Rent</t>
  </si>
  <si>
    <t>Total land rent for the hen's two year lifecycle</t>
  </si>
  <si>
    <t>Pickup Transport Cost</t>
  </si>
  <si>
    <t>Cost to pickup the hens or have them delivered</t>
  </si>
  <si>
    <t>Lifetime Labor</t>
  </si>
  <si>
    <t>Total labor cost over the lifetime of the hens</t>
  </si>
  <si>
    <t>Collection Equipment Depreciation</t>
  </si>
  <si>
    <t>Depreciation for the egg collection equipment over the hens' lifecycle</t>
  </si>
  <si>
    <t>Stewing Hen Processing Cost</t>
  </si>
  <si>
    <t>Total cost to process the stewing hens</t>
  </si>
  <si>
    <t>Supplies (Lifecycle)</t>
  </si>
  <si>
    <t>Total lifecycle cost of supplies for managing the hens</t>
  </si>
  <si>
    <t>Total margin over the full lifecycle</t>
  </si>
  <si>
    <t>Production Cost Per Case</t>
  </si>
  <si>
    <t>Cost to produce a case of 15 dozen eggs</t>
  </si>
  <si>
    <t>Production Cost Per Dozen</t>
  </si>
  <si>
    <t>Cost to produce one dozen eggs</t>
  </si>
  <si>
    <t>LIFECYCLE PACKING AND DISTRIUBTION COSTS</t>
  </si>
  <si>
    <t>Lifetime Wash and Pack Labor Cost</t>
  </si>
  <si>
    <t>Lifecycle cost of wash and pack labor</t>
  </si>
  <si>
    <t>Flat Cost</t>
  </si>
  <si>
    <t>Total cost of egg flats</t>
  </si>
  <si>
    <t>Carton Cost</t>
  </si>
  <si>
    <t>Total cost of egg cartons</t>
  </si>
  <si>
    <t>Box Cost</t>
  </si>
  <si>
    <t>Total cost of egg transport boxes</t>
  </si>
  <si>
    <t>Facility Rent</t>
  </si>
  <si>
    <t>Total rent for processing/washing facility</t>
  </si>
  <si>
    <t>Washer Depreciation</t>
  </si>
  <si>
    <t>Total depreciation for the egg washer over the two year lifecycle</t>
  </si>
  <si>
    <t>Conveyance Costs</t>
  </si>
  <si>
    <t>Total costs of moving eggs from production sites to processing/packing sites</t>
  </si>
  <si>
    <t>Distribution</t>
  </si>
  <si>
    <t>Total cost for distributing eggs to sale</t>
  </si>
  <si>
    <t>Pack Cost Per Case</t>
  </si>
  <si>
    <t>Pack Cost Per Dozen</t>
  </si>
  <si>
    <t>TOTAL PRODUCTION COST PER CASE</t>
  </si>
  <si>
    <t>TOTAL PRODUCTION COST PER DOZEN</t>
  </si>
  <si>
    <t>INVESTMENT AND RETURNS</t>
  </si>
  <si>
    <t>Upfront Asset Investment (Cash Requirement)</t>
  </si>
  <si>
    <t>This refers to durable items whose costs will not be fully recovered in a single operational lifecycle</t>
  </si>
  <si>
    <t>Egg Washer</t>
  </si>
  <si>
    <t>Henhouse</t>
  </si>
  <si>
    <t>Feed Storage Equipment</t>
  </si>
  <si>
    <t>Owned Land Down Payment</t>
  </si>
  <si>
    <t>Upfront Operational Investment (Cash Requirement)</t>
  </si>
  <si>
    <t>These include items that must be purchased up front in bulk in order to get the best possible unit price, and preserve the operation's margins. It also includes a three-month runway of operational costs for feed, labor, supplies, etc. to allow the business to run smoothly before the pullets begin laying and producing cash flow</t>
  </si>
  <si>
    <t>Cartons</t>
  </si>
  <si>
    <t>Flats</t>
  </si>
  <si>
    <t>Feed</t>
  </si>
  <si>
    <t>Provides three months of operational labor runway to allow for hens to begin laying</t>
  </si>
  <si>
    <t>Hens</t>
  </si>
  <si>
    <t>Labor</t>
  </si>
  <si>
    <t>Supplies</t>
  </si>
  <si>
    <t>Packing Facility Rent</t>
  </si>
  <si>
    <t>TOTAL CAPITAL RECOMMENDED TO COMMENCE</t>
  </si>
  <si>
    <t>Projected Lifecycle Revenue</t>
  </si>
  <si>
    <t>Projected Lifecycle Expense</t>
  </si>
  <si>
    <t>Projected Lifecycle Net</t>
  </si>
  <si>
    <t>Net %</t>
  </si>
  <si>
    <t>This does not include any profitable margin carried over from the production and packing Margin figures in the Production Costs sheet. These can be quite significant, but are excluded here to present a maximally conservative scenario.</t>
  </si>
  <si>
    <t>Years to Investment Recovery at This Production Level</t>
  </si>
  <si>
    <t>This is determined by the longest-lived depreciable asset. To recover your investment more quickly, you will need to reduce the useful life of durable assets like egg washers and henmobiles. This will increase your costs and reduce your margins unless you raise prices, cut other expenses, and/or increase the proportion of retail sales to wholesale - though this last solution runs the risk of increasing your per-unit distribution costs.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</si>
</sst>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25">
    <font>
      <sz val="10.0"/>
      <color rgb="FF000000"/>
      <name val="Arial"/>
      <scheme val="minor"/>
    </font>
    <font>
      <b/>
      <sz val="9.0"/>
      <color theme="1"/>
      <name val="Arial"/>
      <scheme val="minor"/>
    </font>
    <font/>
    <font>
      <sz val="9.0"/>
      <color theme="1"/>
      <name val="Arial"/>
      <scheme val="minor"/>
    </font>
    <font>
      <b/>
      <sz val="14.0"/>
      <color theme="1"/>
      <name val="Arial"/>
      <scheme val="minor"/>
    </font>
    <font>
      <b/>
      <sz val="14.0"/>
      <color rgb="FFFFFFFF"/>
      <name val="Arial"/>
      <scheme val="minor"/>
    </font>
    <font>
      <b/>
      <sz val="10.0"/>
      <color theme="1"/>
      <name val="Arial"/>
      <scheme val="minor"/>
    </font>
    <font>
      <b/>
      <sz val="14.0"/>
      <color theme="1"/>
      <name val="Roboto"/>
    </font>
    <font>
      <color theme="1"/>
      <name val="Roboto"/>
    </font>
    <font>
      <b/>
      <sz val="14.0"/>
      <color rgb="FFFFFFFF"/>
      <name val="Roboto"/>
    </font>
    <font>
      <b/>
      <color theme="1"/>
      <name val="Roboto"/>
    </font>
    <font>
      <b/>
      <color rgb="FF38761D"/>
      <name val="Roboto"/>
    </font>
    <font>
      <sz val="9.0"/>
      <color theme="1"/>
      <name val="Roboto"/>
    </font>
    <font>
      <b/>
      <color theme="1"/>
      <name val="Arial"/>
    </font>
    <font>
      <b/>
      <color rgb="FF38761D"/>
      <name val="Arial"/>
    </font>
    <font>
      <sz val="9.0"/>
      <color rgb="FF000000"/>
      <name val="Arial"/>
    </font>
    <font>
      <color theme="1"/>
      <name val="Arial"/>
      <scheme val="minor"/>
    </font>
    <font>
      <b/>
      <sz val="14.0"/>
      <color theme="1"/>
      <name val="Arial"/>
    </font>
    <font>
      <color theme="1"/>
      <name val="Arial"/>
    </font>
    <font>
      <b/>
      <sz val="14.0"/>
      <color rgb="FFFFFFFF"/>
      <name val="Arial"/>
    </font>
    <font>
      <sz val="9.0"/>
      <color theme="1"/>
      <name val="Arial"/>
    </font>
    <font>
      <b/>
      <sz val="12.0"/>
      <color theme="1"/>
      <name val="Arial"/>
    </font>
    <font>
      <sz val="12.0"/>
      <color theme="1"/>
      <name val="Arial"/>
    </font>
    <font>
      <b/>
      <sz val="10.0"/>
      <color theme="1"/>
      <name val="Arial"/>
    </font>
    <font>
      <b/>
      <sz val="9.0"/>
      <color theme="1"/>
      <name val="Arial"/>
    </font>
  </fonts>
  <fills count="9">
    <fill>
      <patternFill patternType="none"/>
    </fill>
    <fill>
      <patternFill patternType="lightGray"/>
    </fill>
    <fill>
      <patternFill patternType="solid">
        <fgColor rgb="FF999999"/>
        <bgColor rgb="FF999999"/>
      </patternFill>
    </fill>
    <fill>
      <patternFill patternType="solid">
        <fgColor rgb="FFFFFFFF"/>
        <bgColor rgb="FFFFFFFF"/>
      </patternFill>
    </fill>
    <fill>
      <patternFill patternType="solid">
        <fgColor rgb="FF666666"/>
        <bgColor rgb="FF666666"/>
      </patternFill>
    </fill>
    <fill>
      <patternFill patternType="solid">
        <fgColor rgb="FFEFEFEF"/>
        <bgColor rgb="FFEFEFEF"/>
      </patternFill>
    </fill>
    <fill>
      <patternFill patternType="solid">
        <fgColor rgb="FFD9EAD3"/>
        <bgColor rgb="FFD9EAD3"/>
      </patternFill>
    </fill>
    <fill>
      <patternFill patternType="solid">
        <fgColor rgb="FF274E13"/>
        <bgColor rgb="FF274E13"/>
      </patternFill>
    </fill>
    <fill>
      <patternFill patternType="solid">
        <fgColor rgb="FF00FF00"/>
        <bgColor rgb="FF00FF00"/>
      </patternFill>
    </fill>
  </fills>
  <borders count="12">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ttom style="thin">
        <color rgb="FF000000"/>
      </bottom>
    </border>
    <border>
      <bottom style="thin">
        <color rgb="FF000000"/>
      </bottom>
    </border>
    <border>
      <top style="thin">
        <color rgb="FF000000"/>
      </top>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0" fontId="1" numFmtId="0" xfId="0" applyAlignment="1" applyFont="1">
      <alignment horizontal="left"/>
    </xf>
    <xf borderId="1" fillId="0" fontId="1" numFmtId="0" xfId="0" applyAlignment="1" applyBorder="1" applyFont="1">
      <alignment horizontal="left"/>
    </xf>
    <xf borderId="2" fillId="0" fontId="2" numFmtId="0" xfId="0" applyBorder="1" applyFont="1"/>
    <xf borderId="0" fillId="0" fontId="3" numFmtId="0" xfId="0" applyFont="1"/>
    <xf borderId="0" fillId="0" fontId="4" numFmtId="0" xfId="0" applyAlignment="1" applyFont="1">
      <alignment horizontal="left" readingOrder="0" vertical="center"/>
    </xf>
    <xf borderId="3" fillId="2" fontId="5" numFmtId="0" xfId="0" applyAlignment="1" applyBorder="1" applyFill="1" applyFont="1">
      <alignment horizontal="left" readingOrder="0" vertical="center"/>
    </xf>
    <xf borderId="4" fillId="0" fontId="2" numFmtId="0" xfId="0" applyBorder="1" applyFont="1"/>
    <xf borderId="0" fillId="0" fontId="1" numFmtId="0" xfId="0" applyAlignment="1" applyFont="1">
      <alignment horizontal="right" readingOrder="0"/>
    </xf>
    <xf borderId="5" fillId="0" fontId="6" numFmtId="0" xfId="0" applyAlignment="1" applyBorder="1" applyFont="1">
      <alignment horizontal="right" readingOrder="0"/>
    </xf>
    <xf borderId="6" fillId="0" fontId="3" numFmtId="0" xfId="0" applyAlignment="1" applyBorder="1" applyFont="1">
      <alignment readingOrder="0" shrinkToFit="0" wrapText="1"/>
    </xf>
    <xf borderId="7" fillId="0" fontId="6" numFmtId="0" xfId="0" applyAlignment="1" applyBorder="1" applyFont="1">
      <alignment horizontal="right" readingOrder="0"/>
    </xf>
    <xf borderId="8" fillId="0" fontId="3" numFmtId="0" xfId="0" applyAlignment="1" applyBorder="1" applyFont="1">
      <alignment readingOrder="0" shrinkToFit="0" wrapText="1"/>
    </xf>
    <xf borderId="0" fillId="0" fontId="1" numFmtId="0" xfId="0" applyAlignment="1" applyFont="1">
      <alignment horizontal="right"/>
    </xf>
    <xf borderId="0" fillId="0" fontId="3" numFmtId="0" xfId="0" applyAlignment="1" applyFont="1">
      <alignment shrinkToFit="0" wrapText="1"/>
    </xf>
    <xf borderId="0" fillId="3" fontId="7" numFmtId="0" xfId="0" applyAlignment="1" applyFill="1" applyFont="1">
      <alignment readingOrder="0" vertical="center"/>
    </xf>
    <xf borderId="0" fillId="0" fontId="8" numFmtId="0" xfId="0" applyFont="1"/>
    <xf borderId="3" fillId="4" fontId="9" numFmtId="0" xfId="0" applyAlignment="1" applyBorder="1" applyFill="1" applyFont="1">
      <alignment readingOrder="0" vertical="center"/>
    </xf>
    <xf borderId="9" fillId="0" fontId="2" numFmtId="0" xfId="0" applyBorder="1" applyFont="1"/>
    <xf borderId="5" fillId="0" fontId="10" numFmtId="0" xfId="0" applyAlignment="1" applyBorder="1" applyFont="1">
      <alignment vertical="bottom"/>
    </xf>
    <xf borderId="0" fillId="0" fontId="11" numFmtId="0" xfId="0" applyAlignment="1" applyFont="1">
      <alignment horizontal="right" readingOrder="0" vertical="bottom"/>
    </xf>
    <xf borderId="6" fillId="0" fontId="12" numFmtId="0" xfId="0" applyAlignment="1" applyBorder="1" applyFont="1">
      <alignment readingOrder="0" shrinkToFit="0" wrapText="1"/>
    </xf>
    <xf borderId="5" fillId="3" fontId="10" numFmtId="0" xfId="0" applyAlignment="1" applyBorder="1" applyFont="1">
      <alignment readingOrder="0" vertical="bottom"/>
    </xf>
    <xf borderId="0" fillId="3" fontId="11" numFmtId="164" xfId="0" applyAlignment="1" applyFont="1" applyNumberFormat="1">
      <alignment horizontal="right" readingOrder="0" vertical="bottom"/>
    </xf>
    <xf borderId="5" fillId="3" fontId="10" numFmtId="0" xfId="0" applyAlignment="1" applyBorder="1" applyFont="1">
      <alignment vertical="bottom"/>
    </xf>
    <xf borderId="0" fillId="0" fontId="11" numFmtId="9" xfId="0" applyAlignment="1" applyFont="1" applyNumberFormat="1">
      <alignment horizontal="right" readingOrder="0" vertical="bottom"/>
    </xf>
    <xf borderId="0" fillId="0" fontId="11" numFmtId="0" xfId="0" applyAlignment="1" applyFont="1">
      <alignment horizontal="right" vertical="bottom"/>
    </xf>
    <xf borderId="0" fillId="3" fontId="11" numFmtId="3" xfId="0" applyAlignment="1" applyFont="1" applyNumberFormat="1">
      <alignment horizontal="right" readingOrder="0" vertical="bottom"/>
    </xf>
    <xf borderId="0" fillId="0" fontId="11" numFmtId="4" xfId="0" applyAlignment="1" applyFont="1" applyNumberFormat="1">
      <alignment horizontal="right" readingOrder="0" vertical="bottom"/>
    </xf>
    <xf borderId="5" fillId="0" fontId="10" numFmtId="0" xfId="0" applyAlignment="1" applyBorder="1" applyFont="1">
      <alignment readingOrder="0" vertical="bottom"/>
    </xf>
    <xf borderId="0" fillId="0" fontId="11" numFmtId="164" xfId="0" applyAlignment="1" applyFont="1" applyNumberFormat="1">
      <alignment horizontal="right" readingOrder="0" vertical="bottom"/>
    </xf>
    <xf borderId="0" fillId="3" fontId="11" numFmtId="0" xfId="0" applyAlignment="1" applyFont="1">
      <alignment horizontal="right" readingOrder="0" vertical="bottom"/>
    </xf>
    <xf borderId="7" fillId="0" fontId="10" numFmtId="0" xfId="0" applyAlignment="1" applyBorder="1" applyFont="1">
      <alignment vertical="bottom"/>
    </xf>
    <xf borderId="10" fillId="0" fontId="11" numFmtId="10" xfId="0" applyAlignment="1" applyBorder="1" applyFont="1" applyNumberFormat="1">
      <alignment horizontal="right" readingOrder="0" vertical="bottom"/>
    </xf>
    <xf borderId="8" fillId="0" fontId="12" numFmtId="0" xfId="0" applyAlignment="1" applyBorder="1" applyFont="1">
      <alignment readingOrder="0" shrinkToFit="0" wrapText="1"/>
    </xf>
    <xf borderId="0" fillId="0" fontId="12" numFmtId="0" xfId="0" applyAlignment="1" applyFont="1">
      <alignment shrinkToFit="0" wrapText="1"/>
    </xf>
    <xf borderId="0" fillId="3" fontId="4" numFmtId="0" xfId="0" applyAlignment="1" applyFont="1">
      <alignment readingOrder="0" vertical="center"/>
    </xf>
    <xf borderId="3" fillId="4" fontId="5" numFmtId="0" xfId="0" applyAlignment="1" applyBorder="1" applyFont="1">
      <alignment readingOrder="0" vertical="center"/>
    </xf>
    <xf borderId="5" fillId="0" fontId="13" numFmtId="0" xfId="0" applyAlignment="1" applyBorder="1" applyFont="1">
      <alignment readingOrder="0" vertical="bottom"/>
    </xf>
    <xf borderId="0" fillId="0" fontId="14" numFmtId="164" xfId="0" applyAlignment="1" applyFont="1" applyNumberFormat="1">
      <alignment horizontal="right" readingOrder="0" vertical="bottom"/>
    </xf>
    <xf borderId="0" fillId="0" fontId="14" numFmtId="10" xfId="0" applyAlignment="1" applyFont="1" applyNumberFormat="1">
      <alignment horizontal="right" readingOrder="0" vertical="bottom"/>
    </xf>
    <xf borderId="5" fillId="0" fontId="13" numFmtId="0" xfId="0" applyAlignment="1" applyBorder="1" applyFont="1">
      <alignment vertical="bottom"/>
    </xf>
    <xf borderId="0" fillId="0" fontId="14" numFmtId="3" xfId="0" applyAlignment="1" applyFont="1" applyNumberFormat="1">
      <alignment horizontal="right" readingOrder="0" vertical="bottom"/>
    </xf>
    <xf borderId="0" fillId="0" fontId="14" numFmtId="4" xfId="0" applyAlignment="1" applyFont="1" applyNumberFormat="1">
      <alignment horizontal="right" vertical="bottom"/>
    </xf>
    <xf borderId="0" fillId="0" fontId="14" numFmtId="164" xfId="0" applyAlignment="1" applyFont="1" applyNumberFormat="1">
      <alignment horizontal="right" vertical="bottom"/>
    </xf>
    <xf borderId="6" fillId="3" fontId="15" numFmtId="0" xfId="0" applyAlignment="1" applyBorder="1" applyFont="1">
      <alignment readingOrder="0"/>
    </xf>
    <xf borderId="7" fillId="0" fontId="13" numFmtId="0" xfId="0" applyAlignment="1" applyBorder="1" applyFont="1">
      <alignment vertical="bottom"/>
    </xf>
    <xf borderId="10" fillId="0" fontId="14" numFmtId="10" xfId="0" applyAlignment="1" applyBorder="1" applyFont="1" applyNumberFormat="1">
      <alignment horizontal="right" readingOrder="0" vertical="bottom"/>
    </xf>
    <xf borderId="0" fillId="0" fontId="16" numFmtId="0" xfId="0" applyAlignment="1" applyFont="1">
      <alignment shrinkToFit="0" wrapText="1"/>
    </xf>
    <xf borderId="0" fillId="0" fontId="16" numFmtId="0" xfId="0" applyAlignment="1" applyFont="1">
      <alignment horizontal="right" readingOrder="0"/>
    </xf>
    <xf borderId="0" fillId="0" fontId="16" numFmtId="0" xfId="0" applyAlignment="1" applyFont="1">
      <alignment readingOrder="0" shrinkToFit="0" wrapText="1"/>
    </xf>
    <xf borderId="0" fillId="0" fontId="16" numFmtId="164" xfId="0" applyAlignment="1" applyFont="1" applyNumberFormat="1">
      <alignment readingOrder="0"/>
    </xf>
    <xf borderId="0" fillId="3" fontId="17" numFmtId="0" xfId="0" applyAlignment="1" applyFont="1">
      <alignment readingOrder="0" vertical="center"/>
    </xf>
    <xf borderId="0" fillId="0" fontId="18" numFmtId="0" xfId="0" applyAlignment="1" applyFont="1">
      <alignment vertical="bottom"/>
    </xf>
    <xf borderId="3" fillId="4" fontId="19" numFmtId="0" xfId="0" applyAlignment="1" applyBorder="1" applyFont="1">
      <alignment readingOrder="0" vertical="center"/>
    </xf>
    <xf borderId="0" fillId="0" fontId="18" numFmtId="1" xfId="0" applyAlignment="1" applyFont="1" applyNumberFormat="1">
      <alignment horizontal="right" vertical="bottom"/>
    </xf>
    <xf borderId="6" fillId="0" fontId="20" numFmtId="164" xfId="0" applyAlignment="1" applyBorder="1" applyFont="1" applyNumberFormat="1">
      <alignment readingOrder="0" shrinkToFit="0" vertical="bottom" wrapText="1"/>
    </xf>
    <xf borderId="5" fillId="0" fontId="18" numFmtId="0" xfId="0" applyAlignment="1" applyBorder="1" applyFont="1">
      <alignment vertical="bottom"/>
    </xf>
    <xf borderId="6" fillId="0" fontId="20" numFmtId="164" xfId="0" applyAlignment="1" applyBorder="1" applyFont="1" applyNumberFormat="1">
      <alignment shrinkToFit="0" vertical="bottom" wrapText="1"/>
    </xf>
    <xf borderId="3" fillId="5" fontId="13" numFmtId="0" xfId="0" applyAlignment="1" applyBorder="1" applyFill="1" applyFont="1">
      <alignment readingOrder="0" vertical="bottom"/>
    </xf>
    <xf borderId="0" fillId="0" fontId="18" numFmtId="164" xfId="0" applyAlignment="1" applyFont="1" applyNumberFormat="1">
      <alignment horizontal="right" vertical="bottom"/>
    </xf>
    <xf borderId="5" fillId="0" fontId="18" numFmtId="0" xfId="0" applyAlignment="1" applyBorder="1" applyFont="1">
      <alignment readingOrder="0" vertical="bottom"/>
    </xf>
    <xf borderId="5" fillId="0" fontId="16" numFmtId="0" xfId="0" applyBorder="1" applyFont="1"/>
    <xf borderId="0" fillId="0" fontId="13" numFmtId="164" xfId="0" applyAlignment="1" applyFont="1" applyNumberFormat="1">
      <alignment horizontal="right" vertical="bottom"/>
    </xf>
    <xf borderId="0" fillId="0" fontId="18" numFmtId="0" xfId="0" applyAlignment="1" applyFont="1">
      <alignment horizontal="right" vertical="bottom"/>
    </xf>
    <xf borderId="0" fillId="0" fontId="18" numFmtId="164" xfId="0" applyAlignment="1" applyFont="1" applyNumberFormat="1">
      <alignment vertical="bottom"/>
    </xf>
    <xf borderId="6" fillId="0" fontId="20" numFmtId="4" xfId="0" applyAlignment="1" applyBorder="1" applyFont="1" applyNumberFormat="1">
      <alignment readingOrder="0" shrinkToFit="0" vertical="bottom" wrapText="1"/>
    </xf>
    <xf borderId="0" fillId="0" fontId="13" numFmtId="164" xfId="0" applyAlignment="1" applyFont="1" applyNumberFormat="1">
      <alignment vertical="bottom"/>
    </xf>
    <xf borderId="11" fillId="6" fontId="21" numFmtId="0" xfId="0" applyAlignment="1" applyBorder="1" applyFill="1" applyFont="1">
      <alignment horizontal="right" shrinkToFit="0" vertical="bottom" wrapText="0"/>
    </xf>
    <xf borderId="11" fillId="0" fontId="2" numFmtId="0" xfId="0" applyBorder="1" applyFont="1"/>
    <xf borderId="0" fillId="6" fontId="21" numFmtId="164" xfId="0" applyAlignment="1" applyFont="1" applyNumberFormat="1">
      <alignment horizontal="right" vertical="bottom"/>
    </xf>
    <xf borderId="6" fillId="0" fontId="2" numFmtId="0" xfId="0" applyBorder="1" applyFont="1"/>
    <xf borderId="5" fillId="6" fontId="16" numFmtId="0" xfId="0" applyBorder="1" applyFont="1"/>
    <xf borderId="6" fillId="6" fontId="20" numFmtId="0" xfId="0" applyAlignment="1" applyBorder="1" applyFont="1">
      <alignment shrinkToFit="0" vertical="bottom" wrapText="1"/>
    </xf>
    <xf borderId="0" fillId="6" fontId="21" numFmtId="0" xfId="0" applyAlignment="1" applyFont="1">
      <alignment horizontal="right" shrinkToFit="0" vertical="bottom" wrapText="0"/>
    </xf>
    <xf borderId="10" fillId="6" fontId="21" numFmtId="164" xfId="0" applyAlignment="1" applyBorder="1" applyFont="1" applyNumberFormat="1">
      <alignment horizontal="right" vertical="bottom"/>
    </xf>
    <xf borderId="10" fillId="0" fontId="2" numFmtId="0" xfId="0" applyBorder="1" applyFont="1"/>
    <xf borderId="8" fillId="0" fontId="2" numFmtId="0" xfId="0" applyBorder="1" applyFont="1"/>
    <xf borderId="1" fillId="7" fontId="19" numFmtId="0" xfId="0" applyAlignment="1" applyBorder="1" applyFill="1" applyFont="1">
      <alignment readingOrder="0" vertical="center"/>
    </xf>
    <xf borderId="5" fillId="0" fontId="13" numFmtId="164" xfId="0" applyAlignment="1" applyBorder="1" applyFont="1" applyNumberFormat="1">
      <alignment readingOrder="0" vertical="bottom"/>
    </xf>
    <xf borderId="6" fillId="0" fontId="20" numFmtId="0" xfId="0" applyAlignment="1" applyBorder="1" applyFont="1">
      <alignment shrinkToFit="0" vertical="bottom" wrapText="1"/>
    </xf>
    <xf borderId="3" fillId="5" fontId="13" numFmtId="164" xfId="0" applyAlignment="1" applyBorder="1" applyFont="1" applyNumberFormat="1">
      <alignment readingOrder="0" vertical="center"/>
    </xf>
    <xf borderId="9" fillId="5" fontId="18" numFmtId="0" xfId="0" applyAlignment="1" applyBorder="1" applyFont="1">
      <alignment vertical="center"/>
    </xf>
    <xf borderId="4" fillId="5" fontId="20" numFmtId="0" xfId="0" applyAlignment="1" applyBorder="1" applyFont="1">
      <alignment readingOrder="0" shrinkToFit="0" vertical="center" wrapText="1"/>
    </xf>
    <xf borderId="0" fillId="0" fontId="16" numFmtId="0" xfId="0" applyAlignment="1" applyFont="1">
      <alignment vertical="center"/>
    </xf>
    <xf borderId="5" fillId="0" fontId="18" numFmtId="164" xfId="0" applyAlignment="1" applyBorder="1" applyFont="1" applyNumberFormat="1">
      <alignment vertical="bottom"/>
    </xf>
    <xf borderId="5" fillId="0" fontId="18" numFmtId="164" xfId="0" applyAlignment="1" applyBorder="1" applyFont="1" applyNumberFormat="1">
      <alignment readingOrder="0" vertical="bottom"/>
    </xf>
    <xf borderId="0" fillId="0" fontId="16" numFmtId="164" xfId="0" applyFont="1" applyNumberFormat="1"/>
    <xf borderId="9" fillId="5" fontId="16" numFmtId="0" xfId="0" applyBorder="1" applyFont="1"/>
    <xf borderId="4" fillId="5" fontId="20" numFmtId="0" xfId="0" applyAlignment="1" applyBorder="1" applyFont="1">
      <alignment readingOrder="0" shrinkToFit="0" vertical="bottom" wrapText="1"/>
    </xf>
    <xf borderId="6" fillId="0" fontId="20" numFmtId="0" xfId="0" applyAlignment="1" applyBorder="1" applyFont="1">
      <alignment readingOrder="0" shrinkToFit="0" vertical="bottom" wrapText="1"/>
    </xf>
    <xf borderId="5" fillId="0" fontId="16" numFmtId="0" xfId="0" applyAlignment="1" applyBorder="1" applyFont="1">
      <alignment readingOrder="0"/>
    </xf>
    <xf borderId="3" fillId="8" fontId="21" numFmtId="0" xfId="0" applyAlignment="1" applyBorder="1" applyFill="1" applyFont="1">
      <alignment readingOrder="0" vertical="center"/>
    </xf>
    <xf borderId="9" fillId="8" fontId="18" numFmtId="164" xfId="0" applyAlignment="1" applyBorder="1" applyFont="1" applyNumberFormat="1">
      <alignment horizontal="right" vertical="bottom"/>
    </xf>
    <xf borderId="4" fillId="8" fontId="17" numFmtId="164" xfId="0" applyAlignment="1" applyBorder="1" applyFont="1" applyNumberFormat="1">
      <alignment horizontal="left" shrinkToFit="0" vertical="center" wrapText="1"/>
    </xf>
    <xf borderId="5" fillId="0" fontId="21" numFmtId="0" xfId="0" applyAlignment="1" applyBorder="1" applyFont="1">
      <alignment readingOrder="0" vertical="bottom"/>
    </xf>
    <xf borderId="0" fillId="0" fontId="22" numFmtId="164" xfId="0" applyAlignment="1" applyFont="1" applyNumberFormat="1">
      <alignment horizontal="right" vertical="bottom"/>
    </xf>
    <xf borderId="7" fillId="0" fontId="21" numFmtId="0" xfId="0" applyAlignment="1" applyBorder="1" applyFont="1">
      <alignment readingOrder="0" vertical="bottom"/>
    </xf>
    <xf borderId="10" fillId="0" fontId="22" numFmtId="10" xfId="0" applyAlignment="1" applyBorder="1" applyFont="1" applyNumberFormat="1">
      <alignment horizontal="right" vertical="bottom"/>
    </xf>
    <xf borderId="8" fillId="0" fontId="20" numFmtId="0" xfId="0" applyAlignment="1" applyBorder="1" applyFont="1">
      <alignment readingOrder="0" shrinkToFit="0" vertical="bottom" wrapText="1"/>
    </xf>
    <xf borderId="0" fillId="0" fontId="20" numFmtId="0" xfId="0" applyAlignment="1" applyFont="1">
      <alignment shrinkToFit="0" vertical="bottom" wrapText="1"/>
    </xf>
    <xf borderId="0" fillId="0" fontId="23" numFmtId="164" xfId="0" applyAlignment="1" applyFont="1" applyNumberFormat="1">
      <alignment readingOrder="0" vertical="center"/>
    </xf>
    <xf borderId="0" fillId="0" fontId="23" numFmtId="3" xfId="0" applyAlignment="1" applyFont="1" applyNumberFormat="1">
      <alignment horizontal="right" vertical="center"/>
    </xf>
    <xf borderId="0" fillId="0" fontId="20" numFmtId="0" xfId="0" applyAlignment="1" applyFont="1">
      <alignment readingOrder="0" shrinkToFit="0" vertical="bottom" wrapText="1"/>
    </xf>
    <xf borderId="0" fillId="0" fontId="13" numFmtId="0" xfId="0" applyAlignment="1" applyFont="1">
      <alignment vertical="bottom"/>
    </xf>
    <xf borderId="0" fillId="0" fontId="13" numFmtId="10" xfId="0" applyAlignment="1" applyFont="1" applyNumberFormat="1">
      <alignment horizontal="right" vertical="bottom"/>
    </xf>
    <xf borderId="0" fillId="0" fontId="24" numFmtId="164" xfId="0" applyAlignment="1" applyFont="1" applyNumberForma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809625" cy="4857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28700" cy="6191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28700" cy="6191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47750" cy="62865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28700" cy="61912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18.75"/>
    <col customWidth="1" min="3" max="3" width="75.13"/>
  </cols>
  <sheetData>
    <row r="1" ht="38.25" customHeight="1">
      <c r="A1" s="1"/>
      <c r="B1" s="2"/>
      <c r="C1" s="3"/>
      <c r="D1" s="4"/>
      <c r="E1" s="4"/>
      <c r="F1" s="4"/>
      <c r="G1" s="4"/>
      <c r="H1" s="4"/>
      <c r="I1" s="4"/>
      <c r="J1" s="4"/>
      <c r="K1" s="4"/>
      <c r="L1" s="4"/>
      <c r="M1" s="4"/>
      <c r="N1" s="4"/>
      <c r="O1" s="4"/>
      <c r="P1" s="4"/>
      <c r="Q1" s="4"/>
      <c r="R1" s="4"/>
      <c r="S1" s="4"/>
      <c r="T1" s="4"/>
      <c r="U1" s="4"/>
      <c r="V1" s="4"/>
      <c r="W1" s="4"/>
      <c r="X1" s="4"/>
      <c r="Y1" s="4"/>
      <c r="Z1" s="4"/>
      <c r="AA1" s="4"/>
    </row>
    <row r="2" ht="58.5" customHeight="1">
      <c r="A2" s="5"/>
      <c r="B2" s="6" t="s">
        <v>0</v>
      </c>
      <c r="C2" s="7"/>
      <c r="D2" s="4"/>
      <c r="E2" s="4"/>
      <c r="F2" s="4"/>
      <c r="G2" s="4"/>
      <c r="H2" s="4"/>
      <c r="I2" s="4"/>
      <c r="J2" s="4"/>
      <c r="K2" s="4"/>
      <c r="L2" s="4"/>
      <c r="M2" s="4"/>
      <c r="N2" s="4"/>
      <c r="O2" s="4"/>
      <c r="P2" s="4"/>
      <c r="Q2" s="4"/>
      <c r="R2" s="4"/>
      <c r="S2" s="4"/>
      <c r="T2" s="4"/>
      <c r="U2" s="4"/>
      <c r="V2" s="4"/>
      <c r="W2" s="4"/>
      <c r="X2" s="4"/>
      <c r="Y2" s="4"/>
      <c r="Z2" s="4"/>
      <c r="AA2" s="4"/>
    </row>
    <row r="3">
      <c r="A3" s="8"/>
      <c r="B3" s="9" t="s">
        <v>1</v>
      </c>
      <c r="C3" s="10" t="s">
        <v>2</v>
      </c>
      <c r="D3" s="4"/>
      <c r="E3" s="4"/>
      <c r="F3" s="4"/>
      <c r="G3" s="4"/>
      <c r="H3" s="4"/>
      <c r="I3" s="4"/>
      <c r="J3" s="4"/>
      <c r="K3" s="4"/>
      <c r="L3" s="4"/>
      <c r="M3" s="4"/>
      <c r="N3" s="4"/>
      <c r="O3" s="4"/>
      <c r="P3" s="4"/>
      <c r="Q3" s="4"/>
      <c r="R3" s="4"/>
      <c r="S3" s="4"/>
      <c r="T3" s="4"/>
      <c r="U3" s="4"/>
      <c r="V3" s="4"/>
      <c r="W3" s="4"/>
      <c r="X3" s="4"/>
      <c r="Y3" s="4"/>
      <c r="Z3" s="4"/>
      <c r="AA3" s="4"/>
    </row>
    <row r="4">
      <c r="A4" s="8"/>
      <c r="B4" s="11" t="s">
        <v>3</v>
      </c>
      <c r="C4" s="12" t="s">
        <v>4</v>
      </c>
      <c r="D4" s="4"/>
      <c r="E4" s="4"/>
      <c r="F4" s="4"/>
      <c r="G4" s="4"/>
      <c r="H4" s="4"/>
      <c r="I4" s="4"/>
      <c r="J4" s="4"/>
      <c r="K4" s="4"/>
      <c r="L4" s="4"/>
      <c r="M4" s="4"/>
      <c r="N4" s="4"/>
      <c r="O4" s="4"/>
      <c r="P4" s="4"/>
      <c r="Q4" s="4"/>
      <c r="R4" s="4"/>
      <c r="S4" s="4"/>
      <c r="T4" s="4"/>
      <c r="U4" s="4"/>
      <c r="V4" s="4"/>
      <c r="W4" s="4"/>
      <c r="X4" s="4"/>
      <c r="Y4" s="4"/>
      <c r="Z4" s="4"/>
      <c r="AA4" s="4"/>
    </row>
    <row r="5">
      <c r="A5" s="13"/>
      <c r="B5" s="13"/>
      <c r="C5" s="14"/>
      <c r="D5" s="4"/>
      <c r="E5" s="4"/>
      <c r="F5" s="4"/>
      <c r="G5" s="4"/>
      <c r="H5" s="4"/>
      <c r="I5" s="4"/>
      <c r="J5" s="4"/>
      <c r="K5" s="4"/>
      <c r="L5" s="4"/>
      <c r="M5" s="4"/>
      <c r="N5" s="4"/>
      <c r="O5" s="4"/>
      <c r="P5" s="4"/>
      <c r="Q5" s="4"/>
      <c r="R5" s="4"/>
      <c r="S5" s="4"/>
      <c r="T5" s="4"/>
      <c r="U5" s="4"/>
      <c r="V5" s="4"/>
      <c r="W5" s="4"/>
      <c r="X5" s="4"/>
      <c r="Y5" s="4"/>
      <c r="Z5" s="4"/>
      <c r="AA5" s="4"/>
    </row>
    <row r="6">
      <c r="A6" s="13"/>
      <c r="B6" s="13"/>
      <c r="C6" s="14"/>
      <c r="D6" s="4"/>
      <c r="E6" s="4"/>
      <c r="F6" s="4"/>
      <c r="G6" s="4"/>
      <c r="H6" s="4"/>
      <c r="I6" s="4"/>
      <c r="J6" s="4"/>
      <c r="K6" s="4"/>
      <c r="L6" s="4"/>
      <c r="M6" s="4"/>
      <c r="N6" s="4"/>
      <c r="O6" s="4"/>
      <c r="P6" s="4"/>
      <c r="Q6" s="4"/>
      <c r="R6" s="4"/>
      <c r="S6" s="4"/>
      <c r="T6" s="4"/>
      <c r="U6" s="4"/>
      <c r="V6" s="4"/>
      <c r="W6" s="4"/>
      <c r="X6" s="4"/>
      <c r="Y6" s="4"/>
      <c r="Z6" s="4"/>
      <c r="AA6" s="4"/>
    </row>
    <row r="7">
      <c r="A7" s="13"/>
      <c r="B7" s="13"/>
      <c r="C7" s="14"/>
      <c r="D7" s="4"/>
      <c r="E7" s="4"/>
      <c r="F7" s="4"/>
      <c r="G7" s="4"/>
      <c r="H7" s="4"/>
      <c r="I7" s="4"/>
      <c r="J7" s="4"/>
      <c r="K7" s="4"/>
      <c r="L7" s="4"/>
      <c r="M7" s="4"/>
      <c r="N7" s="4"/>
      <c r="O7" s="4"/>
      <c r="P7" s="4"/>
      <c r="Q7" s="4"/>
      <c r="R7" s="4"/>
      <c r="S7" s="4"/>
      <c r="T7" s="4"/>
      <c r="U7" s="4"/>
      <c r="V7" s="4"/>
      <c r="W7" s="4"/>
      <c r="X7" s="4"/>
      <c r="Y7" s="4"/>
      <c r="Z7" s="4"/>
      <c r="AA7" s="4"/>
    </row>
    <row r="8">
      <c r="A8" s="13"/>
      <c r="B8" s="13"/>
      <c r="C8" s="14"/>
      <c r="D8" s="4"/>
      <c r="E8" s="4"/>
      <c r="F8" s="4"/>
      <c r="G8" s="4"/>
      <c r="H8" s="4"/>
      <c r="I8" s="4"/>
      <c r="J8" s="4"/>
      <c r="K8" s="4"/>
      <c r="L8" s="4"/>
      <c r="M8" s="4"/>
      <c r="N8" s="4"/>
      <c r="O8" s="4"/>
      <c r="P8" s="4"/>
      <c r="Q8" s="4"/>
      <c r="R8" s="4"/>
      <c r="S8" s="4"/>
      <c r="T8" s="4"/>
      <c r="U8" s="4"/>
      <c r="V8" s="4"/>
      <c r="W8" s="4"/>
      <c r="X8" s="4"/>
      <c r="Y8" s="4"/>
      <c r="Z8" s="4"/>
      <c r="AA8" s="4"/>
    </row>
    <row r="9">
      <c r="A9" s="13"/>
      <c r="B9" s="13"/>
      <c r="C9" s="14"/>
      <c r="D9" s="4"/>
      <c r="E9" s="4"/>
      <c r="F9" s="4"/>
      <c r="G9" s="4"/>
      <c r="H9" s="4"/>
      <c r="I9" s="4"/>
      <c r="J9" s="4"/>
      <c r="K9" s="4"/>
      <c r="L9" s="4"/>
      <c r="M9" s="4"/>
      <c r="N9" s="4"/>
      <c r="O9" s="4"/>
      <c r="P9" s="4"/>
      <c r="Q9" s="4"/>
      <c r="R9" s="4"/>
      <c r="S9" s="4"/>
      <c r="T9" s="4"/>
      <c r="U9" s="4"/>
      <c r="V9" s="4"/>
      <c r="W9" s="4"/>
      <c r="X9" s="4"/>
      <c r="Y9" s="4"/>
      <c r="Z9" s="4"/>
      <c r="AA9" s="4"/>
    </row>
    <row r="10">
      <c r="A10" s="13"/>
      <c r="B10" s="13"/>
      <c r="C10" s="14"/>
      <c r="D10" s="4"/>
      <c r="E10" s="4"/>
      <c r="F10" s="4"/>
      <c r="G10" s="4"/>
      <c r="H10" s="4"/>
      <c r="I10" s="4"/>
      <c r="J10" s="4"/>
      <c r="K10" s="4"/>
      <c r="L10" s="4"/>
      <c r="M10" s="4"/>
      <c r="N10" s="4"/>
      <c r="O10" s="4"/>
      <c r="P10" s="4"/>
      <c r="Q10" s="4"/>
      <c r="R10" s="4"/>
      <c r="S10" s="4"/>
      <c r="T10" s="4"/>
      <c r="U10" s="4"/>
      <c r="V10" s="4"/>
      <c r="W10" s="4"/>
      <c r="X10" s="4"/>
      <c r="Y10" s="4"/>
      <c r="Z10" s="4"/>
      <c r="AA10" s="4"/>
    </row>
    <row r="11">
      <c r="A11" s="13"/>
      <c r="B11" s="13"/>
      <c r="C11" s="14"/>
      <c r="D11" s="4"/>
      <c r="E11" s="4"/>
      <c r="F11" s="4"/>
      <c r="G11" s="4"/>
      <c r="H11" s="4"/>
      <c r="I11" s="4"/>
      <c r="J11" s="4"/>
      <c r="K11" s="4"/>
      <c r="L11" s="4"/>
      <c r="M11" s="4"/>
      <c r="N11" s="4"/>
      <c r="O11" s="4"/>
      <c r="P11" s="4"/>
      <c r="Q11" s="4"/>
      <c r="R11" s="4"/>
      <c r="S11" s="4"/>
      <c r="T11" s="4"/>
      <c r="U11" s="4"/>
      <c r="V11" s="4"/>
      <c r="W11" s="4"/>
      <c r="X11" s="4"/>
      <c r="Y11" s="4"/>
      <c r="Z11" s="4"/>
      <c r="AA11" s="4"/>
    </row>
    <row r="12">
      <c r="A12" s="13"/>
      <c r="B12" s="13"/>
      <c r="C12" s="14"/>
      <c r="D12" s="4"/>
      <c r="E12" s="4"/>
      <c r="F12" s="4"/>
      <c r="G12" s="4"/>
      <c r="H12" s="4"/>
      <c r="I12" s="4"/>
      <c r="J12" s="4"/>
      <c r="K12" s="4"/>
      <c r="L12" s="4"/>
      <c r="M12" s="4"/>
      <c r="N12" s="4"/>
      <c r="O12" s="4"/>
      <c r="P12" s="4"/>
      <c r="Q12" s="4"/>
      <c r="R12" s="4"/>
      <c r="S12" s="4"/>
      <c r="T12" s="4"/>
      <c r="U12" s="4"/>
      <c r="V12" s="4"/>
      <c r="W12" s="4"/>
      <c r="X12" s="4"/>
      <c r="Y12" s="4"/>
      <c r="Z12" s="4"/>
      <c r="AA12" s="4"/>
    </row>
    <row r="13">
      <c r="A13" s="13"/>
      <c r="B13" s="13"/>
      <c r="C13" s="14"/>
      <c r="D13" s="4"/>
      <c r="E13" s="4"/>
      <c r="F13" s="4"/>
      <c r="G13" s="4"/>
      <c r="H13" s="4"/>
      <c r="I13" s="4"/>
      <c r="J13" s="4"/>
      <c r="K13" s="4"/>
      <c r="L13" s="4"/>
      <c r="M13" s="4"/>
      <c r="N13" s="4"/>
      <c r="O13" s="4"/>
      <c r="P13" s="4"/>
      <c r="Q13" s="4"/>
      <c r="R13" s="4"/>
      <c r="S13" s="4"/>
      <c r="T13" s="4"/>
      <c r="U13" s="4"/>
      <c r="V13" s="4"/>
      <c r="W13" s="4"/>
      <c r="X13" s="4"/>
      <c r="Y13" s="4"/>
      <c r="Z13" s="4"/>
      <c r="AA13" s="4"/>
    </row>
    <row r="14">
      <c r="A14" s="13"/>
      <c r="B14" s="13"/>
      <c r="C14" s="14"/>
      <c r="D14" s="4"/>
      <c r="E14" s="4"/>
      <c r="F14" s="4"/>
      <c r="G14" s="4"/>
      <c r="H14" s="4"/>
      <c r="I14" s="4"/>
      <c r="J14" s="4"/>
      <c r="K14" s="4"/>
      <c r="L14" s="4"/>
      <c r="M14" s="4"/>
      <c r="N14" s="4"/>
      <c r="O14" s="4"/>
      <c r="P14" s="4"/>
      <c r="Q14" s="4"/>
      <c r="R14" s="4"/>
      <c r="S14" s="4"/>
      <c r="T14" s="4"/>
      <c r="U14" s="4"/>
      <c r="V14" s="4"/>
      <c r="W14" s="4"/>
      <c r="X14" s="4"/>
      <c r="Y14" s="4"/>
      <c r="Z14" s="4"/>
      <c r="AA14" s="4"/>
    </row>
    <row r="15">
      <c r="A15" s="13"/>
      <c r="B15" s="13"/>
      <c r="C15" s="14"/>
      <c r="D15" s="4"/>
      <c r="E15" s="4"/>
      <c r="F15" s="4"/>
      <c r="G15" s="4"/>
      <c r="H15" s="4"/>
      <c r="I15" s="4"/>
      <c r="J15" s="4"/>
      <c r="K15" s="4"/>
      <c r="L15" s="4"/>
      <c r="M15" s="4"/>
      <c r="N15" s="4"/>
      <c r="O15" s="4"/>
      <c r="P15" s="4"/>
      <c r="Q15" s="4"/>
      <c r="R15" s="4"/>
      <c r="S15" s="4"/>
      <c r="T15" s="4"/>
      <c r="U15" s="4"/>
      <c r="V15" s="4"/>
      <c r="W15" s="4"/>
      <c r="X15" s="4"/>
      <c r="Y15" s="4"/>
      <c r="Z15" s="4"/>
      <c r="AA15" s="4"/>
    </row>
    <row r="16">
      <c r="A16" s="13"/>
      <c r="B16" s="13"/>
      <c r="C16" s="14"/>
      <c r="D16" s="4"/>
      <c r="E16" s="4"/>
      <c r="F16" s="4"/>
      <c r="G16" s="4"/>
      <c r="H16" s="4"/>
      <c r="I16" s="4"/>
      <c r="J16" s="4"/>
      <c r="K16" s="4"/>
      <c r="L16" s="4"/>
      <c r="M16" s="4"/>
      <c r="N16" s="4"/>
      <c r="O16" s="4"/>
      <c r="P16" s="4"/>
      <c r="Q16" s="4"/>
      <c r="R16" s="4"/>
      <c r="S16" s="4"/>
      <c r="T16" s="4"/>
      <c r="U16" s="4"/>
      <c r="V16" s="4"/>
      <c r="W16" s="4"/>
      <c r="X16" s="4"/>
      <c r="Y16" s="4"/>
      <c r="Z16" s="4"/>
      <c r="AA16" s="4"/>
    </row>
    <row r="17">
      <c r="A17" s="13"/>
      <c r="B17" s="13"/>
      <c r="C17" s="14"/>
      <c r="D17" s="4"/>
      <c r="E17" s="4"/>
      <c r="F17" s="4"/>
      <c r="G17" s="4"/>
      <c r="H17" s="4"/>
      <c r="I17" s="4"/>
      <c r="J17" s="4"/>
      <c r="K17" s="4"/>
      <c r="L17" s="4"/>
      <c r="M17" s="4"/>
      <c r="N17" s="4"/>
      <c r="O17" s="4"/>
      <c r="P17" s="4"/>
      <c r="Q17" s="4"/>
      <c r="R17" s="4"/>
      <c r="S17" s="4"/>
      <c r="T17" s="4"/>
      <c r="U17" s="4"/>
      <c r="V17" s="4"/>
      <c r="W17" s="4"/>
      <c r="X17" s="4"/>
      <c r="Y17" s="4"/>
      <c r="Z17" s="4"/>
      <c r="AA17" s="4"/>
    </row>
    <row r="18">
      <c r="A18" s="13"/>
      <c r="B18" s="13"/>
      <c r="C18" s="14"/>
      <c r="D18" s="4"/>
      <c r="E18" s="4"/>
      <c r="F18" s="4"/>
      <c r="G18" s="4"/>
      <c r="H18" s="4"/>
      <c r="I18" s="4"/>
      <c r="J18" s="4"/>
      <c r="K18" s="4"/>
      <c r="L18" s="4"/>
      <c r="M18" s="4"/>
      <c r="N18" s="4"/>
      <c r="O18" s="4"/>
      <c r="P18" s="4"/>
      <c r="Q18" s="4"/>
      <c r="R18" s="4"/>
      <c r="S18" s="4"/>
      <c r="T18" s="4"/>
      <c r="U18" s="4"/>
      <c r="V18" s="4"/>
      <c r="W18" s="4"/>
      <c r="X18" s="4"/>
      <c r="Y18" s="4"/>
      <c r="Z18" s="4"/>
      <c r="AA18" s="4"/>
    </row>
    <row r="19">
      <c r="A19" s="13"/>
      <c r="B19" s="13"/>
      <c r="C19" s="14"/>
      <c r="D19" s="4"/>
      <c r="E19" s="4"/>
      <c r="F19" s="4"/>
      <c r="G19" s="4"/>
      <c r="H19" s="4"/>
      <c r="I19" s="4"/>
      <c r="J19" s="4"/>
      <c r="K19" s="4"/>
      <c r="L19" s="4"/>
      <c r="M19" s="4"/>
      <c r="N19" s="4"/>
      <c r="O19" s="4"/>
      <c r="P19" s="4"/>
      <c r="Q19" s="4"/>
      <c r="R19" s="4"/>
      <c r="S19" s="4"/>
      <c r="T19" s="4"/>
      <c r="U19" s="4"/>
      <c r="V19" s="4"/>
      <c r="W19" s="4"/>
      <c r="X19" s="4"/>
      <c r="Y19" s="4"/>
      <c r="Z19" s="4"/>
      <c r="AA19" s="4"/>
    </row>
    <row r="20">
      <c r="A20" s="13"/>
      <c r="B20" s="13"/>
      <c r="C20" s="14"/>
      <c r="D20" s="4"/>
      <c r="E20" s="4"/>
      <c r="F20" s="4"/>
      <c r="G20" s="4"/>
      <c r="H20" s="4"/>
      <c r="I20" s="4"/>
      <c r="J20" s="4"/>
      <c r="K20" s="4"/>
      <c r="L20" s="4"/>
      <c r="M20" s="4"/>
      <c r="N20" s="4"/>
      <c r="O20" s="4"/>
      <c r="P20" s="4"/>
      <c r="Q20" s="4"/>
      <c r="R20" s="4"/>
      <c r="S20" s="4"/>
      <c r="T20" s="4"/>
      <c r="U20" s="4"/>
      <c r="V20" s="4"/>
      <c r="W20" s="4"/>
      <c r="X20" s="4"/>
      <c r="Y20" s="4"/>
      <c r="Z20" s="4"/>
      <c r="AA20" s="4"/>
    </row>
    <row r="21">
      <c r="A21" s="13"/>
      <c r="B21" s="13"/>
      <c r="C21" s="14"/>
      <c r="D21" s="4"/>
      <c r="E21" s="4"/>
      <c r="F21" s="4"/>
      <c r="G21" s="4"/>
      <c r="H21" s="4"/>
      <c r="I21" s="4"/>
      <c r="J21" s="4"/>
      <c r="K21" s="4"/>
      <c r="L21" s="4"/>
      <c r="M21" s="4"/>
      <c r="N21" s="4"/>
      <c r="O21" s="4"/>
      <c r="P21" s="4"/>
      <c r="Q21" s="4"/>
      <c r="R21" s="4"/>
      <c r="S21" s="4"/>
      <c r="T21" s="4"/>
      <c r="U21" s="4"/>
      <c r="V21" s="4"/>
      <c r="W21" s="4"/>
      <c r="X21" s="4"/>
      <c r="Y21" s="4"/>
      <c r="Z21" s="4"/>
      <c r="AA21" s="4"/>
    </row>
    <row r="22">
      <c r="A22" s="13"/>
      <c r="B22" s="13"/>
      <c r="C22" s="14"/>
      <c r="D22" s="4"/>
      <c r="E22" s="4"/>
      <c r="F22" s="4"/>
      <c r="G22" s="4"/>
      <c r="H22" s="4"/>
      <c r="I22" s="4"/>
      <c r="J22" s="4"/>
      <c r="K22" s="4"/>
      <c r="L22" s="4"/>
      <c r="M22" s="4"/>
      <c r="N22" s="4"/>
      <c r="O22" s="4"/>
      <c r="P22" s="4"/>
      <c r="Q22" s="4"/>
      <c r="R22" s="4"/>
      <c r="S22" s="4"/>
      <c r="T22" s="4"/>
      <c r="U22" s="4"/>
      <c r="V22" s="4"/>
      <c r="W22" s="4"/>
      <c r="X22" s="4"/>
      <c r="Y22" s="4"/>
      <c r="Z22" s="4"/>
      <c r="AA22" s="4"/>
    </row>
    <row r="23">
      <c r="A23" s="13"/>
      <c r="B23" s="13"/>
      <c r="C23" s="14"/>
      <c r="D23" s="4"/>
      <c r="E23" s="4"/>
      <c r="F23" s="4"/>
      <c r="G23" s="4"/>
      <c r="H23" s="4"/>
      <c r="I23" s="4"/>
      <c r="J23" s="4"/>
      <c r="K23" s="4"/>
      <c r="L23" s="4"/>
      <c r="M23" s="4"/>
      <c r="N23" s="4"/>
      <c r="O23" s="4"/>
      <c r="P23" s="4"/>
      <c r="Q23" s="4"/>
      <c r="R23" s="4"/>
      <c r="S23" s="4"/>
      <c r="T23" s="4"/>
      <c r="U23" s="4"/>
      <c r="V23" s="4"/>
      <c r="W23" s="4"/>
      <c r="X23" s="4"/>
      <c r="Y23" s="4"/>
      <c r="Z23" s="4"/>
      <c r="AA23" s="4"/>
    </row>
    <row r="24">
      <c r="A24" s="13"/>
      <c r="B24" s="13"/>
      <c r="C24" s="14"/>
      <c r="D24" s="4"/>
      <c r="E24" s="4"/>
      <c r="F24" s="4"/>
      <c r="G24" s="4"/>
      <c r="H24" s="4"/>
      <c r="I24" s="4"/>
      <c r="J24" s="4"/>
      <c r="K24" s="4"/>
      <c r="L24" s="4"/>
      <c r="M24" s="4"/>
      <c r="N24" s="4"/>
      <c r="O24" s="4"/>
      <c r="P24" s="4"/>
      <c r="Q24" s="4"/>
      <c r="R24" s="4"/>
      <c r="S24" s="4"/>
      <c r="T24" s="4"/>
      <c r="U24" s="4"/>
      <c r="V24" s="4"/>
      <c r="W24" s="4"/>
      <c r="X24" s="4"/>
      <c r="Y24" s="4"/>
      <c r="Z24" s="4"/>
      <c r="AA24" s="4"/>
    </row>
    <row r="25">
      <c r="A25" s="13"/>
      <c r="B25" s="13"/>
      <c r="C25" s="14"/>
      <c r="D25" s="4"/>
      <c r="E25" s="4"/>
      <c r="F25" s="4"/>
      <c r="G25" s="4"/>
      <c r="H25" s="4"/>
      <c r="I25" s="4"/>
      <c r="J25" s="4"/>
      <c r="K25" s="4"/>
      <c r="L25" s="4"/>
      <c r="M25" s="4"/>
      <c r="N25" s="4"/>
      <c r="O25" s="4"/>
      <c r="P25" s="4"/>
      <c r="Q25" s="4"/>
      <c r="R25" s="4"/>
      <c r="S25" s="4"/>
      <c r="T25" s="4"/>
      <c r="U25" s="4"/>
      <c r="V25" s="4"/>
      <c r="W25" s="4"/>
      <c r="X25" s="4"/>
      <c r="Y25" s="4"/>
      <c r="Z25" s="4"/>
      <c r="AA25" s="4"/>
    </row>
    <row r="26">
      <c r="A26" s="13"/>
      <c r="B26" s="13"/>
      <c r="C26" s="14"/>
      <c r="D26" s="4"/>
      <c r="E26" s="4"/>
      <c r="F26" s="4"/>
      <c r="G26" s="4"/>
      <c r="H26" s="4"/>
      <c r="I26" s="4"/>
      <c r="J26" s="4"/>
      <c r="K26" s="4"/>
      <c r="L26" s="4"/>
      <c r="M26" s="4"/>
      <c r="N26" s="4"/>
      <c r="O26" s="4"/>
      <c r="P26" s="4"/>
      <c r="Q26" s="4"/>
      <c r="R26" s="4"/>
      <c r="S26" s="4"/>
      <c r="T26" s="4"/>
      <c r="U26" s="4"/>
      <c r="V26" s="4"/>
      <c r="W26" s="4"/>
      <c r="X26" s="4"/>
      <c r="Y26" s="4"/>
      <c r="Z26" s="4"/>
      <c r="AA26" s="4"/>
    </row>
    <row r="27">
      <c r="A27" s="13"/>
      <c r="B27" s="13"/>
      <c r="C27" s="14"/>
      <c r="D27" s="4"/>
      <c r="E27" s="4"/>
      <c r="F27" s="4"/>
      <c r="G27" s="4"/>
      <c r="H27" s="4"/>
      <c r="I27" s="4"/>
      <c r="J27" s="4"/>
      <c r="K27" s="4"/>
      <c r="L27" s="4"/>
      <c r="M27" s="4"/>
      <c r="N27" s="4"/>
      <c r="O27" s="4"/>
      <c r="P27" s="4"/>
      <c r="Q27" s="4"/>
      <c r="R27" s="4"/>
      <c r="S27" s="4"/>
      <c r="T27" s="4"/>
      <c r="U27" s="4"/>
      <c r="V27" s="4"/>
      <c r="W27" s="4"/>
      <c r="X27" s="4"/>
      <c r="Y27" s="4"/>
      <c r="Z27" s="4"/>
      <c r="AA27" s="4"/>
    </row>
    <row r="28">
      <c r="A28" s="13"/>
      <c r="B28" s="13"/>
      <c r="C28" s="14"/>
      <c r="D28" s="4"/>
      <c r="E28" s="4"/>
      <c r="F28" s="4"/>
      <c r="G28" s="4"/>
      <c r="H28" s="4"/>
      <c r="I28" s="4"/>
      <c r="J28" s="4"/>
      <c r="K28" s="4"/>
      <c r="L28" s="4"/>
      <c r="M28" s="4"/>
      <c r="N28" s="4"/>
      <c r="O28" s="4"/>
      <c r="P28" s="4"/>
      <c r="Q28" s="4"/>
      <c r="R28" s="4"/>
      <c r="S28" s="4"/>
      <c r="T28" s="4"/>
      <c r="U28" s="4"/>
      <c r="V28" s="4"/>
      <c r="W28" s="4"/>
      <c r="X28" s="4"/>
      <c r="Y28" s="4"/>
      <c r="Z28" s="4"/>
      <c r="AA28" s="4"/>
    </row>
    <row r="29">
      <c r="A29" s="13"/>
      <c r="B29" s="13"/>
      <c r="C29" s="14"/>
      <c r="D29" s="4"/>
      <c r="E29" s="4"/>
      <c r="F29" s="4"/>
      <c r="G29" s="4"/>
      <c r="H29" s="4"/>
      <c r="I29" s="4"/>
      <c r="J29" s="4"/>
      <c r="K29" s="4"/>
      <c r="L29" s="4"/>
      <c r="M29" s="4"/>
      <c r="N29" s="4"/>
      <c r="O29" s="4"/>
      <c r="P29" s="4"/>
      <c r="Q29" s="4"/>
      <c r="R29" s="4"/>
      <c r="S29" s="4"/>
      <c r="T29" s="4"/>
      <c r="U29" s="4"/>
      <c r="V29" s="4"/>
      <c r="W29" s="4"/>
      <c r="X29" s="4"/>
      <c r="Y29" s="4"/>
      <c r="Z29" s="4"/>
      <c r="AA29" s="4"/>
    </row>
    <row r="30">
      <c r="A30" s="13"/>
      <c r="B30" s="13"/>
      <c r="C30" s="14"/>
      <c r="D30" s="4"/>
      <c r="E30" s="4"/>
      <c r="F30" s="4"/>
      <c r="G30" s="4"/>
      <c r="H30" s="4"/>
      <c r="I30" s="4"/>
      <c r="J30" s="4"/>
      <c r="K30" s="4"/>
      <c r="L30" s="4"/>
      <c r="M30" s="4"/>
      <c r="N30" s="4"/>
      <c r="O30" s="4"/>
      <c r="P30" s="4"/>
      <c r="Q30" s="4"/>
      <c r="R30" s="4"/>
      <c r="S30" s="4"/>
      <c r="T30" s="4"/>
      <c r="U30" s="4"/>
      <c r="V30" s="4"/>
      <c r="W30" s="4"/>
      <c r="X30" s="4"/>
      <c r="Y30" s="4"/>
      <c r="Z30" s="4"/>
      <c r="AA30" s="4"/>
    </row>
    <row r="31">
      <c r="A31" s="13"/>
      <c r="B31" s="13"/>
      <c r="C31" s="14"/>
      <c r="D31" s="4"/>
      <c r="E31" s="4"/>
      <c r="F31" s="4"/>
      <c r="G31" s="4"/>
      <c r="H31" s="4"/>
      <c r="I31" s="4"/>
      <c r="J31" s="4"/>
      <c r="K31" s="4"/>
      <c r="L31" s="4"/>
      <c r="M31" s="4"/>
      <c r="N31" s="4"/>
      <c r="O31" s="4"/>
      <c r="P31" s="4"/>
      <c r="Q31" s="4"/>
      <c r="R31" s="4"/>
      <c r="S31" s="4"/>
      <c r="T31" s="4"/>
      <c r="U31" s="4"/>
      <c r="V31" s="4"/>
      <c r="W31" s="4"/>
      <c r="X31" s="4"/>
      <c r="Y31" s="4"/>
      <c r="Z31" s="4"/>
      <c r="AA31" s="4"/>
    </row>
    <row r="32">
      <c r="A32" s="13"/>
      <c r="B32" s="13"/>
      <c r="C32" s="14"/>
      <c r="D32" s="4"/>
      <c r="E32" s="4"/>
      <c r="F32" s="4"/>
      <c r="G32" s="4"/>
      <c r="H32" s="4"/>
      <c r="I32" s="4"/>
      <c r="J32" s="4"/>
      <c r="K32" s="4"/>
      <c r="L32" s="4"/>
      <c r="M32" s="4"/>
      <c r="N32" s="4"/>
      <c r="O32" s="4"/>
      <c r="P32" s="4"/>
      <c r="Q32" s="4"/>
      <c r="R32" s="4"/>
      <c r="S32" s="4"/>
      <c r="T32" s="4"/>
      <c r="U32" s="4"/>
      <c r="V32" s="4"/>
      <c r="W32" s="4"/>
      <c r="X32" s="4"/>
      <c r="Y32" s="4"/>
      <c r="Z32" s="4"/>
      <c r="AA32" s="4"/>
    </row>
    <row r="33">
      <c r="A33" s="13"/>
      <c r="B33" s="13"/>
      <c r="C33" s="14"/>
      <c r="D33" s="4"/>
      <c r="E33" s="4"/>
      <c r="F33" s="4"/>
      <c r="G33" s="4"/>
      <c r="H33" s="4"/>
      <c r="I33" s="4"/>
      <c r="J33" s="4"/>
      <c r="K33" s="4"/>
      <c r="L33" s="4"/>
      <c r="M33" s="4"/>
      <c r="N33" s="4"/>
      <c r="O33" s="4"/>
      <c r="P33" s="4"/>
      <c r="Q33" s="4"/>
      <c r="R33" s="4"/>
      <c r="S33" s="4"/>
      <c r="T33" s="4"/>
      <c r="U33" s="4"/>
      <c r="V33" s="4"/>
      <c r="W33" s="4"/>
      <c r="X33" s="4"/>
      <c r="Y33" s="4"/>
      <c r="Z33" s="4"/>
      <c r="AA33" s="4"/>
    </row>
    <row r="34">
      <c r="A34" s="13"/>
      <c r="B34" s="13"/>
      <c r="C34" s="14"/>
      <c r="D34" s="4"/>
      <c r="E34" s="4"/>
      <c r="F34" s="4"/>
      <c r="G34" s="4"/>
      <c r="H34" s="4"/>
      <c r="I34" s="4"/>
      <c r="J34" s="4"/>
      <c r="K34" s="4"/>
      <c r="L34" s="4"/>
      <c r="M34" s="4"/>
      <c r="N34" s="4"/>
      <c r="O34" s="4"/>
      <c r="P34" s="4"/>
      <c r="Q34" s="4"/>
      <c r="R34" s="4"/>
      <c r="S34" s="4"/>
      <c r="T34" s="4"/>
      <c r="U34" s="4"/>
      <c r="V34" s="4"/>
      <c r="W34" s="4"/>
      <c r="X34" s="4"/>
      <c r="Y34" s="4"/>
      <c r="Z34" s="4"/>
      <c r="AA34" s="4"/>
    </row>
    <row r="35">
      <c r="A35" s="13"/>
      <c r="B35" s="13"/>
      <c r="C35" s="14"/>
      <c r="D35" s="4"/>
      <c r="E35" s="4"/>
      <c r="F35" s="4"/>
      <c r="G35" s="4"/>
      <c r="H35" s="4"/>
      <c r="I35" s="4"/>
      <c r="J35" s="4"/>
      <c r="K35" s="4"/>
      <c r="L35" s="4"/>
      <c r="M35" s="4"/>
      <c r="N35" s="4"/>
      <c r="O35" s="4"/>
      <c r="P35" s="4"/>
      <c r="Q35" s="4"/>
      <c r="R35" s="4"/>
      <c r="S35" s="4"/>
      <c r="T35" s="4"/>
      <c r="U35" s="4"/>
      <c r="V35" s="4"/>
      <c r="W35" s="4"/>
      <c r="X35" s="4"/>
      <c r="Y35" s="4"/>
      <c r="Z35" s="4"/>
      <c r="AA35" s="4"/>
    </row>
    <row r="36">
      <c r="A36" s="13"/>
      <c r="B36" s="13"/>
      <c r="C36" s="14"/>
      <c r="D36" s="4"/>
      <c r="E36" s="4"/>
      <c r="F36" s="4"/>
      <c r="G36" s="4"/>
      <c r="H36" s="4"/>
      <c r="I36" s="4"/>
      <c r="J36" s="4"/>
      <c r="K36" s="4"/>
      <c r="L36" s="4"/>
      <c r="M36" s="4"/>
      <c r="N36" s="4"/>
      <c r="O36" s="4"/>
      <c r="P36" s="4"/>
      <c r="Q36" s="4"/>
      <c r="R36" s="4"/>
      <c r="S36" s="4"/>
      <c r="T36" s="4"/>
      <c r="U36" s="4"/>
      <c r="V36" s="4"/>
      <c r="W36" s="4"/>
      <c r="X36" s="4"/>
      <c r="Y36" s="4"/>
      <c r="Z36" s="4"/>
      <c r="AA36" s="4"/>
    </row>
    <row r="37">
      <c r="A37" s="13"/>
      <c r="B37" s="13"/>
      <c r="C37" s="14"/>
      <c r="D37" s="4"/>
      <c r="E37" s="4"/>
      <c r="F37" s="4"/>
      <c r="G37" s="4"/>
      <c r="H37" s="4"/>
      <c r="I37" s="4"/>
      <c r="J37" s="4"/>
      <c r="K37" s="4"/>
      <c r="L37" s="4"/>
      <c r="M37" s="4"/>
      <c r="N37" s="4"/>
      <c r="O37" s="4"/>
      <c r="P37" s="4"/>
      <c r="Q37" s="4"/>
      <c r="R37" s="4"/>
      <c r="S37" s="4"/>
      <c r="T37" s="4"/>
      <c r="U37" s="4"/>
      <c r="V37" s="4"/>
      <c r="W37" s="4"/>
      <c r="X37" s="4"/>
      <c r="Y37" s="4"/>
      <c r="Z37" s="4"/>
      <c r="AA37" s="4"/>
    </row>
    <row r="38">
      <c r="A38" s="13"/>
      <c r="B38" s="13"/>
      <c r="C38" s="14"/>
      <c r="D38" s="4"/>
      <c r="E38" s="4"/>
      <c r="F38" s="4"/>
      <c r="G38" s="4"/>
      <c r="H38" s="4"/>
      <c r="I38" s="4"/>
      <c r="J38" s="4"/>
      <c r="K38" s="4"/>
      <c r="L38" s="4"/>
      <c r="M38" s="4"/>
      <c r="N38" s="4"/>
      <c r="O38" s="4"/>
      <c r="P38" s="4"/>
      <c r="Q38" s="4"/>
      <c r="R38" s="4"/>
      <c r="S38" s="4"/>
      <c r="T38" s="4"/>
      <c r="U38" s="4"/>
      <c r="V38" s="4"/>
      <c r="W38" s="4"/>
      <c r="X38" s="4"/>
      <c r="Y38" s="4"/>
      <c r="Z38" s="4"/>
      <c r="AA38" s="4"/>
    </row>
    <row r="39">
      <c r="A39" s="13"/>
      <c r="B39" s="13"/>
      <c r="C39" s="14"/>
      <c r="D39" s="4"/>
      <c r="E39" s="4"/>
      <c r="F39" s="4"/>
      <c r="G39" s="4"/>
      <c r="H39" s="4"/>
      <c r="I39" s="4"/>
      <c r="J39" s="4"/>
      <c r="K39" s="4"/>
      <c r="L39" s="4"/>
      <c r="M39" s="4"/>
      <c r="N39" s="4"/>
      <c r="O39" s="4"/>
      <c r="P39" s="4"/>
      <c r="Q39" s="4"/>
      <c r="R39" s="4"/>
      <c r="S39" s="4"/>
      <c r="T39" s="4"/>
      <c r="U39" s="4"/>
      <c r="V39" s="4"/>
      <c r="W39" s="4"/>
      <c r="X39" s="4"/>
      <c r="Y39" s="4"/>
      <c r="Z39" s="4"/>
      <c r="AA39" s="4"/>
    </row>
    <row r="40">
      <c r="A40" s="13"/>
      <c r="B40" s="13"/>
      <c r="C40" s="14"/>
      <c r="D40" s="4"/>
      <c r="E40" s="4"/>
      <c r="F40" s="4"/>
      <c r="G40" s="4"/>
      <c r="H40" s="4"/>
      <c r="I40" s="4"/>
      <c r="J40" s="4"/>
      <c r="K40" s="4"/>
      <c r="L40" s="4"/>
      <c r="M40" s="4"/>
      <c r="N40" s="4"/>
      <c r="O40" s="4"/>
      <c r="P40" s="4"/>
      <c r="Q40" s="4"/>
      <c r="R40" s="4"/>
      <c r="S40" s="4"/>
      <c r="T40" s="4"/>
      <c r="U40" s="4"/>
      <c r="V40" s="4"/>
      <c r="W40" s="4"/>
      <c r="X40" s="4"/>
      <c r="Y40" s="4"/>
      <c r="Z40" s="4"/>
      <c r="AA40" s="4"/>
    </row>
    <row r="41">
      <c r="A41" s="13"/>
      <c r="B41" s="13"/>
      <c r="C41" s="14"/>
      <c r="D41" s="4"/>
      <c r="E41" s="4"/>
      <c r="F41" s="4"/>
      <c r="G41" s="4"/>
      <c r="H41" s="4"/>
      <c r="I41" s="4"/>
      <c r="J41" s="4"/>
      <c r="K41" s="4"/>
      <c r="L41" s="4"/>
      <c r="M41" s="4"/>
      <c r="N41" s="4"/>
      <c r="O41" s="4"/>
      <c r="P41" s="4"/>
      <c r="Q41" s="4"/>
      <c r="R41" s="4"/>
      <c r="S41" s="4"/>
      <c r="T41" s="4"/>
      <c r="U41" s="4"/>
      <c r="V41" s="4"/>
      <c r="W41" s="4"/>
      <c r="X41" s="4"/>
      <c r="Y41" s="4"/>
      <c r="Z41" s="4"/>
      <c r="AA41" s="4"/>
    </row>
    <row r="42">
      <c r="A42" s="13"/>
      <c r="B42" s="13"/>
      <c r="C42" s="14"/>
      <c r="D42" s="4"/>
      <c r="E42" s="4"/>
      <c r="F42" s="4"/>
      <c r="G42" s="4"/>
      <c r="H42" s="4"/>
      <c r="I42" s="4"/>
      <c r="J42" s="4"/>
      <c r="K42" s="4"/>
      <c r="L42" s="4"/>
      <c r="M42" s="4"/>
      <c r="N42" s="4"/>
      <c r="O42" s="4"/>
      <c r="P42" s="4"/>
      <c r="Q42" s="4"/>
      <c r="R42" s="4"/>
      <c r="S42" s="4"/>
      <c r="T42" s="4"/>
      <c r="U42" s="4"/>
      <c r="V42" s="4"/>
      <c r="W42" s="4"/>
      <c r="X42" s="4"/>
      <c r="Y42" s="4"/>
      <c r="Z42" s="4"/>
      <c r="AA42" s="4"/>
    </row>
    <row r="43">
      <c r="A43" s="13"/>
      <c r="B43" s="13"/>
      <c r="C43" s="14"/>
      <c r="D43" s="4"/>
      <c r="E43" s="4"/>
      <c r="F43" s="4"/>
      <c r="G43" s="4"/>
      <c r="H43" s="4"/>
      <c r="I43" s="4"/>
      <c r="J43" s="4"/>
      <c r="K43" s="4"/>
      <c r="L43" s="4"/>
      <c r="M43" s="4"/>
      <c r="N43" s="4"/>
      <c r="O43" s="4"/>
      <c r="P43" s="4"/>
      <c r="Q43" s="4"/>
      <c r="R43" s="4"/>
      <c r="S43" s="4"/>
      <c r="T43" s="4"/>
      <c r="U43" s="4"/>
      <c r="V43" s="4"/>
      <c r="W43" s="4"/>
      <c r="X43" s="4"/>
      <c r="Y43" s="4"/>
      <c r="Z43" s="4"/>
      <c r="AA43" s="4"/>
    </row>
    <row r="44">
      <c r="A44" s="13"/>
      <c r="B44" s="13"/>
      <c r="C44" s="14"/>
      <c r="D44" s="4"/>
      <c r="E44" s="4"/>
      <c r="F44" s="4"/>
      <c r="G44" s="4"/>
      <c r="H44" s="4"/>
      <c r="I44" s="4"/>
      <c r="J44" s="4"/>
      <c r="K44" s="4"/>
      <c r="L44" s="4"/>
      <c r="M44" s="4"/>
      <c r="N44" s="4"/>
      <c r="O44" s="4"/>
      <c r="P44" s="4"/>
      <c r="Q44" s="4"/>
      <c r="R44" s="4"/>
      <c r="S44" s="4"/>
      <c r="T44" s="4"/>
      <c r="U44" s="4"/>
      <c r="V44" s="4"/>
      <c r="W44" s="4"/>
      <c r="X44" s="4"/>
      <c r="Y44" s="4"/>
      <c r="Z44" s="4"/>
      <c r="AA44" s="4"/>
    </row>
    <row r="45">
      <c r="A45" s="13"/>
      <c r="B45" s="13"/>
      <c r="C45" s="14"/>
      <c r="D45" s="4"/>
      <c r="E45" s="4"/>
      <c r="F45" s="4"/>
      <c r="G45" s="4"/>
      <c r="H45" s="4"/>
      <c r="I45" s="4"/>
      <c r="J45" s="4"/>
      <c r="K45" s="4"/>
      <c r="L45" s="4"/>
      <c r="M45" s="4"/>
      <c r="N45" s="4"/>
      <c r="O45" s="4"/>
      <c r="P45" s="4"/>
      <c r="Q45" s="4"/>
      <c r="R45" s="4"/>
      <c r="S45" s="4"/>
      <c r="T45" s="4"/>
      <c r="U45" s="4"/>
      <c r="V45" s="4"/>
      <c r="W45" s="4"/>
      <c r="X45" s="4"/>
      <c r="Y45" s="4"/>
      <c r="Z45" s="4"/>
      <c r="AA45" s="4"/>
    </row>
    <row r="46">
      <c r="A46" s="13"/>
      <c r="B46" s="13"/>
      <c r="C46" s="14"/>
      <c r="D46" s="4"/>
      <c r="E46" s="4"/>
      <c r="F46" s="4"/>
      <c r="G46" s="4"/>
      <c r="H46" s="4"/>
      <c r="I46" s="4"/>
      <c r="J46" s="4"/>
      <c r="K46" s="4"/>
      <c r="L46" s="4"/>
      <c r="M46" s="4"/>
      <c r="N46" s="4"/>
      <c r="O46" s="4"/>
      <c r="P46" s="4"/>
      <c r="Q46" s="4"/>
      <c r="R46" s="4"/>
      <c r="S46" s="4"/>
      <c r="T46" s="4"/>
      <c r="U46" s="4"/>
      <c r="V46" s="4"/>
      <c r="W46" s="4"/>
      <c r="X46" s="4"/>
      <c r="Y46" s="4"/>
      <c r="Z46" s="4"/>
      <c r="AA46" s="4"/>
    </row>
    <row r="47">
      <c r="A47" s="13"/>
      <c r="B47" s="13"/>
      <c r="C47" s="14"/>
      <c r="D47" s="4"/>
      <c r="E47" s="4"/>
      <c r="F47" s="4"/>
      <c r="G47" s="4"/>
      <c r="H47" s="4"/>
      <c r="I47" s="4"/>
      <c r="J47" s="4"/>
      <c r="K47" s="4"/>
      <c r="L47" s="4"/>
      <c r="M47" s="4"/>
      <c r="N47" s="4"/>
      <c r="O47" s="4"/>
      <c r="P47" s="4"/>
      <c r="Q47" s="4"/>
      <c r="R47" s="4"/>
      <c r="S47" s="4"/>
      <c r="T47" s="4"/>
      <c r="U47" s="4"/>
      <c r="V47" s="4"/>
      <c r="W47" s="4"/>
      <c r="X47" s="4"/>
      <c r="Y47" s="4"/>
      <c r="Z47" s="4"/>
      <c r="AA47" s="4"/>
    </row>
    <row r="48">
      <c r="A48" s="13"/>
      <c r="B48" s="13"/>
      <c r="C48" s="14"/>
      <c r="D48" s="4"/>
      <c r="E48" s="4"/>
      <c r="F48" s="4"/>
      <c r="G48" s="4"/>
      <c r="H48" s="4"/>
      <c r="I48" s="4"/>
      <c r="J48" s="4"/>
      <c r="K48" s="4"/>
      <c r="L48" s="4"/>
      <c r="M48" s="4"/>
      <c r="N48" s="4"/>
      <c r="O48" s="4"/>
      <c r="P48" s="4"/>
      <c r="Q48" s="4"/>
      <c r="R48" s="4"/>
      <c r="S48" s="4"/>
      <c r="T48" s="4"/>
      <c r="U48" s="4"/>
      <c r="V48" s="4"/>
      <c r="W48" s="4"/>
      <c r="X48" s="4"/>
      <c r="Y48" s="4"/>
      <c r="Z48" s="4"/>
      <c r="AA48" s="4"/>
    </row>
    <row r="49">
      <c r="A49" s="13"/>
      <c r="B49" s="13"/>
      <c r="C49" s="14"/>
      <c r="D49" s="4"/>
      <c r="E49" s="4"/>
      <c r="F49" s="4"/>
      <c r="G49" s="4"/>
      <c r="H49" s="4"/>
      <c r="I49" s="4"/>
      <c r="J49" s="4"/>
      <c r="K49" s="4"/>
      <c r="L49" s="4"/>
      <c r="M49" s="4"/>
      <c r="N49" s="4"/>
      <c r="O49" s="4"/>
      <c r="P49" s="4"/>
      <c r="Q49" s="4"/>
      <c r="R49" s="4"/>
      <c r="S49" s="4"/>
      <c r="T49" s="4"/>
      <c r="U49" s="4"/>
      <c r="V49" s="4"/>
      <c r="W49" s="4"/>
      <c r="X49" s="4"/>
      <c r="Y49" s="4"/>
      <c r="Z49" s="4"/>
      <c r="AA49" s="4"/>
    </row>
    <row r="50">
      <c r="A50" s="13"/>
      <c r="B50" s="13"/>
      <c r="C50" s="14"/>
      <c r="D50" s="4"/>
      <c r="E50" s="4"/>
      <c r="F50" s="4"/>
      <c r="G50" s="4"/>
      <c r="H50" s="4"/>
      <c r="I50" s="4"/>
      <c r="J50" s="4"/>
      <c r="K50" s="4"/>
      <c r="L50" s="4"/>
      <c r="M50" s="4"/>
      <c r="N50" s="4"/>
      <c r="O50" s="4"/>
      <c r="P50" s="4"/>
      <c r="Q50" s="4"/>
      <c r="R50" s="4"/>
      <c r="S50" s="4"/>
      <c r="T50" s="4"/>
      <c r="U50" s="4"/>
      <c r="V50" s="4"/>
      <c r="W50" s="4"/>
      <c r="X50" s="4"/>
      <c r="Y50" s="4"/>
      <c r="Z50" s="4"/>
      <c r="AA50" s="4"/>
    </row>
    <row r="51">
      <c r="A51" s="13"/>
      <c r="B51" s="13"/>
      <c r="C51" s="14"/>
      <c r="D51" s="4"/>
      <c r="E51" s="4"/>
      <c r="F51" s="4"/>
      <c r="G51" s="4"/>
      <c r="H51" s="4"/>
      <c r="I51" s="4"/>
      <c r="J51" s="4"/>
      <c r="K51" s="4"/>
      <c r="L51" s="4"/>
      <c r="M51" s="4"/>
      <c r="N51" s="4"/>
      <c r="O51" s="4"/>
      <c r="P51" s="4"/>
      <c r="Q51" s="4"/>
      <c r="R51" s="4"/>
      <c r="S51" s="4"/>
      <c r="T51" s="4"/>
      <c r="U51" s="4"/>
      <c r="V51" s="4"/>
      <c r="W51" s="4"/>
      <c r="X51" s="4"/>
      <c r="Y51" s="4"/>
      <c r="Z51" s="4"/>
      <c r="AA51" s="4"/>
    </row>
    <row r="52">
      <c r="A52" s="13"/>
      <c r="B52" s="13"/>
      <c r="C52" s="14"/>
      <c r="D52" s="4"/>
      <c r="E52" s="4"/>
      <c r="F52" s="4"/>
      <c r="G52" s="4"/>
      <c r="H52" s="4"/>
      <c r="I52" s="4"/>
      <c r="J52" s="4"/>
      <c r="K52" s="4"/>
      <c r="L52" s="4"/>
      <c r="M52" s="4"/>
      <c r="N52" s="4"/>
      <c r="O52" s="4"/>
      <c r="P52" s="4"/>
      <c r="Q52" s="4"/>
      <c r="R52" s="4"/>
      <c r="S52" s="4"/>
      <c r="T52" s="4"/>
      <c r="U52" s="4"/>
      <c r="V52" s="4"/>
      <c r="W52" s="4"/>
      <c r="X52" s="4"/>
      <c r="Y52" s="4"/>
      <c r="Z52" s="4"/>
      <c r="AA52" s="4"/>
    </row>
    <row r="53">
      <c r="A53" s="13"/>
      <c r="B53" s="13"/>
      <c r="C53" s="14"/>
      <c r="D53" s="4"/>
      <c r="E53" s="4"/>
      <c r="F53" s="4"/>
      <c r="G53" s="4"/>
      <c r="H53" s="4"/>
      <c r="I53" s="4"/>
      <c r="J53" s="4"/>
      <c r="K53" s="4"/>
      <c r="L53" s="4"/>
      <c r="M53" s="4"/>
      <c r="N53" s="4"/>
      <c r="O53" s="4"/>
      <c r="P53" s="4"/>
      <c r="Q53" s="4"/>
      <c r="R53" s="4"/>
      <c r="S53" s="4"/>
      <c r="T53" s="4"/>
      <c r="U53" s="4"/>
      <c r="V53" s="4"/>
      <c r="W53" s="4"/>
      <c r="X53" s="4"/>
      <c r="Y53" s="4"/>
      <c r="Z53" s="4"/>
      <c r="AA53" s="4"/>
    </row>
    <row r="54">
      <c r="A54" s="13"/>
      <c r="B54" s="13"/>
      <c r="C54" s="14"/>
      <c r="D54" s="4"/>
      <c r="E54" s="4"/>
      <c r="F54" s="4"/>
      <c r="G54" s="4"/>
      <c r="H54" s="4"/>
      <c r="I54" s="4"/>
      <c r="J54" s="4"/>
      <c r="K54" s="4"/>
      <c r="L54" s="4"/>
      <c r="M54" s="4"/>
      <c r="N54" s="4"/>
      <c r="O54" s="4"/>
      <c r="P54" s="4"/>
      <c r="Q54" s="4"/>
      <c r="R54" s="4"/>
      <c r="S54" s="4"/>
      <c r="T54" s="4"/>
      <c r="U54" s="4"/>
      <c r="V54" s="4"/>
      <c r="W54" s="4"/>
      <c r="X54" s="4"/>
      <c r="Y54" s="4"/>
      <c r="Z54" s="4"/>
      <c r="AA54" s="4"/>
    </row>
    <row r="55">
      <c r="A55" s="13"/>
      <c r="B55" s="13"/>
      <c r="C55" s="14"/>
      <c r="D55" s="4"/>
      <c r="E55" s="4"/>
      <c r="F55" s="4"/>
      <c r="G55" s="4"/>
      <c r="H55" s="4"/>
      <c r="I55" s="4"/>
      <c r="J55" s="4"/>
      <c r="K55" s="4"/>
      <c r="L55" s="4"/>
      <c r="M55" s="4"/>
      <c r="N55" s="4"/>
      <c r="O55" s="4"/>
      <c r="P55" s="4"/>
      <c r="Q55" s="4"/>
      <c r="R55" s="4"/>
      <c r="S55" s="4"/>
      <c r="T55" s="4"/>
      <c r="U55" s="4"/>
      <c r="V55" s="4"/>
      <c r="W55" s="4"/>
      <c r="X55" s="4"/>
      <c r="Y55" s="4"/>
      <c r="Z55" s="4"/>
      <c r="AA55" s="4"/>
    </row>
    <row r="56">
      <c r="A56" s="13"/>
      <c r="B56" s="13"/>
      <c r="C56" s="14"/>
      <c r="D56" s="4"/>
      <c r="E56" s="4"/>
      <c r="F56" s="4"/>
      <c r="G56" s="4"/>
      <c r="H56" s="4"/>
      <c r="I56" s="4"/>
      <c r="J56" s="4"/>
      <c r="K56" s="4"/>
      <c r="L56" s="4"/>
      <c r="M56" s="4"/>
      <c r="N56" s="4"/>
      <c r="O56" s="4"/>
      <c r="P56" s="4"/>
      <c r="Q56" s="4"/>
      <c r="R56" s="4"/>
      <c r="S56" s="4"/>
      <c r="T56" s="4"/>
      <c r="U56" s="4"/>
      <c r="V56" s="4"/>
      <c r="W56" s="4"/>
      <c r="X56" s="4"/>
      <c r="Y56" s="4"/>
      <c r="Z56" s="4"/>
      <c r="AA56" s="4"/>
    </row>
    <row r="57">
      <c r="A57" s="13"/>
      <c r="B57" s="13"/>
      <c r="C57" s="14"/>
      <c r="D57" s="4"/>
      <c r="E57" s="4"/>
      <c r="F57" s="4"/>
      <c r="G57" s="4"/>
      <c r="H57" s="4"/>
      <c r="I57" s="4"/>
      <c r="J57" s="4"/>
      <c r="K57" s="4"/>
      <c r="L57" s="4"/>
      <c r="M57" s="4"/>
      <c r="N57" s="4"/>
      <c r="O57" s="4"/>
      <c r="P57" s="4"/>
      <c r="Q57" s="4"/>
      <c r="R57" s="4"/>
      <c r="S57" s="4"/>
      <c r="T57" s="4"/>
      <c r="U57" s="4"/>
      <c r="V57" s="4"/>
      <c r="W57" s="4"/>
      <c r="X57" s="4"/>
      <c r="Y57" s="4"/>
      <c r="Z57" s="4"/>
      <c r="AA57" s="4"/>
    </row>
    <row r="58">
      <c r="A58" s="13"/>
      <c r="B58" s="13"/>
      <c r="C58" s="14"/>
      <c r="D58" s="4"/>
      <c r="E58" s="4"/>
      <c r="F58" s="4"/>
      <c r="G58" s="4"/>
      <c r="H58" s="4"/>
      <c r="I58" s="4"/>
      <c r="J58" s="4"/>
      <c r="K58" s="4"/>
      <c r="L58" s="4"/>
      <c r="M58" s="4"/>
      <c r="N58" s="4"/>
      <c r="O58" s="4"/>
      <c r="P58" s="4"/>
      <c r="Q58" s="4"/>
      <c r="R58" s="4"/>
      <c r="S58" s="4"/>
      <c r="T58" s="4"/>
      <c r="U58" s="4"/>
      <c r="V58" s="4"/>
      <c r="W58" s="4"/>
      <c r="X58" s="4"/>
      <c r="Y58" s="4"/>
      <c r="Z58" s="4"/>
      <c r="AA58" s="4"/>
    </row>
    <row r="59">
      <c r="A59" s="13"/>
      <c r="B59" s="13"/>
      <c r="C59" s="14"/>
      <c r="D59" s="4"/>
      <c r="E59" s="4"/>
      <c r="F59" s="4"/>
      <c r="G59" s="4"/>
      <c r="H59" s="4"/>
      <c r="I59" s="4"/>
      <c r="J59" s="4"/>
      <c r="K59" s="4"/>
      <c r="L59" s="4"/>
      <c r="M59" s="4"/>
      <c r="N59" s="4"/>
      <c r="O59" s="4"/>
      <c r="P59" s="4"/>
      <c r="Q59" s="4"/>
      <c r="R59" s="4"/>
      <c r="S59" s="4"/>
      <c r="T59" s="4"/>
      <c r="U59" s="4"/>
      <c r="V59" s="4"/>
      <c r="W59" s="4"/>
      <c r="X59" s="4"/>
      <c r="Y59" s="4"/>
      <c r="Z59" s="4"/>
      <c r="AA59" s="4"/>
    </row>
    <row r="60">
      <c r="A60" s="13"/>
      <c r="B60" s="13"/>
      <c r="C60" s="14"/>
      <c r="D60" s="4"/>
      <c r="E60" s="4"/>
      <c r="F60" s="4"/>
      <c r="G60" s="4"/>
      <c r="H60" s="4"/>
      <c r="I60" s="4"/>
      <c r="J60" s="4"/>
      <c r="K60" s="4"/>
      <c r="L60" s="4"/>
      <c r="M60" s="4"/>
      <c r="N60" s="4"/>
      <c r="O60" s="4"/>
      <c r="P60" s="4"/>
      <c r="Q60" s="4"/>
      <c r="R60" s="4"/>
      <c r="S60" s="4"/>
      <c r="T60" s="4"/>
      <c r="U60" s="4"/>
      <c r="V60" s="4"/>
      <c r="W60" s="4"/>
      <c r="X60" s="4"/>
      <c r="Y60" s="4"/>
      <c r="Z60" s="4"/>
      <c r="AA60" s="4"/>
    </row>
    <row r="61">
      <c r="A61" s="13"/>
      <c r="B61" s="13"/>
      <c r="C61" s="14"/>
      <c r="D61" s="4"/>
      <c r="E61" s="4"/>
      <c r="F61" s="4"/>
      <c r="G61" s="4"/>
      <c r="H61" s="4"/>
      <c r="I61" s="4"/>
      <c r="J61" s="4"/>
      <c r="K61" s="4"/>
      <c r="L61" s="4"/>
      <c r="M61" s="4"/>
      <c r="N61" s="4"/>
      <c r="O61" s="4"/>
      <c r="P61" s="4"/>
      <c r="Q61" s="4"/>
      <c r="R61" s="4"/>
      <c r="S61" s="4"/>
      <c r="T61" s="4"/>
      <c r="U61" s="4"/>
      <c r="V61" s="4"/>
      <c r="W61" s="4"/>
      <c r="X61" s="4"/>
      <c r="Y61" s="4"/>
      <c r="Z61" s="4"/>
      <c r="AA61" s="4"/>
    </row>
    <row r="62">
      <c r="A62" s="13"/>
      <c r="B62" s="13"/>
      <c r="C62" s="14"/>
      <c r="D62" s="4"/>
      <c r="E62" s="4"/>
      <c r="F62" s="4"/>
      <c r="G62" s="4"/>
      <c r="H62" s="4"/>
      <c r="I62" s="4"/>
      <c r="J62" s="4"/>
      <c r="K62" s="4"/>
      <c r="L62" s="4"/>
      <c r="M62" s="4"/>
      <c r="N62" s="4"/>
      <c r="O62" s="4"/>
      <c r="P62" s="4"/>
      <c r="Q62" s="4"/>
      <c r="R62" s="4"/>
      <c r="S62" s="4"/>
      <c r="T62" s="4"/>
      <c r="U62" s="4"/>
      <c r="V62" s="4"/>
      <c r="W62" s="4"/>
      <c r="X62" s="4"/>
      <c r="Y62" s="4"/>
      <c r="Z62" s="4"/>
      <c r="AA62" s="4"/>
    </row>
    <row r="63">
      <c r="A63" s="13"/>
      <c r="B63" s="13"/>
      <c r="C63" s="14"/>
      <c r="D63" s="4"/>
      <c r="E63" s="4"/>
      <c r="F63" s="4"/>
      <c r="G63" s="4"/>
      <c r="H63" s="4"/>
      <c r="I63" s="4"/>
      <c r="J63" s="4"/>
      <c r="K63" s="4"/>
      <c r="L63" s="4"/>
      <c r="M63" s="4"/>
      <c r="N63" s="4"/>
      <c r="O63" s="4"/>
      <c r="P63" s="4"/>
      <c r="Q63" s="4"/>
      <c r="R63" s="4"/>
      <c r="S63" s="4"/>
      <c r="T63" s="4"/>
      <c r="U63" s="4"/>
      <c r="V63" s="4"/>
      <c r="W63" s="4"/>
      <c r="X63" s="4"/>
      <c r="Y63" s="4"/>
      <c r="Z63" s="4"/>
      <c r="AA63" s="4"/>
    </row>
    <row r="64">
      <c r="A64" s="13"/>
      <c r="B64" s="13"/>
      <c r="C64" s="14"/>
      <c r="D64" s="4"/>
      <c r="E64" s="4"/>
      <c r="F64" s="4"/>
      <c r="G64" s="4"/>
      <c r="H64" s="4"/>
      <c r="I64" s="4"/>
      <c r="J64" s="4"/>
      <c r="K64" s="4"/>
      <c r="L64" s="4"/>
      <c r="M64" s="4"/>
      <c r="N64" s="4"/>
      <c r="O64" s="4"/>
      <c r="P64" s="4"/>
      <c r="Q64" s="4"/>
      <c r="R64" s="4"/>
      <c r="S64" s="4"/>
      <c r="T64" s="4"/>
      <c r="U64" s="4"/>
      <c r="V64" s="4"/>
      <c r="W64" s="4"/>
      <c r="X64" s="4"/>
      <c r="Y64" s="4"/>
      <c r="Z64" s="4"/>
      <c r="AA64" s="4"/>
    </row>
    <row r="65">
      <c r="A65" s="13"/>
      <c r="B65" s="13"/>
      <c r="C65" s="14"/>
      <c r="D65" s="4"/>
      <c r="E65" s="4"/>
      <c r="F65" s="4"/>
      <c r="G65" s="4"/>
      <c r="H65" s="4"/>
      <c r="I65" s="4"/>
      <c r="J65" s="4"/>
      <c r="K65" s="4"/>
      <c r="L65" s="4"/>
      <c r="M65" s="4"/>
      <c r="N65" s="4"/>
      <c r="O65" s="4"/>
      <c r="P65" s="4"/>
      <c r="Q65" s="4"/>
      <c r="R65" s="4"/>
      <c r="S65" s="4"/>
      <c r="T65" s="4"/>
      <c r="U65" s="4"/>
      <c r="V65" s="4"/>
      <c r="W65" s="4"/>
      <c r="X65" s="4"/>
      <c r="Y65" s="4"/>
      <c r="Z65" s="4"/>
      <c r="AA65" s="4"/>
    </row>
    <row r="66">
      <c r="A66" s="13"/>
      <c r="B66" s="13"/>
      <c r="C66" s="14"/>
      <c r="D66" s="4"/>
      <c r="E66" s="4"/>
      <c r="F66" s="4"/>
      <c r="G66" s="4"/>
      <c r="H66" s="4"/>
      <c r="I66" s="4"/>
      <c r="J66" s="4"/>
      <c r="K66" s="4"/>
      <c r="L66" s="4"/>
      <c r="M66" s="4"/>
      <c r="N66" s="4"/>
      <c r="O66" s="4"/>
      <c r="P66" s="4"/>
      <c r="Q66" s="4"/>
      <c r="R66" s="4"/>
      <c r="S66" s="4"/>
      <c r="T66" s="4"/>
      <c r="U66" s="4"/>
      <c r="V66" s="4"/>
      <c r="W66" s="4"/>
      <c r="X66" s="4"/>
      <c r="Y66" s="4"/>
      <c r="Z66" s="4"/>
      <c r="AA66" s="4"/>
    </row>
    <row r="67">
      <c r="A67" s="13"/>
      <c r="B67" s="13"/>
      <c r="C67" s="14"/>
      <c r="D67" s="4"/>
      <c r="E67" s="4"/>
      <c r="F67" s="4"/>
      <c r="G67" s="4"/>
      <c r="H67" s="4"/>
      <c r="I67" s="4"/>
      <c r="J67" s="4"/>
      <c r="K67" s="4"/>
      <c r="L67" s="4"/>
      <c r="M67" s="4"/>
      <c r="N67" s="4"/>
      <c r="O67" s="4"/>
      <c r="P67" s="4"/>
      <c r="Q67" s="4"/>
      <c r="R67" s="4"/>
      <c r="S67" s="4"/>
      <c r="T67" s="4"/>
      <c r="U67" s="4"/>
      <c r="V67" s="4"/>
      <c r="W67" s="4"/>
      <c r="X67" s="4"/>
      <c r="Y67" s="4"/>
      <c r="Z67" s="4"/>
      <c r="AA67" s="4"/>
    </row>
    <row r="68">
      <c r="A68" s="13"/>
      <c r="B68" s="13"/>
      <c r="C68" s="14"/>
      <c r="D68" s="4"/>
      <c r="E68" s="4"/>
      <c r="F68" s="4"/>
      <c r="G68" s="4"/>
      <c r="H68" s="4"/>
      <c r="I68" s="4"/>
      <c r="J68" s="4"/>
      <c r="K68" s="4"/>
      <c r="L68" s="4"/>
      <c r="M68" s="4"/>
      <c r="N68" s="4"/>
      <c r="O68" s="4"/>
      <c r="P68" s="4"/>
      <c r="Q68" s="4"/>
      <c r="R68" s="4"/>
      <c r="S68" s="4"/>
      <c r="T68" s="4"/>
      <c r="U68" s="4"/>
      <c r="V68" s="4"/>
      <c r="W68" s="4"/>
      <c r="X68" s="4"/>
      <c r="Y68" s="4"/>
      <c r="Z68" s="4"/>
      <c r="AA68" s="4"/>
    </row>
    <row r="69">
      <c r="A69" s="13"/>
      <c r="B69" s="13"/>
      <c r="C69" s="14"/>
      <c r="D69" s="4"/>
      <c r="E69" s="4"/>
      <c r="F69" s="4"/>
      <c r="G69" s="4"/>
      <c r="H69" s="4"/>
      <c r="I69" s="4"/>
      <c r="J69" s="4"/>
      <c r="K69" s="4"/>
      <c r="L69" s="4"/>
      <c r="M69" s="4"/>
      <c r="N69" s="4"/>
      <c r="O69" s="4"/>
      <c r="P69" s="4"/>
      <c r="Q69" s="4"/>
      <c r="R69" s="4"/>
      <c r="S69" s="4"/>
      <c r="T69" s="4"/>
      <c r="U69" s="4"/>
      <c r="V69" s="4"/>
      <c r="W69" s="4"/>
      <c r="X69" s="4"/>
      <c r="Y69" s="4"/>
      <c r="Z69" s="4"/>
      <c r="AA69" s="4"/>
    </row>
    <row r="70">
      <c r="A70" s="13"/>
      <c r="B70" s="13"/>
      <c r="C70" s="14"/>
      <c r="D70" s="4"/>
      <c r="E70" s="4"/>
      <c r="F70" s="4"/>
      <c r="G70" s="4"/>
      <c r="H70" s="4"/>
      <c r="I70" s="4"/>
      <c r="J70" s="4"/>
      <c r="K70" s="4"/>
      <c r="L70" s="4"/>
      <c r="M70" s="4"/>
      <c r="N70" s="4"/>
      <c r="O70" s="4"/>
      <c r="P70" s="4"/>
      <c r="Q70" s="4"/>
      <c r="R70" s="4"/>
      <c r="S70" s="4"/>
      <c r="T70" s="4"/>
      <c r="U70" s="4"/>
      <c r="V70" s="4"/>
      <c r="W70" s="4"/>
      <c r="X70" s="4"/>
      <c r="Y70" s="4"/>
      <c r="Z70" s="4"/>
      <c r="AA70" s="4"/>
    </row>
    <row r="71">
      <c r="A71" s="13"/>
      <c r="B71" s="13"/>
      <c r="C71" s="14"/>
      <c r="D71" s="4"/>
      <c r="E71" s="4"/>
      <c r="F71" s="4"/>
      <c r="G71" s="4"/>
      <c r="H71" s="4"/>
      <c r="I71" s="4"/>
      <c r="J71" s="4"/>
      <c r="K71" s="4"/>
      <c r="L71" s="4"/>
      <c r="M71" s="4"/>
      <c r="N71" s="4"/>
      <c r="O71" s="4"/>
      <c r="P71" s="4"/>
      <c r="Q71" s="4"/>
      <c r="R71" s="4"/>
      <c r="S71" s="4"/>
      <c r="T71" s="4"/>
      <c r="U71" s="4"/>
      <c r="V71" s="4"/>
      <c r="W71" s="4"/>
      <c r="X71" s="4"/>
      <c r="Y71" s="4"/>
      <c r="Z71" s="4"/>
      <c r="AA71" s="4"/>
    </row>
    <row r="72">
      <c r="A72" s="13"/>
      <c r="B72" s="13"/>
      <c r="C72" s="14"/>
      <c r="D72" s="4"/>
      <c r="E72" s="4"/>
      <c r="F72" s="4"/>
      <c r="G72" s="4"/>
      <c r="H72" s="4"/>
      <c r="I72" s="4"/>
      <c r="J72" s="4"/>
      <c r="K72" s="4"/>
      <c r="L72" s="4"/>
      <c r="M72" s="4"/>
      <c r="N72" s="4"/>
      <c r="O72" s="4"/>
      <c r="P72" s="4"/>
      <c r="Q72" s="4"/>
      <c r="R72" s="4"/>
      <c r="S72" s="4"/>
      <c r="T72" s="4"/>
      <c r="U72" s="4"/>
      <c r="V72" s="4"/>
      <c r="W72" s="4"/>
      <c r="X72" s="4"/>
      <c r="Y72" s="4"/>
      <c r="Z72" s="4"/>
      <c r="AA72" s="4"/>
    </row>
    <row r="73">
      <c r="A73" s="13"/>
      <c r="B73" s="13"/>
      <c r="C73" s="14"/>
      <c r="D73" s="4"/>
      <c r="E73" s="4"/>
      <c r="F73" s="4"/>
      <c r="G73" s="4"/>
      <c r="H73" s="4"/>
      <c r="I73" s="4"/>
      <c r="J73" s="4"/>
      <c r="K73" s="4"/>
      <c r="L73" s="4"/>
      <c r="M73" s="4"/>
      <c r="N73" s="4"/>
      <c r="O73" s="4"/>
      <c r="P73" s="4"/>
      <c r="Q73" s="4"/>
      <c r="R73" s="4"/>
      <c r="S73" s="4"/>
      <c r="T73" s="4"/>
      <c r="U73" s="4"/>
      <c r="V73" s="4"/>
      <c r="W73" s="4"/>
      <c r="X73" s="4"/>
      <c r="Y73" s="4"/>
      <c r="Z73" s="4"/>
      <c r="AA73" s="4"/>
    </row>
    <row r="74">
      <c r="A74" s="13"/>
      <c r="B74" s="13"/>
      <c r="C74" s="14"/>
      <c r="D74" s="4"/>
      <c r="E74" s="4"/>
      <c r="F74" s="4"/>
      <c r="G74" s="4"/>
      <c r="H74" s="4"/>
      <c r="I74" s="4"/>
      <c r="J74" s="4"/>
      <c r="K74" s="4"/>
      <c r="L74" s="4"/>
      <c r="M74" s="4"/>
      <c r="N74" s="4"/>
      <c r="O74" s="4"/>
      <c r="P74" s="4"/>
      <c r="Q74" s="4"/>
      <c r="R74" s="4"/>
      <c r="S74" s="4"/>
      <c r="T74" s="4"/>
      <c r="U74" s="4"/>
      <c r="V74" s="4"/>
      <c r="W74" s="4"/>
      <c r="X74" s="4"/>
      <c r="Y74" s="4"/>
      <c r="Z74" s="4"/>
      <c r="AA74" s="4"/>
    </row>
    <row r="75">
      <c r="A75" s="13"/>
      <c r="B75" s="13"/>
      <c r="C75" s="14"/>
      <c r="D75" s="4"/>
      <c r="E75" s="4"/>
      <c r="F75" s="4"/>
      <c r="G75" s="4"/>
      <c r="H75" s="4"/>
      <c r="I75" s="4"/>
      <c r="J75" s="4"/>
      <c r="K75" s="4"/>
      <c r="L75" s="4"/>
      <c r="M75" s="4"/>
      <c r="N75" s="4"/>
      <c r="O75" s="4"/>
      <c r="P75" s="4"/>
      <c r="Q75" s="4"/>
      <c r="R75" s="4"/>
      <c r="S75" s="4"/>
      <c r="T75" s="4"/>
      <c r="U75" s="4"/>
      <c r="V75" s="4"/>
      <c r="W75" s="4"/>
      <c r="X75" s="4"/>
      <c r="Y75" s="4"/>
      <c r="Z75" s="4"/>
      <c r="AA75" s="4"/>
    </row>
    <row r="76">
      <c r="A76" s="13"/>
      <c r="B76" s="13"/>
      <c r="C76" s="14"/>
      <c r="D76" s="4"/>
      <c r="E76" s="4"/>
      <c r="F76" s="4"/>
      <c r="G76" s="4"/>
      <c r="H76" s="4"/>
      <c r="I76" s="4"/>
      <c r="J76" s="4"/>
      <c r="K76" s="4"/>
      <c r="L76" s="4"/>
      <c r="M76" s="4"/>
      <c r="N76" s="4"/>
      <c r="O76" s="4"/>
      <c r="P76" s="4"/>
      <c r="Q76" s="4"/>
      <c r="R76" s="4"/>
      <c r="S76" s="4"/>
      <c r="T76" s="4"/>
      <c r="U76" s="4"/>
      <c r="V76" s="4"/>
      <c r="W76" s="4"/>
      <c r="X76" s="4"/>
      <c r="Y76" s="4"/>
      <c r="Z76" s="4"/>
      <c r="AA76" s="4"/>
    </row>
    <row r="77">
      <c r="A77" s="13"/>
      <c r="B77" s="13"/>
      <c r="C77" s="14"/>
      <c r="D77" s="4"/>
      <c r="E77" s="4"/>
      <c r="F77" s="4"/>
      <c r="G77" s="4"/>
      <c r="H77" s="4"/>
      <c r="I77" s="4"/>
      <c r="J77" s="4"/>
      <c r="K77" s="4"/>
      <c r="L77" s="4"/>
      <c r="M77" s="4"/>
      <c r="N77" s="4"/>
      <c r="O77" s="4"/>
      <c r="P77" s="4"/>
      <c r="Q77" s="4"/>
      <c r="R77" s="4"/>
      <c r="S77" s="4"/>
      <c r="T77" s="4"/>
      <c r="U77" s="4"/>
      <c r="V77" s="4"/>
      <c r="W77" s="4"/>
      <c r="X77" s="4"/>
      <c r="Y77" s="4"/>
      <c r="Z77" s="4"/>
      <c r="AA77" s="4"/>
    </row>
    <row r="78">
      <c r="A78" s="13"/>
      <c r="B78" s="13"/>
      <c r="C78" s="14"/>
      <c r="D78" s="4"/>
      <c r="E78" s="4"/>
      <c r="F78" s="4"/>
      <c r="G78" s="4"/>
      <c r="H78" s="4"/>
      <c r="I78" s="4"/>
      <c r="J78" s="4"/>
      <c r="K78" s="4"/>
      <c r="L78" s="4"/>
      <c r="M78" s="4"/>
      <c r="N78" s="4"/>
      <c r="O78" s="4"/>
      <c r="P78" s="4"/>
      <c r="Q78" s="4"/>
      <c r="R78" s="4"/>
      <c r="S78" s="4"/>
      <c r="T78" s="4"/>
      <c r="U78" s="4"/>
      <c r="V78" s="4"/>
      <c r="W78" s="4"/>
      <c r="X78" s="4"/>
      <c r="Y78" s="4"/>
      <c r="Z78" s="4"/>
      <c r="AA78" s="4"/>
    </row>
    <row r="79">
      <c r="A79" s="13"/>
      <c r="B79" s="13"/>
      <c r="C79" s="14"/>
      <c r="D79" s="4"/>
      <c r="E79" s="4"/>
      <c r="F79" s="4"/>
      <c r="G79" s="4"/>
      <c r="H79" s="4"/>
      <c r="I79" s="4"/>
      <c r="J79" s="4"/>
      <c r="K79" s="4"/>
      <c r="L79" s="4"/>
      <c r="M79" s="4"/>
      <c r="N79" s="4"/>
      <c r="O79" s="4"/>
      <c r="P79" s="4"/>
      <c r="Q79" s="4"/>
      <c r="R79" s="4"/>
      <c r="S79" s="4"/>
      <c r="T79" s="4"/>
      <c r="U79" s="4"/>
      <c r="V79" s="4"/>
      <c r="W79" s="4"/>
      <c r="X79" s="4"/>
      <c r="Y79" s="4"/>
      <c r="Z79" s="4"/>
      <c r="AA79" s="4"/>
    </row>
    <row r="80">
      <c r="A80" s="13"/>
      <c r="B80" s="13"/>
      <c r="C80" s="14"/>
      <c r="D80" s="4"/>
      <c r="E80" s="4"/>
      <c r="F80" s="4"/>
      <c r="G80" s="4"/>
      <c r="H80" s="4"/>
      <c r="I80" s="4"/>
      <c r="J80" s="4"/>
      <c r="K80" s="4"/>
      <c r="L80" s="4"/>
      <c r="M80" s="4"/>
      <c r="N80" s="4"/>
      <c r="O80" s="4"/>
      <c r="P80" s="4"/>
      <c r="Q80" s="4"/>
      <c r="R80" s="4"/>
      <c r="S80" s="4"/>
      <c r="T80" s="4"/>
      <c r="U80" s="4"/>
      <c r="V80" s="4"/>
      <c r="W80" s="4"/>
      <c r="X80" s="4"/>
      <c r="Y80" s="4"/>
      <c r="Z80" s="4"/>
      <c r="AA80" s="4"/>
    </row>
    <row r="81">
      <c r="A81" s="13"/>
      <c r="B81" s="13"/>
      <c r="C81" s="14"/>
      <c r="D81" s="4"/>
      <c r="E81" s="4"/>
      <c r="F81" s="4"/>
      <c r="G81" s="4"/>
      <c r="H81" s="4"/>
      <c r="I81" s="4"/>
      <c r="J81" s="4"/>
      <c r="K81" s="4"/>
      <c r="L81" s="4"/>
      <c r="M81" s="4"/>
      <c r="N81" s="4"/>
      <c r="O81" s="4"/>
      <c r="P81" s="4"/>
      <c r="Q81" s="4"/>
      <c r="R81" s="4"/>
      <c r="S81" s="4"/>
      <c r="T81" s="4"/>
      <c r="U81" s="4"/>
      <c r="V81" s="4"/>
      <c r="W81" s="4"/>
      <c r="X81" s="4"/>
      <c r="Y81" s="4"/>
      <c r="Z81" s="4"/>
      <c r="AA81" s="4"/>
    </row>
    <row r="82">
      <c r="A82" s="13"/>
      <c r="B82" s="13"/>
      <c r="C82" s="14"/>
      <c r="D82" s="4"/>
      <c r="E82" s="4"/>
      <c r="F82" s="4"/>
      <c r="G82" s="4"/>
      <c r="H82" s="4"/>
      <c r="I82" s="4"/>
      <c r="J82" s="4"/>
      <c r="K82" s="4"/>
      <c r="L82" s="4"/>
      <c r="M82" s="4"/>
      <c r="N82" s="4"/>
      <c r="O82" s="4"/>
      <c r="P82" s="4"/>
      <c r="Q82" s="4"/>
      <c r="R82" s="4"/>
      <c r="S82" s="4"/>
      <c r="T82" s="4"/>
      <c r="U82" s="4"/>
      <c r="V82" s="4"/>
      <c r="W82" s="4"/>
      <c r="X82" s="4"/>
      <c r="Y82" s="4"/>
      <c r="Z82" s="4"/>
      <c r="AA82" s="4"/>
    </row>
    <row r="83">
      <c r="A83" s="13"/>
      <c r="B83" s="13"/>
      <c r="C83" s="14"/>
      <c r="D83" s="4"/>
      <c r="E83" s="4"/>
      <c r="F83" s="4"/>
      <c r="G83" s="4"/>
      <c r="H83" s="4"/>
      <c r="I83" s="4"/>
      <c r="J83" s="4"/>
      <c r="K83" s="4"/>
      <c r="L83" s="4"/>
      <c r="M83" s="4"/>
      <c r="N83" s="4"/>
      <c r="O83" s="4"/>
      <c r="P83" s="4"/>
      <c r="Q83" s="4"/>
      <c r="R83" s="4"/>
      <c r="S83" s="4"/>
      <c r="T83" s="4"/>
      <c r="U83" s="4"/>
      <c r="V83" s="4"/>
      <c r="W83" s="4"/>
      <c r="X83" s="4"/>
      <c r="Y83" s="4"/>
      <c r="Z83" s="4"/>
      <c r="AA83" s="4"/>
    </row>
    <row r="84">
      <c r="A84" s="13"/>
      <c r="B84" s="13"/>
      <c r="C84" s="14"/>
      <c r="D84" s="4"/>
      <c r="E84" s="4"/>
      <c r="F84" s="4"/>
      <c r="G84" s="4"/>
      <c r="H84" s="4"/>
      <c r="I84" s="4"/>
      <c r="J84" s="4"/>
      <c r="K84" s="4"/>
      <c r="L84" s="4"/>
      <c r="M84" s="4"/>
      <c r="N84" s="4"/>
      <c r="O84" s="4"/>
      <c r="P84" s="4"/>
      <c r="Q84" s="4"/>
      <c r="R84" s="4"/>
      <c r="S84" s="4"/>
      <c r="T84" s="4"/>
      <c r="U84" s="4"/>
      <c r="V84" s="4"/>
      <c r="W84" s="4"/>
      <c r="X84" s="4"/>
      <c r="Y84" s="4"/>
      <c r="Z84" s="4"/>
      <c r="AA84" s="4"/>
    </row>
    <row r="85">
      <c r="A85" s="13"/>
      <c r="B85" s="13"/>
      <c r="C85" s="14"/>
      <c r="D85" s="4"/>
      <c r="E85" s="4"/>
      <c r="F85" s="4"/>
      <c r="G85" s="4"/>
      <c r="H85" s="4"/>
      <c r="I85" s="4"/>
      <c r="J85" s="4"/>
      <c r="K85" s="4"/>
      <c r="L85" s="4"/>
      <c r="M85" s="4"/>
      <c r="N85" s="4"/>
      <c r="O85" s="4"/>
      <c r="P85" s="4"/>
      <c r="Q85" s="4"/>
      <c r="R85" s="4"/>
      <c r="S85" s="4"/>
      <c r="T85" s="4"/>
      <c r="U85" s="4"/>
      <c r="V85" s="4"/>
      <c r="W85" s="4"/>
      <c r="X85" s="4"/>
      <c r="Y85" s="4"/>
      <c r="Z85" s="4"/>
      <c r="AA85" s="4"/>
    </row>
    <row r="86">
      <c r="A86" s="13"/>
      <c r="B86" s="13"/>
      <c r="C86" s="14"/>
      <c r="D86" s="4"/>
      <c r="E86" s="4"/>
      <c r="F86" s="4"/>
      <c r="G86" s="4"/>
      <c r="H86" s="4"/>
      <c r="I86" s="4"/>
      <c r="J86" s="4"/>
      <c r="K86" s="4"/>
      <c r="L86" s="4"/>
      <c r="M86" s="4"/>
      <c r="N86" s="4"/>
      <c r="O86" s="4"/>
      <c r="P86" s="4"/>
      <c r="Q86" s="4"/>
      <c r="R86" s="4"/>
      <c r="S86" s="4"/>
      <c r="T86" s="4"/>
      <c r="U86" s="4"/>
      <c r="V86" s="4"/>
      <c r="W86" s="4"/>
      <c r="X86" s="4"/>
      <c r="Y86" s="4"/>
      <c r="Z86" s="4"/>
      <c r="AA86" s="4"/>
    </row>
    <row r="87">
      <c r="A87" s="13"/>
      <c r="B87" s="13"/>
      <c r="C87" s="14"/>
      <c r="D87" s="4"/>
      <c r="E87" s="4"/>
      <c r="F87" s="4"/>
      <c r="G87" s="4"/>
      <c r="H87" s="4"/>
      <c r="I87" s="4"/>
      <c r="J87" s="4"/>
      <c r="K87" s="4"/>
      <c r="L87" s="4"/>
      <c r="M87" s="4"/>
      <c r="N87" s="4"/>
      <c r="O87" s="4"/>
      <c r="P87" s="4"/>
      <c r="Q87" s="4"/>
      <c r="R87" s="4"/>
      <c r="S87" s="4"/>
      <c r="T87" s="4"/>
      <c r="U87" s="4"/>
      <c r="V87" s="4"/>
      <c r="W87" s="4"/>
      <c r="X87" s="4"/>
      <c r="Y87" s="4"/>
      <c r="Z87" s="4"/>
      <c r="AA87" s="4"/>
    </row>
    <row r="88">
      <c r="A88" s="13"/>
      <c r="B88" s="13"/>
      <c r="C88" s="14"/>
      <c r="D88" s="4"/>
      <c r="E88" s="4"/>
      <c r="F88" s="4"/>
      <c r="G88" s="4"/>
      <c r="H88" s="4"/>
      <c r="I88" s="4"/>
      <c r="J88" s="4"/>
      <c r="K88" s="4"/>
      <c r="L88" s="4"/>
      <c r="M88" s="4"/>
      <c r="N88" s="4"/>
      <c r="O88" s="4"/>
      <c r="P88" s="4"/>
      <c r="Q88" s="4"/>
      <c r="R88" s="4"/>
      <c r="S88" s="4"/>
      <c r="T88" s="4"/>
      <c r="U88" s="4"/>
      <c r="V88" s="4"/>
      <c r="W88" s="4"/>
      <c r="X88" s="4"/>
      <c r="Y88" s="4"/>
      <c r="Z88" s="4"/>
      <c r="AA88" s="4"/>
    </row>
    <row r="89">
      <c r="A89" s="13"/>
      <c r="B89" s="13"/>
      <c r="C89" s="14"/>
      <c r="D89" s="4"/>
      <c r="E89" s="4"/>
      <c r="F89" s="4"/>
      <c r="G89" s="4"/>
      <c r="H89" s="4"/>
      <c r="I89" s="4"/>
      <c r="J89" s="4"/>
      <c r="K89" s="4"/>
      <c r="L89" s="4"/>
      <c r="M89" s="4"/>
      <c r="N89" s="4"/>
      <c r="O89" s="4"/>
      <c r="P89" s="4"/>
      <c r="Q89" s="4"/>
      <c r="R89" s="4"/>
      <c r="S89" s="4"/>
      <c r="T89" s="4"/>
      <c r="U89" s="4"/>
      <c r="V89" s="4"/>
      <c r="W89" s="4"/>
      <c r="X89" s="4"/>
      <c r="Y89" s="4"/>
      <c r="Z89" s="4"/>
      <c r="AA89" s="4"/>
    </row>
    <row r="90">
      <c r="A90" s="13"/>
      <c r="B90" s="13"/>
      <c r="C90" s="14"/>
      <c r="D90" s="4"/>
      <c r="E90" s="4"/>
      <c r="F90" s="4"/>
      <c r="G90" s="4"/>
      <c r="H90" s="4"/>
      <c r="I90" s="4"/>
      <c r="J90" s="4"/>
      <c r="K90" s="4"/>
      <c r="L90" s="4"/>
      <c r="M90" s="4"/>
      <c r="N90" s="4"/>
      <c r="O90" s="4"/>
      <c r="P90" s="4"/>
      <c r="Q90" s="4"/>
      <c r="R90" s="4"/>
      <c r="S90" s="4"/>
      <c r="T90" s="4"/>
      <c r="U90" s="4"/>
      <c r="V90" s="4"/>
      <c r="W90" s="4"/>
      <c r="X90" s="4"/>
      <c r="Y90" s="4"/>
      <c r="Z90" s="4"/>
      <c r="AA90" s="4"/>
    </row>
    <row r="91">
      <c r="A91" s="13"/>
      <c r="B91" s="13"/>
      <c r="C91" s="14"/>
      <c r="D91" s="4"/>
      <c r="E91" s="4"/>
      <c r="F91" s="4"/>
      <c r="G91" s="4"/>
      <c r="H91" s="4"/>
      <c r="I91" s="4"/>
      <c r="J91" s="4"/>
      <c r="K91" s="4"/>
      <c r="L91" s="4"/>
      <c r="M91" s="4"/>
      <c r="N91" s="4"/>
      <c r="O91" s="4"/>
      <c r="P91" s="4"/>
      <c r="Q91" s="4"/>
      <c r="R91" s="4"/>
      <c r="S91" s="4"/>
      <c r="T91" s="4"/>
      <c r="U91" s="4"/>
      <c r="V91" s="4"/>
      <c r="W91" s="4"/>
      <c r="X91" s="4"/>
      <c r="Y91" s="4"/>
      <c r="Z91" s="4"/>
      <c r="AA91" s="4"/>
    </row>
    <row r="92">
      <c r="A92" s="13"/>
      <c r="B92" s="13"/>
      <c r="C92" s="14"/>
      <c r="D92" s="4"/>
      <c r="E92" s="4"/>
      <c r="F92" s="4"/>
      <c r="G92" s="4"/>
      <c r="H92" s="4"/>
      <c r="I92" s="4"/>
      <c r="J92" s="4"/>
      <c r="K92" s="4"/>
      <c r="L92" s="4"/>
      <c r="M92" s="4"/>
      <c r="N92" s="4"/>
      <c r="O92" s="4"/>
      <c r="P92" s="4"/>
      <c r="Q92" s="4"/>
      <c r="R92" s="4"/>
      <c r="S92" s="4"/>
      <c r="T92" s="4"/>
      <c r="U92" s="4"/>
      <c r="V92" s="4"/>
      <c r="W92" s="4"/>
      <c r="X92" s="4"/>
      <c r="Y92" s="4"/>
      <c r="Z92" s="4"/>
      <c r="AA92" s="4"/>
    </row>
    <row r="93">
      <c r="A93" s="13"/>
      <c r="B93" s="13"/>
      <c r="C93" s="14"/>
      <c r="D93" s="4"/>
      <c r="E93" s="4"/>
      <c r="F93" s="4"/>
      <c r="G93" s="4"/>
      <c r="H93" s="4"/>
      <c r="I93" s="4"/>
      <c r="J93" s="4"/>
      <c r="K93" s="4"/>
      <c r="L93" s="4"/>
      <c r="M93" s="4"/>
      <c r="N93" s="4"/>
      <c r="O93" s="4"/>
      <c r="P93" s="4"/>
      <c r="Q93" s="4"/>
      <c r="R93" s="4"/>
      <c r="S93" s="4"/>
      <c r="T93" s="4"/>
      <c r="U93" s="4"/>
      <c r="V93" s="4"/>
      <c r="W93" s="4"/>
      <c r="X93" s="4"/>
      <c r="Y93" s="4"/>
      <c r="Z93" s="4"/>
      <c r="AA93" s="4"/>
    </row>
    <row r="94">
      <c r="A94" s="13"/>
      <c r="B94" s="13"/>
      <c r="C94" s="14"/>
      <c r="D94" s="4"/>
      <c r="E94" s="4"/>
      <c r="F94" s="4"/>
      <c r="G94" s="4"/>
      <c r="H94" s="4"/>
      <c r="I94" s="4"/>
      <c r="J94" s="4"/>
      <c r="K94" s="4"/>
      <c r="L94" s="4"/>
      <c r="M94" s="4"/>
      <c r="N94" s="4"/>
      <c r="O94" s="4"/>
      <c r="P94" s="4"/>
      <c r="Q94" s="4"/>
      <c r="R94" s="4"/>
      <c r="S94" s="4"/>
      <c r="T94" s="4"/>
      <c r="U94" s="4"/>
      <c r="V94" s="4"/>
      <c r="W94" s="4"/>
      <c r="X94" s="4"/>
      <c r="Y94" s="4"/>
      <c r="Z94" s="4"/>
      <c r="AA94" s="4"/>
    </row>
    <row r="95">
      <c r="A95" s="13"/>
      <c r="B95" s="13"/>
      <c r="C95" s="14"/>
      <c r="D95" s="4"/>
      <c r="E95" s="4"/>
      <c r="F95" s="4"/>
      <c r="G95" s="4"/>
      <c r="H95" s="4"/>
      <c r="I95" s="4"/>
      <c r="J95" s="4"/>
      <c r="K95" s="4"/>
      <c r="L95" s="4"/>
      <c r="M95" s="4"/>
      <c r="N95" s="4"/>
      <c r="O95" s="4"/>
      <c r="P95" s="4"/>
      <c r="Q95" s="4"/>
      <c r="R95" s="4"/>
      <c r="S95" s="4"/>
      <c r="T95" s="4"/>
      <c r="U95" s="4"/>
      <c r="V95" s="4"/>
      <c r="W95" s="4"/>
      <c r="X95" s="4"/>
      <c r="Y95" s="4"/>
      <c r="Z95" s="4"/>
      <c r="AA95" s="4"/>
    </row>
    <row r="96">
      <c r="A96" s="13"/>
      <c r="B96" s="13"/>
      <c r="C96" s="14"/>
      <c r="D96" s="4"/>
      <c r="E96" s="4"/>
      <c r="F96" s="4"/>
      <c r="G96" s="4"/>
      <c r="H96" s="4"/>
      <c r="I96" s="4"/>
      <c r="J96" s="4"/>
      <c r="K96" s="4"/>
      <c r="L96" s="4"/>
      <c r="M96" s="4"/>
      <c r="N96" s="4"/>
      <c r="O96" s="4"/>
      <c r="P96" s="4"/>
      <c r="Q96" s="4"/>
      <c r="R96" s="4"/>
      <c r="S96" s="4"/>
      <c r="T96" s="4"/>
      <c r="U96" s="4"/>
      <c r="V96" s="4"/>
      <c r="W96" s="4"/>
      <c r="X96" s="4"/>
      <c r="Y96" s="4"/>
      <c r="Z96" s="4"/>
      <c r="AA96" s="4"/>
    </row>
    <row r="97">
      <c r="A97" s="13"/>
      <c r="B97" s="13"/>
      <c r="C97" s="14"/>
      <c r="D97" s="4"/>
      <c r="E97" s="4"/>
      <c r="F97" s="4"/>
      <c r="G97" s="4"/>
      <c r="H97" s="4"/>
      <c r="I97" s="4"/>
      <c r="J97" s="4"/>
      <c r="K97" s="4"/>
      <c r="L97" s="4"/>
      <c r="M97" s="4"/>
      <c r="N97" s="4"/>
      <c r="O97" s="4"/>
      <c r="P97" s="4"/>
      <c r="Q97" s="4"/>
      <c r="R97" s="4"/>
      <c r="S97" s="4"/>
      <c r="T97" s="4"/>
      <c r="U97" s="4"/>
      <c r="V97" s="4"/>
      <c r="W97" s="4"/>
      <c r="X97" s="4"/>
      <c r="Y97" s="4"/>
      <c r="Z97" s="4"/>
      <c r="AA97" s="4"/>
    </row>
    <row r="98">
      <c r="A98" s="13"/>
      <c r="B98" s="13"/>
      <c r="C98" s="14"/>
      <c r="D98" s="4"/>
      <c r="E98" s="4"/>
      <c r="F98" s="4"/>
      <c r="G98" s="4"/>
      <c r="H98" s="4"/>
      <c r="I98" s="4"/>
      <c r="J98" s="4"/>
      <c r="K98" s="4"/>
      <c r="L98" s="4"/>
      <c r="M98" s="4"/>
      <c r="N98" s="4"/>
      <c r="O98" s="4"/>
      <c r="P98" s="4"/>
      <c r="Q98" s="4"/>
      <c r="R98" s="4"/>
      <c r="S98" s="4"/>
      <c r="T98" s="4"/>
      <c r="U98" s="4"/>
      <c r="V98" s="4"/>
      <c r="W98" s="4"/>
      <c r="X98" s="4"/>
      <c r="Y98" s="4"/>
      <c r="Z98" s="4"/>
      <c r="AA98" s="4"/>
    </row>
    <row r="99">
      <c r="A99" s="13"/>
      <c r="B99" s="13"/>
      <c r="C99" s="14"/>
      <c r="D99" s="4"/>
      <c r="E99" s="4"/>
      <c r="F99" s="4"/>
      <c r="G99" s="4"/>
      <c r="H99" s="4"/>
      <c r="I99" s="4"/>
      <c r="J99" s="4"/>
      <c r="K99" s="4"/>
      <c r="L99" s="4"/>
      <c r="M99" s="4"/>
      <c r="N99" s="4"/>
      <c r="O99" s="4"/>
      <c r="P99" s="4"/>
      <c r="Q99" s="4"/>
      <c r="R99" s="4"/>
      <c r="S99" s="4"/>
      <c r="T99" s="4"/>
      <c r="U99" s="4"/>
      <c r="V99" s="4"/>
      <c r="W99" s="4"/>
      <c r="X99" s="4"/>
      <c r="Y99" s="4"/>
      <c r="Z99" s="4"/>
      <c r="AA99" s="4"/>
    </row>
    <row r="100">
      <c r="A100" s="13"/>
      <c r="B100" s="13"/>
      <c r="C100" s="1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13"/>
      <c r="B101" s="13"/>
      <c r="C101" s="1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13"/>
      <c r="B102" s="13"/>
      <c r="C102" s="1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13"/>
      <c r="B103" s="13"/>
      <c r="C103" s="1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13"/>
      <c r="B104" s="13"/>
      <c r="C104" s="1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13"/>
      <c r="B105" s="13"/>
      <c r="C105" s="1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13"/>
      <c r="B106" s="13"/>
      <c r="C106" s="1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13"/>
      <c r="B107" s="13"/>
      <c r="C107" s="1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13"/>
      <c r="B108" s="13"/>
      <c r="C108" s="1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13"/>
      <c r="B109" s="13"/>
      <c r="C109" s="1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13"/>
      <c r="B110" s="13"/>
      <c r="C110" s="1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13"/>
      <c r="B111" s="13"/>
      <c r="C111" s="1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13"/>
      <c r="B112" s="13"/>
      <c r="C112" s="1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13"/>
      <c r="B113" s="13"/>
      <c r="C113" s="1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13"/>
      <c r="B114" s="13"/>
      <c r="C114" s="1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13"/>
      <c r="B115" s="13"/>
      <c r="C115" s="1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13"/>
      <c r="B116" s="13"/>
      <c r="C116" s="1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13"/>
      <c r="B117" s="13"/>
      <c r="C117" s="1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13"/>
      <c r="B118" s="13"/>
      <c r="C118" s="1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13"/>
      <c r="B119" s="13"/>
      <c r="C119" s="1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13"/>
      <c r="B120" s="13"/>
      <c r="C120" s="1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13"/>
      <c r="B121" s="13"/>
      <c r="C121" s="1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13"/>
      <c r="B122" s="13"/>
      <c r="C122" s="1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13"/>
      <c r="B123" s="13"/>
      <c r="C123" s="1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13"/>
      <c r="B124" s="13"/>
      <c r="C124" s="1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13"/>
      <c r="B125" s="13"/>
      <c r="C125" s="1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13"/>
      <c r="B126" s="13"/>
      <c r="C126" s="1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13"/>
      <c r="B127" s="13"/>
      <c r="C127" s="1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13"/>
      <c r="B128" s="13"/>
      <c r="C128" s="1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13"/>
      <c r="B129" s="13"/>
      <c r="C129" s="1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13"/>
      <c r="B130" s="13"/>
      <c r="C130" s="1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13"/>
      <c r="B131" s="13"/>
      <c r="C131" s="1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13"/>
      <c r="B132" s="13"/>
      <c r="C132" s="1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13"/>
      <c r="B133" s="13"/>
      <c r="C133" s="1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13"/>
      <c r="B134" s="13"/>
      <c r="C134" s="1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13"/>
      <c r="B135" s="13"/>
      <c r="C135" s="1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13"/>
      <c r="B136" s="13"/>
      <c r="C136" s="1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13"/>
      <c r="B137" s="13"/>
      <c r="C137" s="1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13"/>
      <c r="B138" s="13"/>
      <c r="C138" s="1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13"/>
      <c r="B139" s="13"/>
      <c r="C139" s="1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13"/>
      <c r="B140" s="13"/>
      <c r="C140" s="1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13"/>
      <c r="B141" s="13"/>
      <c r="C141" s="1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13"/>
      <c r="B142" s="13"/>
      <c r="C142" s="1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13"/>
      <c r="B143" s="13"/>
      <c r="C143" s="1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13"/>
      <c r="B144" s="13"/>
      <c r="C144" s="1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13"/>
      <c r="B145" s="13"/>
      <c r="C145" s="1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13"/>
      <c r="B146" s="13"/>
      <c r="C146" s="1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13"/>
      <c r="B147" s="13"/>
      <c r="C147" s="1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13"/>
      <c r="B148" s="13"/>
      <c r="C148" s="1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13"/>
      <c r="B149" s="13"/>
      <c r="C149" s="1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13"/>
      <c r="B150" s="13"/>
      <c r="C150" s="1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13"/>
      <c r="B151" s="13"/>
      <c r="C151" s="1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13"/>
      <c r="B152" s="13"/>
      <c r="C152" s="1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13"/>
      <c r="B153" s="13"/>
      <c r="C153" s="1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13"/>
      <c r="B154" s="13"/>
      <c r="C154" s="1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13"/>
      <c r="B155" s="13"/>
      <c r="C155" s="1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13"/>
      <c r="B156" s="13"/>
      <c r="C156" s="1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13"/>
      <c r="B157" s="13"/>
      <c r="C157" s="1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13"/>
      <c r="B158" s="13"/>
      <c r="C158" s="1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13"/>
      <c r="B159" s="13"/>
      <c r="C159" s="1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13"/>
      <c r="B160" s="13"/>
      <c r="C160" s="1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13"/>
      <c r="B161" s="13"/>
      <c r="C161" s="1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13"/>
      <c r="B162" s="13"/>
      <c r="C162" s="1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13"/>
      <c r="B163" s="13"/>
      <c r="C163" s="1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13"/>
      <c r="B164" s="13"/>
      <c r="C164" s="1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13"/>
      <c r="B165" s="13"/>
      <c r="C165" s="1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13"/>
      <c r="B166" s="13"/>
      <c r="C166" s="1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13"/>
      <c r="B167" s="13"/>
      <c r="C167" s="1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13"/>
      <c r="B168" s="13"/>
      <c r="C168" s="1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13"/>
      <c r="B169" s="13"/>
      <c r="C169" s="1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13"/>
      <c r="B170" s="13"/>
      <c r="C170" s="1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13"/>
      <c r="B171" s="13"/>
      <c r="C171" s="1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13"/>
      <c r="B172" s="13"/>
      <c r="C172" s="1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13"/>
      <c r="B173" s="13"/>
      <c r="C173" s="1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13"/>
      <c r="B174" s="13"/>
      <c r="C174" s="1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13"/>
      <c r="B175" s="13"/>
      <c r="C175" s="1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13"/>
      <c r="B176" s="13"/>
      <c r="C176" s="1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13"/>
      <c r="B177" s="13"/>
      <c r="C177" s="1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13"/>
      <c r="B178" s="13"/>
      <c r="C178" s="1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13"/>
      <c r="B179" s="13"/>
      <c r="C179" s="1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13"/>
      <c r="B180" s="13"/>
      <c r="C180" s="1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13"/>
      <c r="B181" s="13"/>
      <c r="C181" s="1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13"/>
      <c r="B182" s="13"/>
      <c r="C182" s="1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13"/>
      <c r="B183" s="13"/>
      <c r="C183" s="1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13"/>
      <c r="B184" s="13"/>
      <c r="C184" s="1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13"/>
      <c r="B185" s="13"/>
      <c r="C185" s="1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13"/>
      <c r="B186" s="13"/>
      <c r="C186" s="1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13"/>
      <c r="B187" s="13"/>
      <c r="C187" s="1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13"/>
      <c r="B188" s="13"/>
      <c r="C188" s="1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13"/>
      <c r="B189" s="13"/>
      <c r="C189" s="1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13"/>
      <c r="B190" s="13"/>
      <c r="C190" s="1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13"/>
      <c r="B191" s="13"/>
      <c r="C191" s="1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13"/>
      <c r="B192" s="13"/>
      <c r="C192" s="1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13"/>
      <c r="B193" s="13"/>
      <c r="C193" s="1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13"/>
      <c r="B194" s="13"/>
      <c r="C194" s="1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13"/>
      <c r="B195" s="13"/>
      <c r="C195" s="1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13"/>
      <c r="B196" s="13"/>
      <c r="C196" s="1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13"/>
      <c r="B197" s="13"/>
      <c r="C197" s="1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13"/>
      <c r="B198" s="13"/>
      <c r="C198" s="1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13"/>
      <c r="B199" s="13"/>
      <c r="C199" s="1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13"/>
      <c r="B200" s="13"/>
      <c r="C200" s="1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13"/>
      <c r="B201" s="13"/>
      <c r="C201" s="1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13"/>
      <c r="B202" s="13"/>
      <c r="C202" s="1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13"/>
      <c r="B203" s="13"/>
      <c r="C203" s="1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13"/>
      <c r="B204" s="13"/>
      <c r="C204" s="1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13"/>
      <c r="B205" s="13"/>
      <c r="C205" s="1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13"/>
      <c r="B206" s="13"/>
      <c r="C206" s="1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13"/>
      <c r="B207" s="13"/>
      <c r="C207" s="1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13"/>
      <c r="B208" s="13"/>
      <c r="C208" s="1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13"/>
      <c r="B209" s="13"/>
      <c r="C209" s="1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13"/>
      <c r="B210" s="13"/>
      <c r="C210" s="1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13"/>
      <c r="B211" s="13"/>
      <c r="C211" s="1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13"/>
      <c r="B212" s="13"/>
      <c r="C212" s="1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13"/>
      <c r="B213" s="13"/>
      <c r="C213" s="1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13"/>
      <c r="B214" s="13"/>
      <c r="C214" s="1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13"/>
      <c r="B215" s="13"/>
      <c r="C215" s="1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13"/>
      <c r="B216" s="13"/>
      <c r="C216" s="1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13"/>
      <c r="B217" s="13"/>
      <c r="C217" s="1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13"/>
      <c r="B218" s="13"/>
      <c r="C218" s="1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13"/>
      <c r="B219" s="13"/>
      <c r="C219" s="1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13"/>
      <c r="B220" s="13"/>
      <c r="C220" s="1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13"/>
      <c r="B221" s="13"/>
      <c r="C221" s="1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13"/>
      <c r="B222" s="13"/>
      <c r="C222" s="1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13"/>
      <c r="B223" s="13"/>
      <c r="C223" s="1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13"/>
      <c r="B224" s="13"/>
      <c r="C224" s="1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13"/>
      <c r="B225" s="13"/>
      <c r="C225" s="1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13"/>
      <c r="B226" s="13"/>
      <c r="C226" s="1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13"/>
      <c r="B227" s="13"/>
      <c r="C227" s="1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13"/>
      <c r="B228" s="13"/>
      <c r="C228" s="1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13"/>
      <c r="B229" s="13"/>
      <c r="C229" s="1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13"/>
      <c r="B230" s="13"/>
      <c r="C230" s="1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13"/>
      <c r="B231" s="13"/>
      <c r="C231" s="1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13"/>
      <c r="B232" s="13"/>
      <c r="C232" s="1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13"/>
      <c r="B233" s="13"/>
      <c r="C233" s="1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13"/>
      <c r="B234" s="13"/>
      <c r="C234" s="1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13"/>
      <c r="B235" s="13"/>
      <c r="C235" s="1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13"/>
      <c r="B236" s="13"/>
      <c r="C236" s="1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13"/>
      <c r="B237" s="13"/>
      <c r="C237" s="1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13"/>
      <c r="B238" s="13"/>
      <c r="C238" s="1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13"/>
      <c r="B239" s="13"/>
      <c r="C239" s="1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13"/>
      <c r="B240" s="13"/>
      <c r="C240" s="1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13"/>
      <c r="B241" s="13"/>
      <c r="C241" s="1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13"/>
      <c r="B242" s="13"/>
      <c r="C242" s="1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13"/>
      <c r="B243" s="13"/>
      <c r="C243" s="1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13"/>
      <c r="B244" s="13"/>
      <c r="C244" s="1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13"/>
      <c r="B245" s="13"/>
      <c r="C245" s="1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13"/>
      <c r="B246" s="13"/>
      <c r="C246" s="1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13"/>
      <c r="B247" s="13"/>
      <c r="C247" s="1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13"/>
      <c r="B248" s="13"/>
      <c r="C248" s="1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13"/>
      <c r="B249" s="13"/>
      <c r="C249" s="1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13"/>
      <c r="B250" s="13"/>
      <c r="C250" s="1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13"/>
      <c r="B251" s="13"/>
      <c r="C251" s="1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13"/>
      <c r="B252" s="13"/>
      <c r="C252" s="1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13"/>
      <c r="B253" s="13"/>
      <c r="C253" s="1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13"/>
      <c r="B254" s="13"/>
      <c r="C254" s="1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13"/>
      <c r="B255" s="13"/>
      <c r="C255" s="1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13"/>
      <c r="B256" s="13"/>
      <c r="C256" s="1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13"/>
      <c r="B257" s="13"/>
      <c r="C257" s="1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13"/>
      <c r="B258" s="13"/>
      <c r="C258" s="1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13"/>
      <c r="B259" s="13"/>
      <c r="C259" s="1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13"/>
      <c r="B260" s="13"/>
      <c r="C260" s="1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13"/>
      <c r="B261" s="13"/>
      <c r="C261" s="1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13"/>
      <c r="B262" s="13"/>
      <c r="C262" s="1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13"/>
      <c r="B263" s="13"/>
      <c r="C263" s="1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13"/>
      <c r="B264" s="13"/>
      <c r="C264" s="1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13"/>
      <c r="B265" s="13"/>
      <c r="C265" s="1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13"/>
      <c r="B266" s="13"/>
      <c r="C266" s="1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13"/>
      <c r="B267" s="13"/>
      <c r="C267" s="1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13"/>
      <c r="B268" s="13"/>
      <c r="C268" s="1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13"/>
      <c r="B269" s="13"/>
      <c r="C269" s="1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13"/>
      <c r="B270" s="13"/>
      <c r="C270" s="1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13"/>
      <c r="B271" s="13"/>
      <c r="C271" s="1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13"/>
      <c r="B272" s="13"/>
      <c r="C272" s="1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13"/>
      <c r="B273" s="13"/>
      <c r="C273" s="1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13"/>
      <c r="B274" s="13"/>
      <c r="C274" s="1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13"/>
      <c r="B275" s="13"/>
      <c r="C275" s="1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13"/>
      <c r="B276" s="13"/>
      <c r="C276" s="1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13"/>
      <c r="B277" s="13"/>
      <c r="C277" s="1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13"/>
      <c r="B278" s="13"/>
      <c r="C278" s="1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13"/>
      <c r="B279" s="13"/>
      <c r="C279" s="1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13"/>
      <c r="B280" s="13"/>
      <c r="C280" s="1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13"/>
      <c r="B281" s="13"/>
      <c r="C281" s="1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13"/>
      <c r="B282" s="13"/>
      <c r="C282" s="1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13"/>
      <c r="B283" s="13"/>
      <c r="C283" s="1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13"/>
      <c r="B284" s="13"/>
      <c r="C284" s="1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13"/>
      <c r="B285" s="13"/>
      <c r="C285" s="1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13"/>
      <c r="B286" s="13"/>
      <c r="C286" s="1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13"/>
      <c r="B287" s="13"/>
      <c r="C287" s="1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13"/>
      <c r="B288" s="13"/>
      <c r="C288" s="1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13"/>
      <c r="B289" s="13"/>
      <c r="C289" s="1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13"/>
      <c r="B290" s="13"/>
      <c r="C290" s="1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13"/>
      <c r="B291" s="13"/>
      <c r="C291" s="1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13"/>
      <c r="B292" s="13"/>
      <c r="C292" s="1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13"/>
      <c r="B293" s="13"/>
      <c r="C293" s="1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13"/>
      <c r="B294" s="13"/>
      <c r="C294" s="1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13"/>
      <c r="B295" s="13"/>
      <c r="C295" s="1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13"/>
      <c r="B296" s="13"/>
      <c r="C296" s="1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13"/>
      <c r="B297" s="13"/>
      <c r="C297" s="1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13"/>
      <c r="B298" s="13"/>
      <c r="C298" s="1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13"/>
      <c r="B299" s="13"/>
      <c r="C299" s="1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13"/>
      <c r="B300" s="13"/>
      <c r="C300" s="1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13"/>
      <c r="B301" s="13"/>
      <c r="C301" s="1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13"/>
      <c r="B302" s="13"/>
      <c r="C302" s="1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13"/>
      <c r="B303" s="13"/>
      <c r="C303" s="1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13"/>
      <c r="B304" s="13"/>
      <c r="C304" s="1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13"/>
      <c r="B305" s="13"/>
      <c r="C305" s="1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13"/>
      <c r="B306" s="13"/>
      <c r="C306" s="1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13"/>
      <c r="B307" s="13"/>
      <c r="C307" s="1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13"/>
      <c r="B308" s="13"/>
      <c r="C308" s="1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13"/>
      <c r="B309" s="13"/>
      <c r="C309" s="1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13"/>
      <c r="B310" s="13"/>
      <c r="C310" s="1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13"/>
      <c r="B311" s="13"/>
      <c r="C311" s="1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13"/>
      <c r="B312" s="13"/>
      <c r="C312" s="1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13"/>
      <c r="B313" s="13"/>
      <c r="C313" s="1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13"/>
      <c r="B314" s="13"/>
      <c r="C314" s="1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13"/>
      <c r="B315" s="13"/>
      <c r="C315" s="1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13"/>
      <c r="B316" s="13"/>
      <c r="C316" s="1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13"/>
      <c r="B317" s="13"/>
      <c r="C317" s="1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13"/>
      <c r="B318" s="13"/>
      <c r="C318" s="1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13"/>
      <c r="B319" s="13"/>
      <c r="C319" s="1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13"/>
      <c r="B320" s="13"/>
      <c r="C320" s="1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13"/>
      <c r="B321" s="13"/>
      <c r="C321" s="1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13"/>
      <c r="B322" s="13"/>
      <c r="C322" s="1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13"/>
      <c r="B323" s="13"/>
      <c r="C323" s="1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13"/>
      <c r="B324" s="13"/>
      <c r="C324" s="1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13"/>
      <c r="B325" s="13"/>
      <c r="C325" s="1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13"/>
      <c r="B326" s="13"/>
      <c r="C326" s="1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13"/>
      <c r="B327" s="13"/>
      <c r="C327" s="1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13"/>
      <c r="B328" s="13"/>
      <c r="C328" s="1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13"/>
      <c r="B329" s="13"/>
      <c r="C329" s="1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13"/>
      <c r="B330" s="13"/>
      <c r="C330" s="1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13"/>
      <c r="B331" s="13"/>
      <c r="C331" s="1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13"/>
      <c r="B332" s="13"/>
      <c r="C332" s="1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13"/>
      <c r="B333" s="13"/>
      <c r="C333" s="1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13"/>
      <c r="B334" s="13"/>
      <c r="C334" s="1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13"/>
      <c r="B335" s="13"/>
      <c r="C335" s="1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13"/>
      <c r="B336" s="13"/>
      <c r="C336" s="1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13"/>
      <c r="B337" s="13"/>
      <c r="C337" s="1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13"/>
      <c r="B338" s="13"/>
      <c r="C338" s="1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13"/>
      <c r="B339" s="13"/>
      <c r="C339" s="1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13"/>
      <c r="B340" s="13"/>
      <c r="C340" s="1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13"/>
      <c r="B341" s="13"/>
      <c r="C341" s="1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13"/>
      <c r="B342" s="13"/>
      <c r="C342" s="1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13"/>
      <c r="B343" s="13"/>
      <c r="C343" s="1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13"/>
      <c r="B344" s="13"/>
      <c r="C344" s="1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13"/>
      <c r="B345" s="13"/>
      <c r="C345" s="1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13"/>
      <c r="B346" s="13"/>
      <c r="C346" s="1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13"/>
      <c r="B347" s="13"/>
      <c r="C347" s="1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13"/>
      <c r="B348" s="13"/>
      <c r="C348" s="1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13"/>
      <c r="B349" s="13"/>
      <c r="C349" s="1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13"/>
      <c r="B350" s="13"/>
      <c r="C350" s="1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13"/>
      <c r="B351" s="13"/>
      <c r="C351" s="1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13"/>
      <c r="B352" s="13"/>
      <c r="C352" s="1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13"/>
      <c r="B353" s="13"/>
      <c r="C353" s="1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13"/>
      <c r="B354" s="13"/>
      <c r="C354" s="1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13"/>
      <c r="B355" s="13"/>
      <c r="C355" s="1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13"/>
      <c r="B356" s="13"/>
      <c r="C356" s="1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13"/>
      <c r="B357" s="13"/>
      <c r="C357" s="1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13"/>
      <c r="B358" s="13"/>
      <c r="C358" s="1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13"/>
      <c r="B359" s="13"/>
      <c r="C359" s="1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13"/>
      <c r="B360" s="13"/>
      <c r="C360" s="1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13"/>
      <c r="B361" s="13"/>
      <c r="C361" s="1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13"/>
      <c r="B362" s="13"/>
      <c r="C362" s="1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13"/>
      <c r="B363" s="13"/>
      <c r="C363" s="1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13"/>
      <c r="B364" s="13"/>
      <c r="C364" s="1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13"/>
      <c r="B365" s="13"/>
      <c r="C365" s="1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13"/>
      <c r="B366" s="13"/>
      <c r="C366" s="1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13"/>
      <c r="B367" s="13"/>
      <c r="C367" s="1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13"/>
      <c r="B368" s="13"/>
      <c r="C368" s="1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13"/>
      <c r="B369" s="13"/>
      <c r="C369" s="1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13"/>
      <c r="B370" s="13"/>
      <c r="C370" s="1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13"/>
      <c r="B371" s="13"/>
      <c r="C371" s="1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13"/>
      <c r="B372" s="13"/>
      <c r="C372" s="1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13"/>
      <c r="B373" s="13"/>
      <c r="C373" s="1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13"/>
      <c r="B374" s="13"/>
      <c r="C374" s="1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13"/>
      <c r="B375" s="13"/>
      <c r="C375" s="1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13"/>
      <c r="B376" s="13"/>
      <c r="C376" s="1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13"/>
      <c r="B377" s="13"/>
      <c r="C377" s="1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13"/>
      <c r="B378" s="13"/>
      <c r="C378" s="1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13"/>
      <c r="B379" s="13"/>
      <c r="C379" s="1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13"/>
      <c r="B380" s="13"/>
      <c r="C380" s="1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13"/>
      <c r="B381" s="13"/>
      <c r="C381" s="1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13"/>
      <c r="B382" s="13"/>
      <c r="C382" s="1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13"/>
      <c r="B383" s="13"/>
      <c r="C383" s="1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13"/>
      <c r="B384" s="13"/>
      <c r="C384" s="1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13"/>
      <c r="B385" s="13"/>
      <c r="C385" s="1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13"/>
      <c r="B386" s="13"/>
      <c r="C386" s="1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13"/>
      <c r="B387" s="13"/>
      <c r="C387" s="1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13"/>
      <c r="B388" s="13"/>
      <c r="C388" s="1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13"/>
      <c r="B389" s="13"/>
      <c r="C389" s="1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13"/>
      <c r="B390" s="13"/>
      <c r="C390" s="1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13"/>
      <c r="B391" s="13"/>
      <c r="C391" s="1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13"/>
      <c r="B392" s="13"/>
      <c r="C392" s="1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13"/>
      <c r="B393" s="13"/>
      <c r="C393" s="1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13"/>
      <c r="B394" s="13"/>
      <c r="C394" s="1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13"/>
      <c r="B395" s="13"/>
      <c r="C395" s="1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13"/>
      <c r="B396" s="13"/>
      <c r="C396" s="1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13"/>
      <c r="B397" s="13"/>
      <c r="C397" s="1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13"/>
      <c r="B398" s="13"/>
      <c r="C398" s="1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13"/>
      <c r="B399" s="13"/>
      <c r="C399" s="1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13"/>
      <c r="B400" s="13"/>
      <c r="C400" s="1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13"/>
      <c r="B401" s="13"/>
      <c r="C401" s="1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13"/>
      <c r="B402" s="13"/>
      <c r="C402" s="1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13"/>
      <c r="B403" s="13"/>
      <c r="C403" s="1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13"/>
      <c r="B404" s="13"/>
      <c r="C404" s="1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13"/>
      <c r="B405" s="13"/>
      <c r="C405" s="1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13"/>
      <c r="B406" s="13"/>
      <c r="C406" s="1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13"/>
      <c r="B407" s="13"/>
      <c r="C407" s="1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13"/>
      <c r="B408" s="13"/>
      <c r="C408" s="1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13"/>
      <c r="B409" s="13"/>
      <c r="C409" s="1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13"/>
      <c r="B410" s="13"/>
      <c r="C410" s="1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13"/>
      <c r="B411" s="13"/>
      <c r="C411" s="1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13"/>
      <c r="B412" s="13"/>
      <c r="C412" s="1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13"/>
      <c r="B413" s="13"/>
      <c r="C413" s="1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13"/>
      <c r="B414" s="13"/>
      <c r="C414" s="1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13"/>
      <c r="B415" s="13"/>
      <c r="C415" s="1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13"/>
      <c r="B416" s="13"/>
      <c r="C416" s="1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13"/>
      <c r="B417" s="13"/>
      <c r="C417" s="1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13"/>
      <c r="B418" s="13"/>
      <c r="C418" s="1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13"/>
      <c r="B419" s="13"/>
      <c r="C419" s="1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13"/>
      <c r="B420" s="13"/>
      <c r="C420" s="1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13"/>
      <c r="B421" s="13"/>
      <c r="C421" s="1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13"/>
      <c r="B422" s="13"/>
      <c r="C422" s="1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13"/>
      <c r="B423" s="13"/>
      <c r="C423" s="1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13"/>
      <c r="B424" s="13"/>
      <c r="C424" s="1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13"/>
      <c r="B425" s="13"/>
      <c r="C425" s="1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13"/>
      <c r="B426" s="13"/>
      <c r="C426" s="1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13"/>
      <c r="B427" s="13"/>
      <c r="C427" s="1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13"/>
      <c r="B428" s="13"/>
      <c r="C428" s="1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13"/>
      <c r="B429" s="13"/>
      <c r="C429" s="1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13"/>
      <c r="B430" s="13"/>
      <c r="C430" s="1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13"/>
      <c r="B431" s="13"/>
      <c r="C431" s="1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13"/>
      <c r="B432" s="13"/>
      <c r="C432" s="1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13"/>
      <c r="B433" s="13"/>
      <c r="C433" s="1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13"/>
      <c r="B434" s="13"/>
      <c r="C434" s="1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13"/>
      <c r="B435" s="13"/>
      <c r="C435" s="1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13"/>
      <c r="B436" s="13"/>
      <c r="C436" s="1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13"/>
      <c r="B437" s="13"/>
      <c r="C437" s="1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13"/>
      <c r="B438" s="13"/>
      <c r="C438" s="1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13"/>
      <c r="B439" s="13"/>
      <c r="C439" s="1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13"/>
      <c r="B440" s="13"/>
      <c r="C440" s="1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13"/>
      <c r="B441" s="13"/>
      <c r="C441" s="1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13"/>
      <c r="B442" s="13"/>
      <c r="C442" s="1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13"/>
      <c r="B443" s="13"/>
      <c r="C443" s="1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13"/>
      <c r="B444" s="13"/>
      <c r="C444" s="1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13"/>
      <c r="B445" s="13"/>
      <c r="C445" s="1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13"/>
      <c r="B446" s="13"/>
      <c r="C446" s="1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13"/>
      <c r="B447" s="13"/>
      <c r="C447" s="1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13"/>
      <c r="B448" s="13"/>
      <c r="C448" s="1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13"/>
      <c r="B449" s="13"/>
      <c r="C449" s="1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13"/>
      <c r="B450" s="13"/>
      <c r="C450" s="1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13"/>
      <c r="B451" s="13"/>
      <c r="C451" s="1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13"/>
      <c r="B452" s="13"/>
      <c r="C452" s="1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13"/>
      <c r="B453" s="13"/>
      <c r="C453" s="1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13"/>
      <c r="B454" s="13"/>
      <c r="C454" s="1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13"/>
      <c r="B455" s="13"/>
      <c r="C455" s="1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13"/>
      <c r="B456" s="13"/>
      <c r="C456" s="1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13"/>
      <c r="B457" s="13"/>
      <c r="C457" s="1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13"/>
      <c r="B458" s="13"/>
      <c r="C458" s="1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13"/>
      <c r="B459" s="13"/>
      <c r="C459" s="1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13"/>
      <c r="B460" s="13"/>
      <c r="C460" s="1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13"/>
      <c r="B461" s="13"/>
      <c r="C461" s="1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13"/>
      <c r="B462" s="13"/>
      <c r="C462" s="1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13"/>
      <c r="B463" s="13"/>
      <c r="C463" s="1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13"/>
      <c r="B464" s="13"/>
      <c r="C464" s="1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13"/>
      <c r="B465" s="13"/>
      <c r="C465" s="1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13"/>
      <c r="B466" s="13"/>
      <c r="C466" s="1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13"/>
      <c r="B467" s="13"/>
      <c r="C467" s="1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13"/>
      <c r="B468" s="13"/>
      <c r="C468" s="1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13"/>
      <c r="B469" s="13"/>
      <c r="C469" s="1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13"/>
      <c r="B470" s="13"/>
      <c r="C470" s="1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13"/>
      <c r="B471" s="13"/>
      <c r="C471" s="1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13"/>
      <c r="B472" s="13"/>
      <c r="C472" s="1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13"/>
      <c r="B473" s="13"/>
      <c r="C473" s="1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13"/>
      <c r="B474" s="13"/>
      <c r="C474" s="1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13"/>
      <c r="B475" s="13"/>
      <c r="C475" s="1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13"/>
      <c r="B476" s="13"/>
      <c r="C476" s="1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13"/>
      <c r="B477" s="13"/>
      <c r="C477" s="1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13"/>
      <c r="B478" s="13"/>
      <c r="C478" s="1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13"/>
      <c r="B479" s="13"/>
      <c r="C479" s="1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13"/>
      <c r="B480" s="13"/>
      <c r="C480" s="1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13"/>
      <c r="B481" s="13"/>
      <c r="C481" s="1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13"/>
      <c r="B482" s="13"/>
      <c r="C482" s="1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13"/>
      <c r="B483" s="13"/>
      <c r="C483" s="1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13"/>
      <c r="B484" s="13"/>
      <c r="C484" s="1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13"/>
      <c r="B485" s="13"/>
      <c r="C485" s="1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13"/>
      <c r="B486" s="13"/>
      <c r="C486" s="1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13"/>
      <c r="B487" s="13"/>
      <c r="C487" s="1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13"/>
      <c r="B488" s="13"/>
      <c r="C488" s="1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13"/>
      <c r="B489" s="13"/>
      <c r="C489" s="1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13"/>
      <c r="B490" s="13"/>
      <c r="C490" s="1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13"/>
      <c r="B491" s="13"/>
      <c r="C491" s="1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13"/>
      <c r="B492" s="13"/>
      <c r="C492" s="1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13"/>
      <c r="B493" s="13"/>
      <c r="C493" s="1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13"/>
      <c r="B494" s="13"/>
      <c r="C494" s="1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13"/>
      <c r="B495" s="13"/>
      <c r="C495" s="1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13"/>
      <c r="B496" s="13"/>
      <c r="C496" s="1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13"/>
      <c r="B497" s="13"/>
      <c r="C497" s="1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13"/>
      <c r="B498" s="13"/>
      <c r="C498" s="1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13"/>
      <c r="B499" s="13"/>
      <c r="C499" s="1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13"/>
      <c r="B500" s="13"/>
      <c r="C500" s="1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13"/>
      <c r="B501" s="13"/>
      <c r="C501" s="1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13"/>
      <c r="B502" s="13"/>
      <c r="C502" s="1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13"/>
      <c r="B503" s="13"/>
      <c r="C503" s="1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13"/>
      <c r="B504" s="13"/>
      <c r="C504" s="1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13"/>
      <c r="B505" s="13"/>
      <c r="C505" s="1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13"/>
      <c r="B506" s="13"/>
      <c r="C506" s="1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13"/>
      <c r="B507" s="13"/>
      <c r="C507" s="1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13"/>
      <c r="B508" s="13"/>
      <c r="C508" s="1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13"/>
      <c r="B509" s="13"/>
      <c r="C509" s="1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13"/>
      <c r="B510" s="13"/>
      <c r="C510" s="1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13"/>
      <c r="B511" s="13"/>
      <c r="C511" s="1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13"/>
      <c r="B512" s="13"/>
      <c r="C512" s="1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13"/>
      <c r="B513" s="13"/>
      <c r="C513" s="1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13"/>
      <c r="B514" s="13"/>
      <c r="C514" s="1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13"/>
      <c r="B515" s="13"/>
      <c r="C515" s="1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13"/>
      <c r="B516" s="13"/>
      <c r="C516" s="1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13"/>
      <c r="B517" s="13"/>
      <c r="C517" s="1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13"/>
      <c r="B518" s="13"/>
      <c r="C518" s="1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13"/>
      <c r="B519" s="13"/>
      <c r="C519" s="1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13"/>
      <c r="B520" s="13"/>
      <c r="C520" s="1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13"/>
      <c r="B521" s="13"/>
      <c r="C521" s="1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13"/>
      <c r="B522" s="13"/>
      <c r="C522" s="1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13"/>
      <c r="B523" s="13"/>
      <c r="C523" s="1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13"/>
      <c r="B524" s="13"/>
      <c r="C524" s="1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13"/>
      <c r="B525" s="13"/>
      <c r="C525" s="1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13"/>
      <c r="B526" s="13"/>
      <c r="C526" s="1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13"/>
      <c r="B527" s="13"/>
      <c r="C527" s="1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13"/>
      <c r="B528" s="13"/>
      <c r="C528" s="1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13"/>
      <c r="B529" s="13"/>
      <c r="C529" s="1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13"/>
      <c r="B530" s="13"/>
      <c r="C530" s="1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13"/>
      <c r="B531" s="13"/>
      <c r="C531" s="1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13"/>
      <c r="B532" s="13"/>
      <c r="C532" s="1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13"/>
      <c r="B533" s="13"/>
      <c r="C533" s="1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13"/>
      <c r="B534" s="13"/>
      <c r="C534" s="1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13"/>
      <c r="B535" s="13"/>
      <c r="C535" s="1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13"/>
      <c r="B536" s="13"/>
      <c r="C536" s="1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13"/>
      <c r="B537" s="13"/>
      <c r="C537" s="1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13"/>
      <c r="B538" s="13"/>
      <c r="C538" s="1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13"/>
      <c r="B539" s="13"/>
      <c r="C539" s="1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13"/>
      <c r="B540" s="13"/>
      <c r="C540" s="1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13"/>
      <c r="B541" s="13"/>
      <c r="C541" s="1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13"/>
      <c r="B542" s="13"/>
      <c r="C542" s="1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13"/>
      <c r="B543" s="13"/>
      <c r="C543" s="1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13"/>
      <c r="B544" s="13"/>
      <c r="C544" s="1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13"/>
      <c r="B545" s="13"/>
      <c r="C545" s="1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13"/>
      <c r="B546" s="13"/>
      <c r="C546" s="1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13"/>
      <c r="B547" s="13"/>
      <c r="C547" s="1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13"/>
      <c r="B548" s="13"/>
      <c r="C548" s="1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13"/>
      <c r="B549" s="13"/>
      <c r="C549" s="1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13"/>
      <c r="B550" s="13"/>
      <c r="C550" s="1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13"/>
      <c r="B551" s="13"/>
      <c r="C551" s="1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13"/>
      <c r="B552" s="13"/>
      <c r="C552" s="1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13"/>
      <c r="B553" s="13"/>
      <c r="C553" s="1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13"/>
      <c r="B554" s="13"/>
      <c r="C554" s="1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13"/>
      <c r="B555" s="13"/>
      <c r="C555" s="1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13"/>
      <c r="B556" s="13"/>
      <c r="C556" s="1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13"/>
      <c r="B557" s="13"/>
      <c r="C557" s="1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13"/>
      <c r="B558" s="13"/>
      <c r="C558" s="1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13"/>
      <c r="B559" s="13"/>
      <c r="C559" s="1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13"/>
      <c r="B560" s="13"/>
      <c r="C560" s="1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13"/>
      <c r="B561" s="13"/>
      <c r="C561" s="1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13"/>
      <c r="B562" s="13"/>
      <c r="C562" s="1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13"/>
      <c r="B563" s="13"/>
      <c r="C563" s="1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13"/>
      <c r="B564" s="13"/>
      <c r="C564" s="1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13"/>
      <c r="B565" s="13"/>
      <c r="C565" s="1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13"/>
      <c r="B566" s="13"/>
      <c r="C566" s="1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13"/>
      <c r="B567" s="13"/>
      <c r="C567" s="1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13"/>
      <c r="B568" s="13"/>
      <c r="C568" s="1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13"/>
      <c r="B569" s="13"/>
      <c r="C569" s="1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13"/>
      <c r="B570" s="13"/>
      <c r="C570" s="1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13"/>
      <c r="B571" s="13"/>
      <c r="C571" s="1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13"/>
      <c r="B572" s="13"/>
      <c r="C572" s="1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13"/>
      <c r="B573" s="13"/>
      <c r="C573" s="1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13"/>
      <c r="B574" s="13"/>
      <c r="C574" s="1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13"/>
      <c r="B575" s="13"/>
      <c r="C575" s="1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13"/>
      <c r="B576" s="13"/>
      <c r="C576" s="1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13"/>
      <c r="B577" s="13"/>
      <c r="C577" s="1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13"/>
      <c r="B578" s="13"/>
      <c r="C578" s="1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13"/>
      <c r="B579" s="13"/>
      <c r="C579" s="1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13"/>
      <c r="B580" s="13"/>
      <c r="C580" s="1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13"/>
      <c r="B581" s="13"/>
      <c r="C581" s="1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13"/>
      <c r="B582" s="13"/>
      <c r="C582" s="1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13"/>
      <c r="B583" s="13"/>
      <c r="C583" s="1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13"/>
      <c r="B584" s="13"/>
      <c r="C584" s="1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13"/>
      <c r="B585" s="13"/>
      <c r="C585" s="1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13"/>
      <c r="B586" s="13"/>
      <c r="C586" s="1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13"/>
      <c r="B587" s="13"/>
      <c r="C587" s="1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13"/>
      <c r="B588" s="13"/>
      <c r="C588" s="1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13"/>
      <c r="B589" s="13"/>
      <c r="C589" s="1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13"/>
      <c r="B590" s="13"/>
      <c r="C590" s="1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13"/>
      <c r="B591" s="13"/>
      <c r="C591" s="1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13"/>
      <c r="B592" s="13"/>
      <c r="C592" s="1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13"/>
      <c r="B593" s="13"/>
      <c r="C593" s="1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13"/>
      <c r="B594" s="13"/>
      <c r="C594" s="1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13"/>
      <c r="B595" s="13"/>
      <c r="C595" s="1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13"/>
      <c r="B596" s="13"/>
      <c r="C596" s="1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13"/>
      <c r="B597" s="13"/>
      <c r="C597" s="1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13"/>
      <c r="B598" s="13"/>
      <c r="C598" s="1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13"/>
      <c r="B599" s="13"/>
      <c r="C599" s="1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13"/>
      <c r="B600" s="13"/>
      <c r="C600" s="1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13"/>
      <c r="B601" s="13"/>
      <c r="C601" s="1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13"/>
      <c r="B602" s="13"/>
      <c r="C602" s="1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13"/>
      <c r="B603" s="13"/>
      <c r="C603" s="1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13"/>
      <c r="B604" s="13"/>
      <c r="C604" s="1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13"/>
      <c r="B605" s="13"/>
      <c r="C605" s="1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13"/>
      <c r="B606" s="13"/>
      <c r="C606" s="1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13"/>
      <c r="B607" s="13"/>
      <c r="C607" s="1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13"/>
      <c r="B608" s="13"/>
      <c r="C608" s="1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13"/>
      <c r="B609" s="13"/>
      <c r="C609" s="1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13"/>
      <c r="B610" s="13"/>
      <c r="C610" s="1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13"/>
      <c r="B611" s="13"/>
      <c r="C611" s="1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13"/>
      <c r="B612" s="13"/>
      <c r="C612" s="1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13"/>
      <c r="B613" s="13"/>
      <c r="C613" s="1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13"/>
      <c r="B614" s="13"/>
      <c r="C614" s="1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13"/>
      <c r="B615" s="13"/>
      <c r="C615" s="1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13"/>
      <c r="B616" s="13"/>
      <c r="C616" s="1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13"/>
      <c r="B617" s="13"/>
      <c r="C617" s="1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13"/>
      <c r="B618" s="13"/>
      <c r="C618" s="1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13"/>
      <c r="B619" s="13"/>
      <c r="C619" s="1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13"/>
      <c r="B620" s="13"/>
      <c r="C620" s="1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13"/>
      <c r="B621" s="13"/>
      <c r="C621" s="1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13"/>
      <c r="B622" s="13"/>
      <c r="C622" s="1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13"/>
      <c r="B623" s="13"/>
      <c r="C623" s="1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13"/>
      <c r="B624" s="13"/>
      <c r="C624" s="1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13"/>
      <c r="B625" s="13"/>
      <c r="C625" s="1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13"/>
      <c r="B626" s="13"/>
      <c r="C626" s="1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13"/>
      <c r="B627" s="13"/>
      <c r="C627" s="1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13"/>
      <c r="B628" s="13"/>
      <c r="C628" s="1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13"/>
      <c r="B629" s="13"/>
      <c r="C629" s="1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13"/>
      <c r="B630" s="13"/>
      <c r="C630" s="1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13"/>
      <c r="B631" s="13"/>
      <c r="C631" s="1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13"/>
      <c r="B632" s="13"/>
      <c r="C632" s="1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13"/>
      <c r="B633" s="13"/>
      <c r="C633" s="1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13"/>
      <c r="B634" s="13"/>
      <c r="C634" s="1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13"/>
      <c r="B635" s="13"/>
      <c r="C635" s="1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13"/>
      <c r="B636" s="13"/>
      <c r="C636" s="1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13"/>
      <c r="B637" s="13"/>
      <c r="C637" s="1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13"/>
      <c r="B638" s="13"/>
      <c r="C638" s="1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13"/>
      <c r="B639" s="13"/>
      <c r="C639" s="1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13"/>
      <c r="B640" s="13"/>
      <c r="C640" s="1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13"/>
      <c r="B641" s="13"/>
      <c r="C641" s="1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13"/>
      <c r="B642" s="13"/>
      <c r="C642" s="1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13"/>
      <c r="B643" s="13"/>
      <c r="C643" s="1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13"/>
      <c r="B644" s="13"/>
      <c r="C644" s="1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13"/>
      <c r="B645" s="13"/>
      <c r="C645" s="1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13"/>
      <c r="B646" s="13"/>
      <c r="C646" s="1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13"/>
      <c r="B647" s="13"/>
      <c r="C647" s="1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13"/>
      <c r="B648" s="13"/>
      <c r="C648" s="1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13"/>
      <c r="B649" s="13"/>
      <c r="C649" s="1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13"/>
      <c r="B650" s="13"/>
      <c r="C650" s="1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13"/>
      <c r="B651" s="13"/>
      <c r="C651" s="1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13"/>
      <c r="B652" s="13"/>
      <c r="C652" s="1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13"/>
      <c r="B653" s="13"/>
      <c r="C653" s="1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13"/>
      <c r="B654" s="13"/>
      <c r="C654" s="1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13"/>
      <c r="B655" s="13"/>
      <c r="C655" s="1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13"/>
      <c r="B656" s="13"/>
      <c r="C656" s="1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13"/>
      <c r="B657" s="13"/>
      <c r="C657" s="1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13"/>
      <c r="B658" s="13"/>
      <c r="C658" s="1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13"/>
      <c r="B659" s="13"/>
      <c r="C659" s="1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13"/>
      <c r="B660" s="13"/>
      <c r="C660" s="1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13"/>
      <c r="B661" s="13"/>
      <c r="C661" s="1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13"/>
      <c r="B662" s="13"/>
      <c r="C662" s="1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13"/>
      <c r="B663" s="13"/>
      <c r="C663" s="1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13"/>
      <c r="B664" s="13"/>
      <c r="C664" s="1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13"/>
      <c r="B665" s="13"/>
      <c r="C665" s="1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13"/>
      <c r="B666" s="13"/>
      <c r="C666" s="1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13"/>
      <c r="B667" s="13"/>
      <c r="C667" s="1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13"/>
      <c r="B668" s="13"/>
      <c r="C668" s="1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13"/>
      <c r="B669" s="13"/>
      <c r="C669" s="1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13"/>
      <c r="B670" s="13"/>
      <c r="C670" s="1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13"/>
      <c r="B671" s="13"/>
      <c r="C671" s="1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13"/>
      <c r="B672" s="13"/>
      <c r="C672" s="1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13"/>
      <c r="B673" s="13"/>
      <c r="C673" s="1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13"/>
      <c r="B674" s="13"/>
      <c r="C674" s="1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13"/>
      <c r="B675" s="13"/>
      <c r="C675" s="1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13"/>
      <c r="B676" s="13"/>
      <c r="C676" s="1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13"/>
      <c r="B677" s="13"/>
      <c r="C677" s="1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13"/>
      <c r="B678" s="13"/>
      <c r="C678" s="1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13"/>
      <c r="B679" s="13"/>
      <c r="C679" s="1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13"/>
      <c r="B680" s="13"/>
      <c r="C680" s="1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13"/>
      <c r="B681" s="13"/>
      <c r="C681" s="1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13"/>
      <c r="B682" s="13"/>
      <c r="C682" s="1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13"/>
      <c r="B683" s="13"/>
      <c r="C683" s="1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13"/>
      <c r="B684" s="13"/>
      <c r="C684" s="1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13"/>
      <c r="B685" s="13"/>
      <c r="C685" s="1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13"/>
      <c r="B686" s="13"/>
      <c r="C686" s="1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13"/>
      <c r="B687" s="13"/>
      <c r="C687" s="1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13"/>
      <c r="B688" s="13"/>
      <c r="C688" s="1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13"/>
      <c r="B689" s="13"/>
      <c r="C689" s="1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13"/>
      <c r="B690" s="13"/>
      <c r="C690" s="1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13"/>
      <c r="B691" s="13"/>
      <c r="C691" s="1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13"/>
      <c r="B692" s="13"/>
      <c r="C692" s="1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13"/>
      <c r="B693" s="13"/>
      <c r="C693" s="1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13"/>
      <c r="B694" s="13"/>
      <c r="C694" s="1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13"/>
      <c r="B695" s="13"/>
      <c r="C695" s="1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13"/>
      <c r="B696" s="13"/>
      <c r="C696" s="1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13"/>
      <c r="B697" s="13"/>
      <c r="C697" s="1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13"/>
      <c r="B698" s="13"/>
      <c r="C698" s="1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13"/>
      <c r="B699" s="13"/>
      <c r="C699" s="1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13"/>
      <c r="B700" s="13"/>
      <c r="C700" s="1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13"/>
      <c r="B701" s="13"/>
      <c r="C701" s="1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13"/>
      <c r="B702" s="13"/>
      <c r="C702" s="1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13"/>
      <c r="B703" s="13"/>
      <c r="C703" s="1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13"/>
      <c r="B704" s="13"/>
      <c r="C704" s="1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13"/>
      <c r="B705" s="13"/>
      <c r="C705" s="1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13"/>
      <c r="B706" s="13"/>
      <c r="C706" s="1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13"/>
      <c r="B707" s="13"/>
      <c r="C707" s="1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13"/>
      <c r="B708" s="13"/>
      <c r="C708" s="1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13"/>
      <c r="B709" s="13"/>
      <c r="C709" s="1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13"/>
      <c r="B710" s="13"/>
      <c r="C710" s="1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13"/>
      <c r="B711" s="13"/>
      <c r="C711" s="1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13"/>
      <c r="B712" s="13"/>
      <c r="C712" s="1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13"/>
      <c r="B713" s="13"/>
      <c r="C713" s="1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13"/>
      <c r="B714" s="13"/>
      <c r="C714" s="1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13"/>
      <c r="B715" s="13"/>
      <c r="C715" s="1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13"/>
      <c r="B716" s="13"/>
      <c r="C716" s="1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13"/>
      <c r="B717" s="13"/>
      <c r="C717" s="1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13"/>
      <c r="B718" s="13"/>
      <c r="C718" s="1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13"/>
      <c r="B719" s="13"/>
      <c r="C719" s="1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13"/>
      <c r="B720" s="13"/>
      <c r="C720" s="1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13"/>
      <c r="B721" s="13"/>
      <c r="C721" s="1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13"/>
      <c r="B722" s="13"/>
      <c r="C722" s="1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13"/>
      <c r="B723" s="13"/>
      <c r="C723" s="1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13"/>
      <c r="B724" s="13"/>
      <c r="C724" s="1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13"/>
      <c r="B725" s="13"/>
      <c r="C725" s="1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13"/>
      <c r="B726" s="13"/>
      <c r="C726" s="1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13"/>
      <c r="B727" s="13"/>
      <c r="C727" s="1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13"/>
      <c r="B728" s="13"/>
      <c r="C728" s="1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13"/>
      <c r="B729" s="13"/>
      <c r="C729" s="1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13"/>
      <c r="B730" s="13"/>
      <c r="C730" s="1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13"/>
      <c r="B731" s="13"/>
      <c r="C731" s="1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13"/>
      <c r="B732" s="13"/>
      <c r="C732" s="1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13"/>
      <c r="B733" s="13"/>
      <c r="C733" s="1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13"/>
      <c r="B734" s="13"/>
      <c r="C734" s="1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13"/>
      <c r="B735" s="13"/>
      <c r="C735" s="1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13"/>
      <c r="B736" s="13"/>
      <c r="C736" s="1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13"/>
      <c r="B737" s="13"/>
      <c r="C737" s="1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13"/>
      <c r="B738" s="13"/>
      <c r="C738" s="1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13"/>
      <c r="B739" s="13"/>
      <c r="C739" s="1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13"/>
      <c r="B740" s="13"/>
      <c r="C740" s="1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13"/>
      <c r="B741" s="13"/>
      <c r="C741" s="1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13"/>
      <c r="B742" s="13"/>
      <c r="C742" s="1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13"/>
      <c r="B743" s="13"/>
      <c r="C743" s="1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13"/>
      <c r="B744" s="13"/>
      <c r="C744" s="1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13"/>
      <c r="B745" s="13"/>
      <c r="C745" s="1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13"/>
      <c r="B746" s="13"/>
      <c r="C746" s="1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13"/>
      <c r="B747" s="13"/>
      <c r="C747" s="1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13"/>
      <c r="B748" s="13"/>
      <c r="C748" s="1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13"/>
      <c r="B749" s="13"/>
      <c r="C749" s="1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13"/>
      <c r="B750" s="13"/>
      <c r="C750" s="1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13"/>
      <c r="B751" s="13"/>
      <c r="C751" s="1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13"/>
      <c r="B752" s="13"/>
      <c r="C752" s="1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13"/>
      <c r="B753" s="13"/>
      <c r="C753" s="1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13"/>
      <c r="B754" s="13"/>
      <c r="C754" s="1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13"/>
      <c r="B755" s="13"/>
      <c r="C755" s="1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13"/>
      <c r="B756" s="13"/>
      <c r="C756" s="1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13"/>
      <c r="B757" s="13"/>
      <c r="C757" s="1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13"/>
      <c r="B758" s="13"/>
      <c r="C758" s="1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13"/>
      <c r="B759" s="13"/>
      <c r="C759" s="1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13"/>
      <c r="B760" s="13"/>
      <c r="C760" s="1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13"/>
      <c r="B761" s="13"/>
      <c r="C761" s="1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13"/>
      <c r="B762" s="13"/>
      <c r="C762" s="1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13"/>
      <c r="B763" s="13"/>
      <c r="C763" s="1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13"/>
      <c r="B764" s="13"/>
      <c r="C764" s="1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13"/>
      <c r="B765" s="13"/>
      <c r="C765" s="1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13"/>
      <c r="B766" s="13"/>
      <c r="C766" s="1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13"/>
      <c r="B767" s="13"/>
      <c r="C767" s="1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13"/>
      <c r="B768" s="13"/>
      <c r="C768" s="1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13"/>
      <c r="B769" s="13"/>
      <c r="C769" s="1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13"/>
      <c r="B770" s="13"/>
      <c r="C770" s="1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13"/>
      <c r="B771" s="13"/>
      <c r="C771" s="1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13"/>
      <c r="B772" s="13"/>
      <c r="C772" s="1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13"/>
      <c r="B773" s="13"/>
      <c r="C773" s="1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13"/>
      <c r="B774" s="13"/>
      <c r="C774" s="1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13"/>
      <c r="B775" s="13"/>
      <c r="C775" s="1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13"/>
      <c r="B776" s="13"/>
      <c r="C776" s="1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13"/>
      <c r="B777" s="13"/>
      <c r="C777" s="1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13"/>
      <c r="B778" s="13"/>
      <c r="C778" s="1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13"/>
      <c r="B779" s="13"/>
      <c r="C779" s="1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13"/>
      <c r="B780" s="13"/>
      <c r="C780" s="1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13"/>
      <c r="B781" s="13"/>
      <c r="C781" s="1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13"/>
      <c r="B782" s="13"/>
      <c r="C782" s="1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13"/>
      <c r="B783" s="13"/>
      <c r="C783" s="1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13"/>
      <c r="B784" s="13"/>
      <c r="C784" s="1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13"/>
      <c r="B785" s="13"/>
      <c r="C785" s="1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13"/>
      <c r="B786" s="13"/>
      <c r="C786" s="1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13"/>
      <c r="B787" s="13"/>
      <c r="C787" s="1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13"/>
      <c r="B788" s="13"/>
      <c r="C788" s="1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13"/>
      <c r="B789" s="13"/>
      <c r="C789" s="1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13"/>
      <c r="B790" s="13"/>
      <c r="C790" s="1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13"/>
      <c r="B791" s="13"/>
      <c r="C791" s="1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13"/>
      <c r="B792" s="13"/>
      <c r="C792" s="1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13"/>
      <c r="B793" s="13"/>
      <c r="C793" s="1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13"/>
      <c r="B794" s="13"/>
      <c r="C794" s="1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13"/>
      <c r="B795" s="13"/>
      <c r="C795" s="1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13"/>
      <c r="B796" s="13"/>
      <c r="C796" s="1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13"/>
      <c r="B797" s="13"/>
      <c r="C797" s="1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13"/>
      <c r="B798" s="13"/>
      <c r="C798" s="1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13"/>
      <c r="B799" s="13"/>
      <c r="C799" s="1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13"/>
      <c r="B800" s="13"/>
      <c r="C800" s="1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13"/>
      <c r="B801" s="13"/>
      <c r="C801" s="1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13"/>
      <c r="B802" s="13"/>
      <c r="C802" s="1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13"/>
      <c r="B803" s="13"/>
      <c r="C803" s="1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13"/>
      <c r="B804" s="13"/>
      <c r="C804" s="1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13"/>
      <c r="B805" s="13"/>
      <c r="C805" s="1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13"/>
      <c r="B806" s="13"/>
      <c r="C806" s="1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13"/>
      <c r="B807" s="13"/>
      <c r="C807" s="1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13"/>
      <c r="B808" s="13"/>
      <c r="C808" s="1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13"/>
      <c r="B809" s="13"/>
      <c r="C809" s="1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13"/>
      <c r="B810" s="13"/>
      <c r="C810" s="1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13"/>
      <c r="B811" s="13"/>
      <c r="C811" s="1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13"/>
      <c r="B812" s="13"/>
      <c r="C812" s="1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13"/>
      <c r="B813" s="13"/>
      <c r="C813" s="1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13"/>
      <c r="B814" s="13"/>
      <c r="C814" s="1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13"/>
      <c r="B815" s="13"/>
      <c r="C815" s="1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13"/>
      <c r="B816" s="13"/>
      <c r="C816" s="1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13"/>
      <c r="B817" s="13"/>
      <c r="C817" s="1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13"/>
      <c r="B818" s="13"/>
      <c r="C818" s="1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13"/>
      <c r="B819" s="13"/>
      <c r="C819" s="1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13"/>
      <c r="B820" s="13"/>
      <c r="C820" s="1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13"/>
      <c r="B821" s="13"/>
      <c r="C821" s="1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13"/>
      <c r="B822" s="13"/>
      <c r="C822" s="1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13"/>
      <c r="B823" s="13"/>
      <c r="C823" s="1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13"/>
      <c r="B824" s="13"/>
      <c r="C824" s="1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13"/>
      <c r="B825" s="13"/>
      <c r="C825" s="1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13"/>
      <c r="B826" s="13"/>
      <c r="C826" s="1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13"/>
      <c r="B827" s="13"/>
      <c r="C827" s="1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13"/>
      <c r="B828" s="13"/>
      <c r="C828" s="1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13"/>
      <c r="B829" s="13"/>
      <c r="C829" s="1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13"/>
      <c r="B830" s="13"/>
      <c r="C830" s="1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13"/>
      <c r="B831" s="13"/>
      <c r="C831" s="1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13"/>
      <c r="B832" s="13"/>
      <c r="C832" s="1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13"/>
      <c r="B833" s="13"/>
      <c r="C833" s="1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13"/>
      <c r="B834" s="13"/>
      <c r="C834" s="1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13"/>
      <c r="B835" s="13"/>
      <c r="C835" s="1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13"/>
      <c r="B836" s="13"/>
      <c r="C836" s="1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13"/>
      <c r="B837" s="13"/>
      <c r="C837" s="1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13"/>
      <c r="B838" s="13"/>
      <c r="C838" s="1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13"/>
      <c r="B839" s="13"/>
      <c r="C839" s="1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13"/>
      <c r="B840" s="13"/>
      <c r="C840" s="1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13"/>
      <c r="B841" s="13"/>
      <c r="C841" s="1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13"/>
      <c r="B842" s="13"/>
      <c r="C842" s="1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13"/>
      <c r="B843" s="13"/>
      <c r="C843" s="1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13"/>
      <c r="B844" s="13"/>
      <c r="C844" s="1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13"/>
      <c r="B845" s="13"/>
      <c r="C845" s="1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13"/>
      <c r="B846" s="13"/>
      <c r="C846" s="1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13"/>
      <c r="B847" s="13"/>
      <c r="C847" s="1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13"/>
      <c r="B848" s="13"/>
      <c r="C848" s="1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13"/>
      <c r="B849" s="13"/>
      <c r="C849" s="1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13"/>
      <c r="B850" s="13"/>
      <c r="C850" s="1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13"/>
      <c r="B851" s="13"/>
      <c r="C851" s="1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13"/>
      <c r="B852" s="13"/>
      <c r="C852" s="1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13"/>
      <c r="B853" s="13"/>
      <c r="C853" s="1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13"/>
      <c r="B854" s="13"/>
      <c r="C854" s="1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13"/>
      <c r="B855" s="13"/>
      <c r="C855" s="1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13"/>
      <c r="B856" s="13"/>
      <c r="C856" s="1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13"/>
      <c r="B857" s="13"/>
      <c r="C857" s="1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13"/>
      <c r="B858" s="13"/>
      <c r="C858" s="1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13"/>
      <c r="B859" s="13"/>
      <c r="C859" s="1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13"/>
      <c r="B860" s="13"/>
      <c r="C860" s="1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13"/>
      <c r="B861" s="13"/>
      <c r="C861" s="1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13"/>
      <c r="B862" s="13"/>
      <c r="C862" s="1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13"/>
      <c r="B863" s="13"/>
      <c r="C863" s="1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13"/>
      <c r="B864" s="13"/>
      <c r="C864" s="1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13"/>
      <c r="B865" s="13"/>
      <c r="C865" s="1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13"/>
      <c r="B866" s="13"/>
      <c r="C866" s="1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13"/>
      <c r="B867" s="13"/>
      <c r="C867" s="1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13"/>
      <c r="B868" s="13"/>
      <c r="C868" s="1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13"/>
      <c r="B869" s="13"/>
      <c r="C869" s="1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13"/>
      <c r="B870" s="13"/>
      <c r="C870" s="1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13"/>
      <c r="B871" s="13"/>
      <c r="C871" s="1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13"/>
      <c r="B872" s="13"/>
      <c r="C872" s="1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13"/>
      <c r="B873" s="13"/>
      <c r="C873" s="1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13"/>
      <c r="B874" s="13"/>
      <c r="C874" s="1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13"/>
      <c r="B875" s="13"/>
      <c r="C875" s="1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13"/>
      <c r="B876" s="13"/>
      <c r="C876" s="1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13"/>
      <c r="B877" s="13"/>
      <c r="C877" s="1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13"/>
      <c r="B878" s="13"/>
      <c r="C878" s="1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13"/>
      <c r="B879" s="13"/>
      <c r="C879" s="1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13"/>
      <c r="B880" s="13"/>
      <c r="C880" s="1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13"/>
      <c r="B881" s="13"/>
      <c r="C881" s="1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13"/>
      <c r="B882" s="13"/>
      <c r="C882" s="1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13"/>
      <c r="B883" s="13"/>
      <c r="C883" s="1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13"/>
      <c r="B884" s="13"/>
      <c r="C884" s="1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13"/>
      <c r="B885" s="13"/>
      <c r="C885" s="1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13"/>
      <c r="B886" s="13"/>
      <c r="C886" s="1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13"/>
      <c r="B887" s="13"/>
      <c r="C887" s="1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13"/>
      <c r="B888" s="13"/>
      <c r="C888" s="1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13"/>
      <c r="B889" s="13"/>
      <c r="C889" s="1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13"/>
      <c r="B890" s="13"/>
      <c r="C890" s="1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13"/>
      <c r="B891" s="13"/>
      <c r="C891" s="1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13"/>
      <c r="B892" s="13"/>
      <c r="C892" s="1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13"/>
      <c r="B893" s="13"/>
      <c r="C893" s="1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13"/>
      <c r="B894" s="13"/>
      <c r="C894" s="1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13"/>
      <c r="B895" s="13"/>
      <c r="C895" s="1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13"/>
      <c r="B896" s="13"/>
      <c r="C896" s="1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13"/>
      <c r="B897" s="13"/>
      <c r="C897" s="1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13"/>
      <c r="B898" s="13"/>
      <c r="C898" s="1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13"/>
      <c r="B899" s="13"/>
      <c r="C899" s="1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13"/>
      <c r="B900" s="13"/>
      <c r="C900" s="1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13"/>
      <c r="B901" s="13"/>
      <c r="C901" s="1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13"/>
      <c r="B902" s="13"/>
      <c r="C902" s="1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13"/>
      <c r="B903" s="13"/>
      <c r="C903" s="1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13"/>
      <c r="B904" s="13"/>
      <c r="C904" s="1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13"/>
      <c r="B905" s="13"/>
      <c r="C905" s="1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13"/>
      <c r="B906" s="13"/>
      <c r="C906" s="1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13"/>
      <c r="B907" s="13"/>
      <c r="C907" s="1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13"/>
      <c r="B908" s="13"/>
      <c r="C908" s="1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13"/>
      <c r="B909" s="13"/>
      <c r="C909" s="1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13"/>
      <c r="B910" s="13"/>
      <c r="C910" s="1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13"/>
      <c r="B911" s="13"/>
      <c r="C911" s="1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13"/>
      <c r="B912" s="13"/>
      <c r="C912" s="1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13"/>
      <c r="B913" s="13"/>
      <c r="C913" s="1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13"/>
      <c r="B914" s="13"/>
      <c r="C914" s="1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13"/>
      <c r="B915" s="13"/>
      <c r="C915" s="1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13"/>
      <c r="B916" s="13"/>
      <c r="C916" s="1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13"/>
      <c r="B917" s="13"/>
      <c r="C917" s="1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13"/>
      <c r="B918" s="13"/>
      <c r="C918" s="1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13"/>
      <c r="B919" s="13"/>
      <c r="C919" s="1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13"/>
      <c r="B920" s="13"/>
      <c r="C920" s="1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13"/>
      <c r="B921" s="13"/>
      <c r="C921" s="1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13"/>
      <c r="B922" s="13"/>
      <c r="C922" s="1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13"/>
      <c r="B923" s="13"/>
      <c r="C923" s="1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13"/>
      <c r="B924" s="13"/>
      <c r="C924" s="1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13"/>
      <c r="B925" s="13"/>
      <c r="C925" s="1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13"/>
      <c r="B926" s="13"/>
      <c r="C926" s="1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13"/>
      <c r="B927" s="13"/>
      <c r="C927" s="1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13"/>
      <c r="B928" s="13"/>
      <c r="C928" s="1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13"/>
      <c r="B929" s="13"/>
      <c r="C929" s="1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13"/>
      <c r="B930" s="13"/>
      <c r="C930" s="1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13"/>
      <c r="B931" s="13"/>
      <c r="C931" s="1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13"/>
      <c r="B932" s="13"/>
      <c r="C932" s="1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13"/>
      <c r="B933" s="13"/>
      <c r="C933" s="1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13"/>
      <c r="B934" s="13"/>
      <c r="C934" s="1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13"/>
      <c r="B935" s="13"/>
      <c r="C935" s="1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13"/>
      <c r="B936" s="13"/>
      <c r="C936" s="1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13"/>
      <c r="B937" s="13"/>
      <c r="C937" s="1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13"/>
      <c r="B938" s="13"/>
      <c r="C938" s="1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13"/>
      <c r="B939" s="13"/>
      <c r="C939" s="1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13"/>
      <c r="B940" s="13"/>
      <c r="C940" s="1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13"/>
      <c r="B941" s="13"/>
      <c r="C941" s="1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13"/>
      <c r="B942" s="13"/>
      <c r="C942" s="1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13"/>
      <c r="B943" s="13"/>
      <c r="C943" s="1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13"/>
      <c r="B944" s="13"/>
      <c r="C944" s="1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13"/>
      <c r="B945" s="13"/>
      <c r="C945" s="1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13"/>
      <c r="B946" s="13"/>
      <c r="C946" s="1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13"/>
      <c r="B947" s="13"/>
      <c r="C947" s="1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13"/>
      <c r="B948" s="13"/>
      <c r="C948" s="1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13"/>
      <c r="B949" s="13"/>
      <c r="C949" s="1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13"/>
      <c r="B950" s="13"/>
      <c r="C950" s="1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13"/>
      <c r="B951" s="13"/>
      <c r="C951" s="1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13"/>
      <c r="B952" s="13"/>
      <c r="C952" s="1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13"/>
      <c r="B953" s="13"/>
      <c r="C953" s="1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13"/>
      <c r="B954" s="13"/>
      <c r="C954" s="1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13"/>
      <c r="B955" s="13"/>
      <c r="C955" s="1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13"/>
      <c r="B956" s="13"/>
      <c r="C956" s="1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13"/>
      <c r="B957" s="13"/>
      <c r="C957" s="1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13"/>
      <c r="B958" s="13"/>
      <c r="C958" s="1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13"/>
      <c r="B959" s="13"/>
      <c r="C959" s="1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13"/>
      <c r="B960" s="13"/>
      <c r="C960" s="1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13"/>
      <c r="B961" s="13"/>
      <c r="C961" s="1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13"/>
      <c r="B962" s="13"/>
      <c r="C962" s="1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13"/>
      <c r="B963" s="13"/>
      <c r="C963" s="1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13"/>
      <c r="B964" s="13"/>
      <c r="C964" s="1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13"/>
      <c r="B965" s="13"/>
      <c r="C965" s="1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13"/>
      <c r="B966" s="13"/>
      <c r="C966" s="1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13"/>
      <c r="B967" s="13"/>
      <c r="C967" s="1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13"/>
      <c r="B968" s="13"/>
      <c r="C968" s="1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13"/>
      <c r="B969" s="13"/>
      <c r="C969" s="1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13"/>
      <c r="B970" s="13"/>
      <c r="C970" s="1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13"/>
      <c r="B971" s="13"/>
      <c r="C971" s="1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13"/>
      <c r="B972" s="13"/>
      <c r="C972" s="1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13"/>
      <c r="B973" s="13"/>
      <c r="C973" s="1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13"/>
      <c r="B974" s="13"/>
      <c r="C974" s="1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13"/>
      <c r="B975" s="13"/>
      <c r="C975" s="1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13"/>
      <c r="B976" s="13"/>
      <c r="C976" s="1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13"/>
      <c r="B977" s="13"/>
      <c r="C977" s="1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13"/>
      <c r="B978" s="13"/>
      <c r="C978" s="1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13"/>
      <c r="B979" s="13"/>
      <c r="C979" s="1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13"/>
      <c r="B980" s="13"/>
      <c r="C980" s="1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13"/>
      <c r="B981" s="13"/>
      <c r="C981" s="1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13"/>
      <c r="B982" s="13"/>
      <c r="C982" s="1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13"/>
      <c r="B983" s="13"/>
      <c r="C983" s="1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13"/>
      <c r="B984" s="13"/>
      <c r="C984" s="1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13"/>
      <c r="B985" s="13"/>
      <c r="C985" s="1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13"/>
      <c r="B986" s="13"/>
      <c r="C986" s="1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13"/>
      <c r="B987" s="13"/>
      <c r="C987" s="1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13"/>
      <c r="B988" s="13"/>
      <c r="C988" s="1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13"/>
      <c r="B989" s="13"/>
      <c r="C989" s="1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13"/>
      <c r="B990" s="13"/>
      <c r="C990" s="1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13"/>
      <c r="B991" s="13"/>
      <c r="C991" s="1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13"/>
      <c r="B992" s="13"/>
      <c r="C992" s="1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13"/>
      <c r="B993" s="13"/>
      <c r="C993" s="1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13"/>
      <c r="B994" s="13"/>
      <c r="C994" s="1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13"/>
      <c r="B995" s="13"/>
      <c r="C995" s="1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13"/>
      <c r="B996" s="13"/>
      <c r="C996" s="1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13"/>
      <c r="B997" s="13"/>
      <c r="C997" s="1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13"/>
      <c r="B998" s="13"/>
      <c r="C998" s="1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13"/>
      <c r="B999" s="13"/>
      <c r="C999" s="1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13"/>
      <c r="B1000" s="13"/>
      <c r="C1000" s="1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13"/>
      <c r="B1001" s="13"/>
      <c r="C1001" s="1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sheetData>
  <mergeCells count="2">
    <mergeCell ref="B1:C1"/>
    <mergeCell ref="B2:C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38"/>
    <col customWidth="1" min="3" max="3" width="113.38"/>
  </cols>
  <sheetData>
    <row r="1" ht="48.75" customHeight="1">
      <c r="A1" s="15"/>
      <c r="D1" s="16"/>
      <c r="E1" s="16"/>
      <c r="F1" s="16"/>
      <c r="G1" s="16"/>
      <c r="H1" s="16"/>
      <c r="I1" s="16"/>
      <c r="J1" s="16"/>
      <c r="K1" s="16"/>
      <c r="L1" s="16"/>
      <c r="M1" s="16"/>
      <c r="N1" s="16"/>
      <c r="O1" s="16"/>
      <c r="P1" s="16"/>
      <c r="Q1" s="16"/>
      <c r="R1" s="16"/>
      <c r="S1" s="16"/>
      <c r="T1" s="16"/>
      <c r="U1" s="16"/>
      <c r="V1" s="16"/>
      <c r="W1" s="16"/>
      <c r="X1" s="16"/>
      <c r="Y1" s="16"/>
      <c r="Z1" s="16"/>
    </row>
    <row r="2" ht="48.75" customHeight="1">
      <c r="A2" s="17" t="s">
        <v>5</v>
      </c>
      <c r="B2" s="18"/>
      <c r="C2" s="7"/>
      <c r="D2" s="16"/>
      <c r="E2" s="16"/>
      <c r="F2" s="16"/>
      <c r="G2" s="16"/>
      <c r="H2" s="16"/>
      <c r="I2" s="16"/>
      <c r="J2" s="16"/>
      <c r="K2" s="16"/>
      <c r="L2" s="16"/>
      <c r="M2" s="16"/>
      <c r="N2" s="16"/>
      <c r="O2" s="16"/>
      <c r="P2" s="16"/>
      <c r="Q2" s="16"/>
      <c r="R2" s="16"/>
      <c r="S2" s="16"/>
      <c r="T2" s="16"/>
      <c r="U2" s="16"/>
      <c r="V2" s="16"/>
      <c r="W2" s="16"/>
      <c r="X2" s="16"/>
      <c r="Y2" s="16"/>
      <c r="Z2" s="16"/>
    </row>
    <row r="3">
      <c r="A3" s="19" t="s">
        <v>6</v>
      </c>
      <c r="B3" s="20">
        <v>1800.0</v>
      </c>
      <c r="C3" s="21" t="s">
        <v>7</v>
      </c>
      <c r="D3" s="16"/>
      <c r="E3" s="16"/>
      <c r="F3" s="16"/>
      <c r="G3" s="16"/>
      <c r="H3" s="16"/>
      <c r="I3" s="16"/>
      <c r="J3" s="16"/>
      <c r="K3" s="16"/>
      <c r="L3" s="16"/>
      <c r="M3" s="16"/>
      <c r="N3" s="16"/>
      <c r="O3" s="16"/>
      <c r="P3" s="16"/>
      <c r="Q3" s="16"/>
      <c r="R3" s="16"/>
      <c r="S3" s="16"/>
      <c r="T3" s="16"/>
      <c r="U3" s="16"/>
      <c r="V3" s="16"/>
      <c r="W3" s="16"/>
      <c r="X3" s="16"/>
      <c r="Y3" s="16"/>
      <c r="Z3" s="16"/>
    </row>
    <row r="4">
      <c r="A4" s="22" t="s">
        <v>8</v>
      </c>
      <c r="B4" s="23">
        <v>7.8</v>
      </c>
      <c r="C4" s="21" t="s">
        <v>9</v>
      </c>
      <c r="D4" s="16"/>
      <c r="E4" s="16"/>
      <c r="F4" s="16"/>
      <c r="G4" s="16"/>
      <c r="H4" s="16"/>
      <c r="I4" s="16"/>
      <c r="J4" s="16"/>
      <c r="K4" s="16"/>
      <c r="L4" s="16"/>
      <c r="M4" s="16"/>
      <c r="N4" s="16"/>
      <c r="O4" s="16"/>
      <c r="P4" s="16"/>
      <c r="Q4" s="16"/>
      <c r="R4" s="16"/>
      <c r="S4" s="16"/>
      <c r="T4" s="16"/>
      <c r="U4" s="16"/>
      <c r="V4" s="16"/>
      <c r="W4" s="16"/>
      <c r="X4" s="16"/>
      <c r="Y4" s="16"/>
      <c r="Z4" s="16"/>
    </row>
    <row r="5">
      <c r="A5" s="24" t="s">
        <v>10</v>
      </c>
      <c r="B5" s="23">
        <v>550.0</v>
      </c>
      <c r="C5" s="21" t="s">
        <v>11</v>
      </c>
      <c r="D5" s="16"/>
      <c r="E5" s="16"/>
      <c r="F5" s="16"/>
      <c r="G5" s="16"/>
      <c r="H5" s="16"/>
      <c r="I5" s="16"/>
      <c r="J5" s="16"/>
      <c r="K5" s="16"/>
      <c r="L5" s="16"/>
      <c r="M5" s="16"/>
      <c r="N5" s="16"/>
      <c r="O5" s="16"/>
      <c r="P5" s="16"/>
      <c r="Q5" s="16"/>
      <c r="R5" s="16"/>
      <c r="S5" s="16"/>
      <c r="T5" s="16"/>
      <c r="U5" s="16"/>
      <c r="V5" s="16"/>
      <c r="W5" s="16"/>
      <c r="X5" s="16"/>
      <c r="Y5" s="16"/>
      <c r="Z5" s="16"/>
    </row>
    <row r="6">
      <c r="A6" s="19" t="s">
        <v>12</v>
      </c>
      <c r="B6" s="25">
        <v>0.12</v>
      </c>
      <c r="C6" s="21" t="s">
        <v>13</v>
      </c>
      <c r="D6" s="16"/>
      <c r="E6" s="16"/>
      <c r="F6" s="16"/>
      <c r="G6" s="16"/>
      <c r="H6" s="16"/>
      <c r="I6" s="16"/>
      <c r="J6" s="16"/>
      <c r="K6" s="16"/>
      <c r="L6" s="16"/>
      <c r="M6" s="16"/>
      <c r="N6" s="16"/>
      <c r="O6" s="16"/>
      <c r="P6" s="16"/>
      <c r="Q6" s="16"/>
      <c r="R6" s="16"/>
      <c r="S6" s="16"/>
      <c r="T6" s="16"/>
      <c r="U6" s="16"/>
      <c r="V6" s="16"/>
      <c r="W6" s="16"/>
      <c r="X6" s="16"/>
      <c r="Y6" s="16"/>
      <c r="Z6" s="16"/>
    </row>
    <row r="7">
      <c r="A7" s="19" t="s">
        <v>14</v>
      </c>
      <c r="B7" s="26">
        <v>2.0</v>
      </c>
      <c r="C7" s="21" t="s">
        <v>15</v>
      </c>
      <c r="D7" s="16"/>
      <c r="E7" s="16"/>
      <c r="F7" s="16"/>
      <c r="G7" s="16"/>
      <c r="H7" s="16"/>
      <c r="I7" s="16"/>
      <c r="J7" s="16"/>
      <c r="K7" s="16"/>
      <c r="L7" s="16"/>
      <c r="M7" s="16"/>
      <c r="N7" s="16"/>
      <c r="O7" s="16"/>
      <c r="P7" s="16"/>
      <c r="Q7" s="16"/>
      <c r="R7" s="16"/>
      <c r="S7" s="16"/>
      <c r="T7" s="16"/>
      <c r="U7" s="16"/>
      <c r="V7" s="16"/>
      <c r="W7" s="16"/>
      <c r="X7" s="16"/>
      <c r="Y7" s="16"/>
      <c r="Z7" s="16"/>
    </row>
    <row r="8">
      <c r="A8" s="22" t="s">
        <v>16</v>
      </c>
      <c r="B8" s="27">
        <v>515.0</v>
      </c>
      <c r="C8" s="21" t="s">
        <v>17</v>
      </c>
      <c r="D8" s="16"/>
      <c r="E8" s="16"/>
      <c r="F8" s="16"/>
      <c r="G8" s="16"/>
      <c r="H8" s="16"/>
      <c r="I8" s="16"/>
      <c r="J8" s="16"/>
      <c r="K8" s="16"/>
      <c r="L8" s="16"/>
      <c r="M8" s="16"/>
      <c r="N8" s="16"/>
      <c r="O8" s="16"/>
      <c r="P8" s="16"/>
      <c r="Q8" s="16"/>
      <c r="R8" s="16"/>
      <c r="S8" s="16"/>
      <c r="T8" s="16"/>
      <c r="U8" s="16"/>
      <c r="V8" s="16"/>
      <c r="W8" s="16"/>
      <c r="X8" s="16"/>
      <c r="Y8" s="16"/>
      <c r="Z8" s="16"/>
    </row>
    <row r="9">
      <c r="A9" s="24" t="s">
        <v>18</v>
      </c>
      <c r="B9" s="23">
        <v>7800.0</v>
      </c>
      <c r="C9" s="21" t="s">
        <v>19</v>
      </c>
      <c r="D9" s="16"/>
      <c r="E9" s="16"/>
      <c r="F9" s="16"/>
      <c r="G9" s="16"/>
      <c r="H9" s="16"/>
      <c r="I9" s="16"/>
      <c r="J9" s="16"/>
      <c r="K9" s="16"/>
      <c r="L9" s="16"/>
      <c r="M9" s="16"/>
      <c r="N9" s="16"/>
      <c r="O9" s="16"/>
      <c r="P9" s="16"/>
      <c r="Q9" s="16"/>
      <c r="R9" s="16"/>
      <c r="S9" s="16"/>
      <c r="T9" s="16"/>
      <c r="U9" s="16"/>
      <c r="V9" s="16"/>
      <c r="W9" s="16"/>
      <c r="X9" s="16"/>
      <c r="Y9" s="16"/>
      <c r="Z9" s="16"/>
    </row>
    <row r="10">
      <c r="A10" s="19" t="s">
        <v>20</v>
      </c>
      <c r="B10" s="28">
        <v>4.0</v>
      </c>
      <c r="C10" s="21" t="s">
        <v>21</v>
      </c>
      <c r="D10" s="16"/>
      <c r="E10" s="16"/>
      <c r="F10" s="16"/>
      <c r="G10" s="16"/>
      <c r="H10" s="16"/>
      <c r="I10" s="16"/>
      <c r="J10" s="16"/>
      <c r="K10" s="16"/>
      <c r="L10" s="16"/>
      <c r="M10" s="16"/>
      <c r="N10" s="16"/>
      <c r="O10" s="16"/>
      <c r="P10" s="16"/>
      <c r="Q10" s="16"/>
      <c r="R10" s="16"/>
      <c r="S10" s="16"/>
      <c r="T10" s="16"/>
      <c r="U10" s="16"/>
      <c r="V10" s="16"/>
      <c r="W10" s="16"/>
      <c r="X10" s="16"/>
      <c r="Y10" s="16"/>
      <c r="Z10" s="16"/>
    </row>
    <row r="11">
      <c r="A11" s="29" t="s">
        <v>22</v>
      </c>
      <c r="B11" s="30">
        <v>1000.0</v>
      </c>
      <c r="C11" s="21" t="s">
        <v>23</v>
      </c>
      <c r="D11" s="16"/>
      <c r="E11" s="16"/>
      <c r="F11" s="16"/>
      <c r="G11" s="16"/>
      <c r="H11" s="16"/>
      <c r="I11" s="16"/>
      <c r="J11" s="16"/>
      <c r="K11" s="16"/>
      <c r="L11" s="16"/>
      <c r="M11" s="16"/>
      <c r="N11" s="16"/>
      <c r="O11" s="16"/>
      <c r="P11" s="16"/>
      <c r="Q11" s="16"/>
      <c r="R11" s="16"/>
      <c r="S11" s="16"/>
      <c r="T11" s="16"/>
      <c r="U11" s="16"/>
      <c r="V11" s="16"/>
      <c r="W11" s="16"/>
      <c r="X11" s="16"/>
      <c r="Y11" s="16"/>
      <c r="Z11" s="16"/>
    </row>
    <row r="12">
      <c r="A12" s="29" t="s">
        <v>24</v>
      </c>
      <c r="B12" s="28">
        <v>4.0</v>
      </c>
      <c r="C12" s="21" t="s">
        <v>25</v>
      </c>
      <c r="D12" s="16"/>
      <c r="E12" s="16"/>
      <c r="F12" s="16"/>
      <c r="G12" s="16"/>
      <c r="H12" s="16"/>
      <c r="I12" s="16"/>
      <c r="J12" s="16"/>
      <c r="K12" s="16"/>
      <c r="L12" s="16"/>
      <c r="M12" s="16"/>
      <c r="N12" s="16"/>
      <c r="O12" s="16"/>
      <c r="P12" s="16"/>
      <c r="Q12" s="16"/>
      <c r="R12" s="16"/>
      <c r="S12" s="16"/>
      <c r="T12" s="16"/>
      <c r="U12" s="16"/>
      <c r="V12" s="16"/>
      <c r="W12" s="16"/>
      <c r="X12" s="16"/>
      <c r="Y12" s="16"/>
      <c r="Z12" s="16"/>
    </row>
    <row r="13">
      <c r="A13" s="19" t="s">
        <v>26</v>
      </c>
      <c r="B13" s="30">
        <v>700.0</v>
      </c>
      <c r="C13" s="21" t="s">
        <v>27</v>
      </c>
      <c r="D13" s="16"/>
      <c r="E13" s="16"/>
      <c r="F13" s="16"/>
      <c r="G13" s="16"/>
      <c r="H13" s="16"/>
      <c r="I13" s="16"/>
      <c r="J13" s="16"/>
      <c r="K13" s="16"/>
      <c r="L13" s="16"/>
      <c r="M13" s="16"/>
      <c r="N13" s="16"/>
      <c r="O13" s="16"/>
      <c r="P13" s="16"/>
      <c r="Q13" s="16"/>
      <c r="R13" s="16"/>
      <c r="S13" s="16"/>
      <c r="T13" s="16"/>
      <c r="U13" s="16"/>
      <c r="V13" s="16"/>
      <c r="W13" s="16"/>
      <c r="X13" s="16"/>
      <c r="Y13" s="16"/>
      <c r="Z13" s="16"/>
    </row>
    <row r="14">
      <c r="A14" s="19" t="s">
        <v>28</v>
      </c>
      <c r="B14" s="30">
        <v>22.0</v>
      </c>
      <c r="C14" s="21" t="s">
        <v>29</v>
      </c>
      <c r="D14" s="16"/>
      <c r="E14" s="16"/>
      <c r="F14" s="16"/>
      <c r="G14" s="16"/>
      <c r="H14" s="16"/>
      <c r="I14" s="16"/>
      <c r="J14" s="16"/>
      <c r="K14" s="16"/>
      <c r="L14" s="16"/>
      <c r="M14" s="16"/>
      <c r="N14" s="16"/>
      <c r="O14" s="16"/>
      <c r="P14" s="16"/>
      <c r="Q14" s="16"/>
      <c r="R14" s="16"/>
      <c r="S14" s="16"/>
      <c r="T14" s="16"/>
      <c r="U14" s="16"/>
      <c r="V14" s="16"/>
      <c r="W14" s="16"/>
      <c r="X14" s="16"/>
      <c r="Y14" s="16"/>
      <c r="Z14" s="16"/>
    </row>
    <row r="15">
      <c r="A15" s="19" t="s">
        <v>30</v>
      </c>
      <c r="B15" s="30">
        <v>12.0</v>
      </c>
      <c r="C15" s="21" t="s">
        <v>31</v>
      </c>
      <c r="D15" s="16"/>
      <c r="E15" s="16"/>
      <c r="F15" s="16"/>
      <c r="G15" s="16"/>
      <c r="H15" s="16"/>
      <c r="I15" s="16"/>
      <c r="J15" s="16"/>
      <c r="K15" s="16"/>
      <c r="L15" s="16"/>
      <c r="M15" s="16"/>
      <c r="N15" s="16"/>
      <c r="O15" s="16"/>
      <c r="P15" s="16"/>
      <c r="Q15" s="16"/>
      <c r="R15" s="16"/>
      <c r="S15" s="16"/>
      <c r="T15" s="16"/>
      <c r="U15" s="16"/>
      <c r="V15" s="16"/>
      <c r="W15" s="16"/>
      <c r="X15" s="16"/>
      <c r="Y15" s="16"/>
      <c r="Z15" s="16"/>
    </row>
    <row r="16">
      <c r="A16" s="19" t="s">
        <v>32</v>
      </c>
      <c r="B16" s="30">
        <v>6.0</v>
      </c>
      <c r="C16" s="21" t="s">
        <v>33</v>
      </c>
      <c r="D16" s="16"/>
      <c r="E16" s="16"/>
      <c r="F16" s="16"/>
      <c r="G16" s="16"/>
      <c r="H16" s="16"/>
      <c r="I16" s="16"/>
      <c r="J16" s="16"/>
      <c r="K16" s="16"/>
      <c r="L16" s="16"/>
      <c r="M16" s="16"/>
      <c r="N16" s="16"/>
      <c r="O16" s="16"/>
      <c r="P16" s="16"/>
      <c r="Q16" s="16"/>
      <c r="R16" s="16"/>
      <c r="S16" s="16"/>
      <c r="T16" s="16"/>
      <c r="U16" s="16"/>
      <c r="V16" s="16"/>
      <c r="W16" s="16"/>
      <c r="X16" s="16"/>
      <c r="Y16" s="16"/>
      <c r="Z16" s="16"/>
    </row>
    <row r="17">
      <c r="A17" s="29" t="s">
        <v>34</v>
      </c>
      <c r="B17" s="30">
        <v>0.0</v>
      </c>
      <c r="C17" s="21" t="s">
        <v>35</v>
      </c>
      <c r="D17" s="16"/>
      <c r="E17" s="16"/>
      <c r="F17" s="16"/>
      <c r="G17" s="16"/>
      <c r="H17" s="16"/>
      <c r="I17" s="16"/>
      <c r="J17" s="16"/>
      <c r="K17" s="16"/>
      <c r="L17" s="16"/>
      <c r="M17" s="16"/>
      <c r="N17" s="16"/>
      <c r="O17" s="16"/>
      <c r="P17" s="16"/>
      <c r="Q17" s="16"/>
      <c r="R17" s="16"/>
      <c r="S17" s="16"/>
      <c r="T17" s="16"/>
      <c r="U17" s="16"/>
      <c r="V17" s="16"/>
      <c r="W17" s="16"/>
      <c r="X17" s="16"/>
      <c r="Y17" s="16"/>
      <c r="Z17" s="16"/>
    </row>
    <row r="18">
      <c r="A18" s="29" t="s">
        <v>36</v>
      </c>
      <c r="B18" s="30">
        <v>3000.0</v>
      </c>
      <c r="C18" s="21" t="s">
        <v>37</v>
      </c>
      <c r="D18" s="16"/>
      <c r="E18" s="16"/>
      <c r="F18" s="16"/>
      <c r="G18" s="16"/>
      <c r="H18" s="16"/>
      <c r="I18" s="16"/>
      <c r="J18" s="16"/>
      <c r="K18" s="16"/>
      <c r="L18" s="16"/>
      <c r="M18" s="16"/>
      <c r="N18" s="16"/>
      <c r="O18" s="16"/>
      <c r="P18" s="16"/>
      <c r="Q18" s="16"/>
      <c r="R18" s="16"/>
      <c r="S18" s="16"/>
      <c r="T18" s="16"/>
      <c r="U18" s="16"/>
      <c r="V18" s="16"/>
      <c r="W18" s="16"/>
      <c r="X18" s="16"/>
      <c r="Y18" s="16"/>
      <c r="Z18" s="16"/>
    </row>
    <row r="19">
      <c r="A19" s="19" t="s">
        <v>38</v>
      </c>
      <c r="B19" s="26">
        <v>0.28</v>
      </c>
      <c r="C19" s="21" t="s">
        <v>39</v>
      </c>
      <c r="D19" s="16"/>
      <c r="E19" s="16"/>
      <c r="F19" s="16"/>
      <c r="G19" s="16"/>
      <c r="H19" s="16"/>
      <c r="I19" s="16"/>
      <c r="J19" s="16"/>
      <c r="K19" s="16"/>
      <c r="L19" s="16"/>
      <c r="M19" s="16"/>
      <c r="N19" s="16"/>
      <c r="O19" s="16"/>
      <c r="P19" s="16"/>
      <c r="Q19" s="16"/>
      <c r="R19" s="16"/>
      <c r="S19" s="16"/>
      <c r="T19" s="16"/>
      <c r="U19" s="16"/>
      <c r="V19" s="16"/>
      <c r="W19" s="16"/>
      <c r="X19" s="16"/>
      <c r="Y19" s="16"/>
      <c r="Z19" s="16"/>
    </row>
    <row r="20">
      <c r="A20" s="24" t="s">
        <v>40</v>
      </c>
      <c r="B20" s="31">
        <v>0.33</v>
      </c>
      <c r="C20" s="21" t="s">
        <v>41</v>
      </c>
      <c r="D20" s="16"/>
      <c r="E20" s="16"/>
      <c r="F20" s="16"/>
      <c r="G20" s="16"/>
      <c r="H20" s="16"/>
      <c r="I20" s="16"/>
      <c r="J20" s="16"/>
      <c r="K20" s="16"/>
      <c r="L20" s="16"/>
      <c r="M20" s="16"/>
      <c r="N20" s="16"/>
      <c r="O20" s="16"/>
      <c r="P20" s="16"/>
      <c r="Q20" s="16"/>
      <c r="R20" s="16"/>
      <c r="S20" s="16"/>
      <c r="T20" s="16"/>
      <c r="U20" s="16"/>
      <c r="V20" s="16"/>
      <c r="W20" s="16"/>
      <c r="X20" s="16"/>
      <c r="Y20" s="16"/>
      <c r="Z20" s="16"/>
    </row>
    <row r="21">
      <c r="A21" s="19" t="s">
        <v>42</v>
      </c>
      <c r="B21" s="30">
        <v>12000.0</v>
      </c>
      <c r="C21" s="21" t="s">
        <v>43</v>
      </c>
      <c r="D21" s="16"/>
      <c r="E21" s="16"/>
      <c r="F21" s="16"/>
      <c r="G21" s="16"/>
      <c r="H21" s="16"/>
      <c r="I21" s="16"/>
      <c r="J21" s="16"/>
      <c r="K21" s="16"/>
      <c r="L21" s="16"/>
      <c r="M21" s="16"/>
      <c r="N21" s="16"/>
      <c r="O21" s="16"/>
      <c r="P21" s="16"/>
      <c r="Q21" s="16"/>
      <c r="R21" s="16"/>
      <c r="S21" s="16"/>
      <c r="T21" s="16"/>
      <c r="U21" s="16"/>
      <c r="V21" s="16"/>
      <c r="W21" s="16"/>
      <c r="X21" s="16"/>
      <c r="Y21" s="16"/>
      <c r="Z21" s="16"/>
    </row>
    <row r="22">
      <c r="A22" s="19" t="s">
        <v>44</v>
      </c>
      <c r="B22" s="20">
        <v>4.0</v>
      </c>
      <c r="C22" s="21" t="s">
        <v>45</v>
      </c>
      <c r="D22" s="16"/>
      <c r="E22" s="16"/>
      <c r="F22" s="16"/>
      <c r="G22" s="16"/>
      <c r="H22" s="16"/>
      <c r="I22" s="16"/>
      <c r="J22" s="16"/>
      <c r="K22" s="16"/>
      <c r="L22" s="16"/>
      <c r="M22" s="16"/>
      <c r="N22" s="16"/>
      <c r="O22" s="16"/>
      <c r="P22" s="16"/>
      <c r="Q22" s="16"/>
      <c r="R22" s="16"/>
      <c r="S22" s="16"/>
      <c r="T22" s="16"/>
      <c r="U22" s="16"/>
      <c r="V22" s="16"/>
      <c r="W22" s="16"/>
      <c r="X22" s="16"/>
      <c r="Y22" s="16"/>
      <c r="Z22" s="16"/>
    </row>
    <row r="23">
      <c r="A23" s="29" t="s">
        <v>46</v>
      </c>
      <c r="B23" s="30">
        <v>2500.0</v>
      </c>
      <c r="C23" s="21" t="s">
        <v>47</v>
      </c>
      <c r="D23" s="16"/>
      <c r="E23" s="16"/>
      <c r="F23" s="16"/>
      <c r="G23" s="16"/>
      <c r="H23" s="16"/>
      <c r="I23" s="16"/>
      <c r="J23" s="16"/>
      <c r="K23" s="16"/>
      <c r="L23" s="16"/>
      <c r="M23" s="16"/>
      <c r="N23" s="16"/>
      <c r="O23" s="16"/>
      <c r="P23" s="16"/>
      <c r="Q23" s="16"/>
      <c r="R23" s="16"/>
      <c r="S23" s="16"/>
      <c r="T23" s="16"/>
      <c r="U23" s="16"/>
      <c r="V23" s="16"/>
      <c r="W23" s="16"/>
      <c r="X23" s="16"/>
      <c r="Y23" s="16"/>
      <c r="Z23" s="16"/>
    </row>
    <row r="24">
      <c r="A24" s="32" t="s">
        <v>48</v>
      </c>
      <c r="B24" s="33">
        <v>0.15</v>
      </c>
      <c r="C24" s="34" t="s">
        <v>49</v>
      </c>
      <c r="D24" s="16"/>
      <c r="E24" s="16"/>
      <c r="F24" s="16"/>
      <c r="G24" s="16"/>
      <c r="H24" s="16"/>
      <c r="I24" s="16"/>
      <c r="J24" s="16"/>
      <c r="K24" s="16"/>
      <c r="L24" s="16"/>
      <c r="M24" s="16"/>
      <c r="N24" s="16"/>
      <c r="O24" s="16"/>
      <c r="P24" s="16"/>
      <c r="Q24" s="16"/>
      <c r="R24" s="16"/>
      <c r="S24" s="16"/>
      <c r="T24" s="16"/>
      <c r="U24" s="16"/>
      <c r="V24" s="16"/>
      <c r="W24" s="16"/>
      <c r="X24" s="16"/>
      <c r="Y24" s="16"/>
      <c r="Z24" s="16"/>
    </row>
    <row r="25">
      <c r="A25" s="16"/>
      <c r="B25" s="16"/>
      <c r="C25" s="35"/>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6"/>
      <c r="C26" s="35"/>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35"/>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35"/>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35"/>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35"/>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35"/>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35"/>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35"/>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35"/>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35"/>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35"/>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35"/>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35"/>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35"/>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35"/>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35"/>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35"/>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35"/>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35"/>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35"/>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35"/>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35"/>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35"/>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35"/>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35"/>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35"/>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35"/>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35"/>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35"/>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35"/>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35"/>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35"/>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35"/>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35"/>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35"/>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35"/>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35"/>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35"/>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35"/>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35"/>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35"/>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35"/>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35"/>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35"/>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35"/>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35"/>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35"/>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35"/>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35"/>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35"/>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35"/>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35"/>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35"/>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35"/>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35"/>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35"/>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35"/>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35"/>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35"/>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35"/>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35"/>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35"/>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35"/>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35"/>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35"/>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35"/>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35"/>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35"/>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35"/>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35"/>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35"/>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35"/>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35"/>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35"/>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35"/>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35"/>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35"/>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35"/>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35"/>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35"/>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35"/>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35"/>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35"/>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35"/>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35"/>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35"/>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35"/>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35"/>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35"/>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35"/>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35"/>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35"/>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35"/>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35"/>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35"/>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35"/>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35"/>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35"/>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35"/>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35"/>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35"/>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35"/>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35"/>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35"/>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35"/>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35"/>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35"/>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35"/>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35"/>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35"/>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35"/>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35"/>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35"/>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35"/>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35"/>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35"/>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35"/>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35"/>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35"/>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35"/>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35"/>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35"/>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35"/>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35"/>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35"/>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35"/>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35"/>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35"/>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35"/>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35"/>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35"/>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35"/>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35"/>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35"/>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35"/>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35"/>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35"/>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35"/>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35"/>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35"/>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35"/>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35"/>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35"/>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35"/>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35"/>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35"/>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35"/>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35"/>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35"/>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35"/>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35"/>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35"/>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35"/>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35"/>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35"/>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35"/>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35"/>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35"/>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35"/>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35"/>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35"/>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35"/>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35"/>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35"/>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35"/>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35"/>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35"/>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35"/>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35"/>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35"/>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35"/>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35"/>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35"/>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35"/>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35"/>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35"/>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35"/>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35"/>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35"/>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35"/>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35"/>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35"/>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35"/>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35"/>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35"/>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35"/>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35"/>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35"/>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35"/>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35"/>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35"/>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35"/>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35"/>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35"/>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35"/>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35"/>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35"/>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35"/>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35"/>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35"/>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35"/>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35"/>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35"/>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35"/>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35"/>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35"/>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35"/>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35"/>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35"/>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35"/>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35"/>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35"/>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35"/>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35"/>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35"/>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35"/>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35"/>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35"/>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35"/>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35"/>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35"/>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35"/>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35"/>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35"/>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35"/>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35"/>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35"/>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35"/>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35"/>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35"/>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35"/>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35"/>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35"/>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35"/>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35"/>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35"/>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35"/>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35"/>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35"/>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35"/>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35"/>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35"/>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35"/>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35"/>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35"/>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35"/>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35"/>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35"/>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35"/>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35"/>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35"/>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35"/>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35"/>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35"/>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35"/>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35"/>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35"/>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35"/>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35"/>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35"/>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35"/>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35"/>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35"/>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35"/>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35"/>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35"/>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35"/>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35"/>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35"/>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35"/>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35"/>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35"/>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35"/>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35"/>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35"/>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35"/>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35"/>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35"/>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35"/>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35"/>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35"/>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35"/>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35"/>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35"/>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35"/>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35"/>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35"/>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35"/>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35"/>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35"/>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35"/>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35"/>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35"/>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35"/>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35"/>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35"/>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35"/>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35"/>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35"/>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35"/>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35"/>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35"/>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35"/>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35"/>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35"/>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35"/>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35"/>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35"/>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35"/>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35"/>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35"/>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35"/>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35"/>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35"/>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35"/>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35"/>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35"/>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35"/>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35"/>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35"/>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35"/>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35"/>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35"/>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35"/>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35"/>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35"/>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35"/>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35"/>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35"/>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35"/>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35"/>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35"/>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35"/>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35"/>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35"/>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35"/>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35"/>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35"/>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35"/>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35"/>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35"/>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35"/>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35"/>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35"/>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35"/>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35"/>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35"/>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35"/>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35"/>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35"/>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35"/>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35"/>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35"/>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35"/>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35"/>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35"/>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35"/>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35"/>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35"/>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35"/>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35"/>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35"/>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35"/>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35"/>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35"/>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35"/>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35"/>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35"/>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35"/>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35"/>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35"/>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35"/>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35"/>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35"/>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35"/>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35"/>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35"/>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35"/>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35"/>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35"/>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35"/>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35"/>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35"/>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35"/>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35"/>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35"/>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35"/>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35"/>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35"/>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35"/>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35"/>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35"/>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35"/>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35"/>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35"/>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35"/>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35"/>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35"/>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35"/>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35"/>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35"/>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35"/>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35"/>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35"/>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35"/>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35"/>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35"/>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35"/>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35"/>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35"/>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35"/>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35"/>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35"/>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35"/>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35"/>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35"/>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35"/>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35"/>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35"/>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35"/>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35"/>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35"/>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35"/>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35"/>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35"/>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35"/>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35"/>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35"/>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35"/>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35"/>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35"/>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35"/>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35"/>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35"/>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35"/>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35"/>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35"/>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35"/>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35"/>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35"/>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35"/>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35"/>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35"/>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35"/>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35"/>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35"/>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35"/>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35"/>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35"/>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35"/>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35"/>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35"/>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35"/>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35"/>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35"/>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35"/>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35"/>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35"/>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35"/>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35"/>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35"/>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35"/>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35"/>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35"/>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35"/>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35"/>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35"/>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35"/>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35"/>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35"/>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35"/>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35"/>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35"/>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35"/>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35"/>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35"/>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35"/>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35"/>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35"/>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35"/>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35"/>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35"/>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35"/>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35"/>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35"/>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35"/>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35"/>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35"/>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35"/>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35"/>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35"/>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35"/>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35"/>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35"/>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35"/>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35"/>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35"/>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35"/>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35"/>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35"/>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35"/>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35"/>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35"/>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35"/>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35"/>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35"/>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35"/>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35"/>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35"/>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35"/>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35"/>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35"/>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35"/>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35"/>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35"/>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35"/>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35"/>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35"/>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35"/>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35"/>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35"/>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35"/>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35"/>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35"/>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35"/>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35"/>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35"/>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35"/>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35"/>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35"/>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35"/>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35"/>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35"/>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35"/>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35"/>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35"/>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35"/>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35"/>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35"/>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35"/>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35"/>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35"/>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35"/>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35"/>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35"/>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35"/>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35"/>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35"/>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35"/>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35"/>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35"/>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35"/>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35"/>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35"/>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35"/>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35"/>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35"/>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35"/>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35"/>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35"/>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35"/>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35"/>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35"/>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35"/>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35"/>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35"/>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35"/>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35"/>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35"/>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35"/>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35"/>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35"/>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35"/>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35"/>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35"/>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35"/>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35"/>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35"/>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35"/>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35"/>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35"/>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35"/>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35"/>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35"/>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35"/>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35"/>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35"/>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35"/>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35"/>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35"/>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35"/>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35"/>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35"/>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35"/>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35"/>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35"/>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35"/>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35"/>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35"/>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35"/>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35"/>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35"/>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35"/>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35"/>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35"/>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35"/>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35"/>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35"/>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35"/>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35"/>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35"/>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35"/>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35"/>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35"/>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35"/>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35"/>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35"/>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35"/>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35"/>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35"/>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35"/>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35"/>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35"/>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35"/>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35"/>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35"/>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35"/>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35"/>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35"/>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35"/>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35"/>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35"/>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35"/>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35"/>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35"/>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35"/>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35"/>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35"/>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35"/>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35"/>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35"/>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35"/>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35"/>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35"/>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35"/>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35"/>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35"/>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35"/>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35"/>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35"/>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35"/>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35"/>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35"/>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35"/>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35"/>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35"/>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35"/>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35"/>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35"/>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35"/>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35"/>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35"/>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35"/>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35"/>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35"/>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35"/>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35"/>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35"/>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35"/>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35"/>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35"/>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35"/>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35"/>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35"/>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35"/>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35"/>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35"/>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35"/>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35"/>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35"/>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35"/>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35"/>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35"/>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35"/>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35"/>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35"/>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35"/>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35"/>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35"/>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35"/>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35"/>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35"/>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35"/>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35"/>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35"/>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35"/>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35"/>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35"/>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35"/>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35"/>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35"/>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35"/>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35"/>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35"/>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35"/>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35"/>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35"/>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35"/>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35"/>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35"/>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35"/>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35"/>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35"/>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35"/>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35"/>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35"/>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35"/>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35"/>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35"/>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35"/>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35"/>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35"/>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35"/>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35"/>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35"/>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35"/>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35"/>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35"/>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35"/>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35"/>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35"/>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35"/>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35"/>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35"/>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35"/>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35"/>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35"/>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35"/>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35"/>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35"/>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35"/>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35"/>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35"/>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35"/>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35"/>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35"/>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35"/>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35"/>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35"/>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35"/>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35"/>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35"/>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35"/>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35"/>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35"/>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35"/>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35"/>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35"/>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35"/>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35"/>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35"/>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35"/>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35"/>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35"/>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35"/>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35"/>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35"/>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35"/>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35"/>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35"/>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35"/>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35"/>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35"/>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35"/>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35"/>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35"/>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35"/>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35"/>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35"/>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35"/>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35"/>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35"/>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35"/>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35"/>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35"/>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35"/>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35"/>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35"/>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35"/>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35"/>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35"/>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35"/>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35"/>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35"/>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35"/>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35"/>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35"/>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35"/>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35"/>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35"/>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35"/>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35"/>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35"/>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35"/>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35"/>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35"/>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35"/>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35"/>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35"/>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35"/>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35"/>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35"/>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35"/>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35"/>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35"/>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35"/>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35"/>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35"/>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35"/>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35"/>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35"/>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35"/>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35"/>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35"/>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35"/>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35"/>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35"/>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35"/>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35"/>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35"/>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35"/>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35"/>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35"/>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35"/>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35"/>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35"/>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35"/>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35"/>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35"/>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35"/>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35"/>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35"/>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35"/>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35"/>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35"/>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35"/>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35"/>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35"/>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35"/>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35"/>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35"/>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35"/>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35"/>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35"/>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35"/>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35"/>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35"/>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35"/>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35"/>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35"/>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35"/>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35"/>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35"/>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35"/>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35"/>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35"/>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35"/>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35"/>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35"/>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35"/>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35"/>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35"/>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35"/>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35"/>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35"/>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35"/>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35"/>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35"/>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35"/>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35"/>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35"/>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35"/>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35"/>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35"/>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35"/>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35"/>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35"/>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35"/>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35"/>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35"/>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35"/>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35"/>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35"/>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35"/>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35"/>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35"/>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35"/>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35"/>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35"/>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35"/>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35"/>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35"/>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35"/>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35"/>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35"/>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35"/>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35"/>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35"/>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35"/>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35"/>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35"/>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35"/>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35"/>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35"/>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35"/>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35"/>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35"/>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35"/>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35"/>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35"/>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35"/>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35"/>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35"/>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35"/>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35"/>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35"/>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35"/>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35"/>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35"/>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35"/>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35"/>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35"/>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35"/>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35"/>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35"/>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35"/>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35"/>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35"/>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35"/>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35"/>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35"/>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35"/>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35"/>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35"/>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35"/>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35"/>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35"/>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35"/>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35"/>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35"/>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35"/>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35"/>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35"/>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35"/>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35"/>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35"/>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35"/>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35"/>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35"/>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35"/>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35"/>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35"/>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35"/>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35"/>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35"/>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35"/>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35"/>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35"/>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35"/>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35"/>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35"/>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35"/>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35"/>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35"/>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35"/>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c r="A1001" s="16"/>
      <c r="B1001" s="16"/>
      <c r="C1001" s="35"/>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c r="A1002" s="16"/>
      <c r="B1002" s="16"/>
      <c r="C1002" s="35"/>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c r="A1003" s="16"/>
      <c r="B1003" s="16"/>
      <c r="C1003" s="35"/>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c r="A1004" s="16"/>
      <c r="B1004" s="16"/>
      <c r="C1004" s="35"/>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c r="A1005" s="16"/>
      <c r="B1005" s="16"/>
      <c r="C1005" s="35"/>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sheetData>
  <mergeCells count="2">
    <mergeCell ref="A1:C1"/>
    <mergeCell ref="A2:C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 customWidth="1" min="3" max="3" width="120.75"/>
  </cols>
  <sheetData>
    <row r="1" ht="48.75" customHeight="1">
      <c r="A1" s="36"/>
    </row>
    <row r="2" ht="49.5" customHeight="1">
      <c r="A2" s="37" t="s">
        <v>50</v>
      </c>
      <c r="B2" s="18"/>
      <c r="C2" s="7"/>
    </row>
    <row r="3">
      <c r="A3" s="38" t="s">
        <v>51</v>
      </c>
      <c r="B3" s="39">
        <v>6.5</v>
      </c>
      <c r="C3" s="10" t="s">
        <v>52</v>
      </c>
    </row>
    <row r="4">
      <c r="A4" s="38" t="s">
        <v>53</v>
      </c>
      <c r="B4" s="39">
        <f>67/15</f>
        <v>4.466666667</v>
      </c>
      <c r="C4" s="10" t="s">
        <v>54</v>
      </c>
    </row>
    <row r="5">
      <c r="A5" s="38" t="s">
        <v>55</v>
      </c>
      <c r="B5" s="40">
        <v>0.1</v>
      </c>
      <c r="C5" s="10" t="s">
        <v>56</v>
      </c>
    </row>
    <row r="6">
      <c r="A6" s="38" t="s">
        <v>57</v>
      </c>
      <c r="B6" s="40">
        <v>0.9</v>
      </c>
      <c r="C6" s="10" t="s">
        <v>58</v>
      </c>
    </row>
    <row r="7">
      <c r="A7" s="41" t="s">
        <v>28</v>
      </c>
      <c r="B7" s="39">
        <v>22.0</v>
      </c>
      <c r="C7" s="10" t="s">
        <v>59</v>
      </c>
    </row>
    <row r="8">
      <c r="A8" s="41" t="s">
        <v>60</v>
      </c>
      <c r="B8" s="39">
        <v>6200.0</v>
      </c>
      <c r="C8" s="10" t="s">
        <v>61</v>
      </c>
    </row>
    <row r="9">
      <c r="A9" s="41" t="s">
        <v>62</v>
      </c>
      <c r="B9" s="42">
        <v>4.0</v>
      </c>
      <c r="C9" s="10" t="s">
        <v>63</v>
      </c>
    </row>
    <row r="10">
      <c r="A10" s="41" t="s">
        <v>64</v>
      </c>
      <c r="B10" s="39">
        <v>1440.0</v>
      </c>
      <c r="C10" s="10" t="s">
        <v>65</v>
      </c>
    </row>
    <row r="11">
      <c r="A11" s="41" t="s">
        <v>66</v>
      </c>
      <c r="B11" s="43">
        <v>0.31</v>
      </c>
      <c r="C11" s="10" t="s">
        <v>67</v>
      </c>
    </row>
    <row r="12">
      <c r="A12" s="41" t="s">
        <v>68</v>
      </c>
      <c r="B12" s="44">
        <v>0.3</v>
      </c>
      <c r="C12" s="10" t="s">
        <v>69</v>
      </c>
    </row>
    <row r="13">
      <c r="A13" s="41" t="s">
        <v>70</v>
      </c>
      <c r="B13" s="44">
        <v>0.36</v>
      </c>
      <c r="C13" s="10" t="s">
        <v>71</v>
      </c>
    </row>
    <row r="14">
      <c r="A14" s="41" t="s">
        <v>72</v>
      </c>
      <c r="B14" s="44">
        <v>2.3</v>
      </c>
      <c r="C14" s="10" t="s">
        <v>73</v>
      </c>
    </row>
    <row r="15">
      <c r="A15" s="41" t="s">
        <v>74</v>
      </c>
      <c r="B15" s="39">
        <v>0.35</v>
      </c>
      <c r="C15" s="10" t="s">
        <v>75</v>
      </c>
    </row>
    <row r="16">
      <c r="A16" s="38" t="s">
        <v>76</v>
      </c>
      <c r="B16" s="42">
        <v>106.0</v>
      </c>
      <c r="C16" s="45" t="s">
        <v>77</v>
      </c>
    </row>
    <row r="17">
      <c r="A17" s="38" t="s">
        <v>78</v>
      </c>
      <c r="B17" s="39">
        <v>1.1</v>
      </c>
      <c r="C17" s="45" t="s">
        <v>79</v>
      </c>
    </row>
    <row r="18">
      <c r="A18" s="38" t="s">
        <v>80</v>
      </c>
      <c r="B18" s="39">
        <f>((B3*B5)+(B4*B6))</f>
        <v>4.67</v>
      </c>
      <c r="C18" s="45" t="s">
        <v>81</v>
      </c>
    </row>
    <row r="19">
      <c r="A19" s="46" t="s">
        <v>48</v>
      </c>
      <c r="B19" s="47">
        <v>0.15</v>
      </c>
      <c r="C19" s="12" t="s">
        <v>82</v>
      </c>
    </row>
    <row r="20">
      <c r="C20" s="48"/>
    </row>
    <row r="21">
      <c r="C21" s="48"/>
    </row>
    <row r="22">
      <c r="C22" s="48"/>
    </row>
    <row r="23">
      <c r="C23" s="48"/>
    </row>
    <row r="24">
      <c r="C24" s="48"/>
    </row>
    <row r="25">
      <c r="B25" s="49"/>
      <c r="C25" s="50"/>
    </row>
    <row r="26">
      <c r="C26" s="48"/>
    </row>
    <row r="27">
      <c r="C27" s="48"/>
    </row>
    <row r="28">
      <c r="C28" s="48"/>
    </row>
    <row r="29">
      <c r="B29" s="51"/>
      <c r="C29" s="48"/>
    </row>
    <row r="30">
      <c r="C30" s="48"/>
    </row>
    <row r="31">
      <c r="C31" s="48"/>
    </row>
    <row r="32">
      <c r="C32" s="48"/>
    </row>
    <row r="33">
      <c r="C33" s="48"/>
    </row>
    <row r="34">
      <c r="C34" s="48"/>
    </row>
    <row r="35">
      <c r="C35" s="48"/>
    </row>
    <row r="36">
      <c r="C36" s="48"/>
    </row>
    <row r="37">
      <c r="C37" s="48"/>
    </row>
    <row r="38">
      <c r="C38" s="48"/>
    </row>
    <row r="39">
      <c r="C39" s="48"/>
    </row>
    <row r="40">
      <c r="C40" s="48"/>
    </row>
    <row r="41">
      <c r="C41" s="48"/>
    </row>
    <row r="42">
      <c r="C42" s="48"/>
    </row>
    <row r="43">
      <c r="C43" s="48"/>
    </row>
    <row r="44">
      <c r="C44" s="48"/>
    </row>
    <row r="45">
      <c r="C45" s="48"/>
    </row>
    <row r="46">
      <c r="C46" s="48"/>
    </row>
    <row r="47">
      <c r="C47" s="48"/>
    </row>
    <row r="48">
      <c r="C48" s="48"/>
    </row>
    <row r="49">
      <c r="C49" s="48"/>
    </row>
    <row r="50">
      <c r="C50" s="48"/>
    </row>
    <row r="51">
      <c r="C51" s="48"/>
    </row>
    <row r="52">
      <c r="C52" s="48"/>
    </row>
    <row r="53">
      <c r="C53" s="48"/>
    </row>
    <row r="54">
      <c r="C54" s="48"/>
    </row>
    <row r="55">
      <c r="C55" s="48"/>
    </row>
    <row r="56">
      <c r="C56" s="48"/>
    </row>
    <row r="57">
      <c r="C57" s="48"/>
    </row>
    <row r="58">
      <c r="C58" s="48"/>
    </row>
    <row r="59">
      <c r="C59" s="48"/>
    </row>
    <row r="60">
      <c r="C60" s="48"/>
    </row>
    <row r="61">
      <c r="C61" s="48"/>
    </row>
    <row r="62">
      <c r="C62" s="48"/>
    </row>
    <row r="63">
      <c r="C63" s="48"/>
    </row>
    <row r="64">
      <c r="C64" s="48"/>
    </row>
    <row r="65">
      <c r="C65" s="48"/>
    </row>
    <row r="66">
      <c r="C66" s="48"/>
    </row>
    <row r="67">
      <c r="C67" s="48"/>
    </row>
    <row r="68">
      <c r="C68" s="48"/>
    </row>
    <row r="69">
      <c r="C69" s="48"/>
    </row>
    <row r="70">
      <c r="C70" s="48"/>
    </row>
    <row r="71">
      <c r="C71" s="48"/>
    </row>
    <row r="72">
      <c r="C72" s="48"/>
    </row>
    <row r="73">
      <c r="C73" s="48"/>
    </row>
    <row r="74">
      <c r="C74" s="48"/>
    </row>
    <row r="75">
      <c r="C75" s="48"/>
    </row>
    <row r="76">
      <c r="C76" s="48"/>
    </row>
    <row r="77">
      <c r="C77" s="48"/>
    </row>
    <row r="78">
      <c r="C78" s="48"/>
    </row>
    <row r="79">
      <c r="C79" s="48"/>
    </row>
    <row r="80">
      <c r="C80" s="48"/>
    </row>
    <row r="81">
      <c r="C81" s="48"/>
    </row>
    <row r="82">
      <c r="C82" s="48"/>
    </row>
    <row r="83">
      <c r="C83" s="48"/>
    </row>
    <row r="84">
      <c r="C84" s="48"/>
    </row>
    <row r="85">
      <c r="C85" s="48"/>
    </row>
    <row r="86">
      <c r="C86" s="48"/>
    </row>
    <row r="87">
      <c r="C87" s="48"/>
    </row>
    <row r="88">
      <c r="C88" s="48"/>
    </row>
    <row r="89">
      <c r="C89" s="48"/>
    </row>
    <row r="90">
      <c r="C90" s="48"/>
    </row>
    <row r="91">
      <c r="C91" s="48"/>
    </row>
    <row r="92">
      <c r="C92" s="48"/>
    </row>
    <row r="93">
      <c r="C93" s="48"/>
    </row>
    <row r="94">
      <c r="C94" s="48"/>
    </row>
    <row r="95">
      <c r="C95" s="48"/>
    </row>
    <row r="96">
      <c r="C96" s="48"/>
    </row>
    <row r="97">
      <c r="C97" s="48"/>
    </row>
    <row r="98">
      <c r="C98" s="48"/>
    </row>
    <row r="99">
      <c r="C99" s="48"/>
    </row>
    <row r="100">
      <c r="C100" s="48"/>
    </row>
    <row r="101">
      <c r="C101" s="48"/>
    </row>
    <row r="102">
      <c r="C102" s="48"/>
    </row>
    <row r="103">
      <c r="C103" s="48"/>
    </row>
    <row r="104">
      <c r="C104" s="48"/>
    </row>
    <row r="105">
      <c r="C105" s="48"/>
    </row>
    <row r="106">
      <c r="C106" s="48"/>
    </row>
    <row r="107">
      <c r="C107" s="48"/>
    </row>
    <row r="108">
      <c r="C108" s="48"/>
    </row>
    <row r="109">
      <c r="C109" s="48"/>
    </row>
    <row r="110">
      <c r="C110" s="48"/>
    </row>
    <row r="111">
      <c r="C111" s="48"/>
    </row>
    <row r="112">
      <c r="C112" s="48"/>
    </row>
    <row r="113">
      <c r="C113" s="48"/>
    </row>
    <row r="114">
      <c r="C114" s="48"/>
    </row>
    <row r="115">
      <c r="C115" s="48"/>
    </row>
    <row r="116">
      <c r="C116" s="48"/>
    </row>
    <row r="117">
      <c r="C117" s="48"/>
    </row>
    <row r="118">
      <c r="C118" s="48"/>
    </row>
    <row r="119">
      <c r="C119" s="48"/>
    </row>
    <row r="120">
      <c r="C120" s="48"/>
    </row>
    <row r="121">
      <c r="C121" s="48"/>
    </row>
    <row r="122">
      <c r="C122" s="48"/>
    </row>
    <row r="123">
      <c r="C123" s="48"/>
    </row>
    <row r="124">
      <c r="C124" s="48"/>
    </row>
    <row r="125">
      <c r="C125" s="48"/>
    </row>
    <row r="126">
      <c r="C126" s="48"/>
    </row>
    <row r="127">
      <c r="C127" s="48"/>
    </row>
    <row r="128">
      <c r="C128" s="48"/>
    </row>
    <row r="129">
      <c r="C129" s="48"/>
    </row>
    <row r="130">
      <c r="C130" s="48"/>
    </row>
    <row r="131">
      <c r="C131" s="48"/>
    </row>
    <row r="132">
      <c r="C132" s="48"/>
    </row>
    <row r="133">
      <c r="C133" s="48"/>
    </row>
    <row r="134">
      <c r="C134" s="48"/>
    </row>
    <row r="135">
      <c r="C135" s="48"/>
    </row>
    <row r="136">
      <c r="C136" s="48"/>
    </row>
    <row r="137">
      <c r="C137" s="48"/>
    </row>
    <row r="138">
      <c r="C138" s="48"/>
    </row>
    <row r="139">
      <c r="C139" s="48"/>
    </row>
    <row r="140">
      <c r="C140" s="48"/>
    </row>
    <row r="141">
      <c r="C141" s="48"/>
    </row>
    <row r="142">
      <c r="C142" s="48"/>
    </row>
    <row r="143">
      <c r="C143" s="48"/>
    </row>
    <row r="144">
      <c r="C144" s="48"/>
    </row>
    <row r="145">
      <c r="C145" s="48"/>
    </row>
    <row r="146">
      <c r="C146" s="48"/>
    </row>
    <row r="147">
      <c r="C147" s="48"/>
    </row>
    <row r="148">
      <c r="C148" s="48"/>
    </row>
    <row r="149">
      <c r="C149" s="48"/>
    </row>
    <row r="150">
      <c r="C150" s="48"/>
    </row>
    <row r="151">
      <c r="C151" s="48"/>
    </row>
    <row r="152">
      <c r="C152" s="48"/>
    </row>
    <row r="153">
      <c r="C153" s="48"/>
    </row>
    <row r="154">
      <c r="C154" s="48"/>
    </row>
    <row r="155">
      <c r="C155" s="48"/>
    </row>
    <row r="156">
      <c r="C156" s="48"/>
    </row>
    <row r="157">
      <c r="C157" s="48"/>
    </row>
    <row r="158">
      <c r="C158" s="48"/>
    </row>
    <row r="159">
      <c r="C159" s="48"/>
    </row>
    <row r="160">
      <c r="C160" s="48"/>
    </row>
    <row r="161">
      <c r="C161" s="48"/>
    </row>
    <row r="162">
      <c r="C162" s="48"/>
    </row>
    <row r="163">
      <c r="C163" s="48"/>
    </row>
    <row r="164">
      <c r="C164" s="48"/>
    </row>
    <row r="165">
      <c r="C165" s="48"/>
    </row>
    <row r="166">
      <c r="C166" s="48"/>
    </row>
    <row r="167">
      <c r="C167" s="48"/>
    </row>
    <row r="168">
      <c r="C168" s="48"/>
    </row>
    <row r="169">
      <c r="C169" s="48"/>
    </row>
    <row r="170">
      <c r="C170" s="48"/>
    </row>
    <row r="171">
      <c r="C171" s="48"/>
    </row>
    <row r="172">
      <c r="C172" s="48"/>
    </row>
    <row r="173">
      <c r="C173" s="48"/>
    </row>
    <row r="174">
      <c r="C174" s="48"/>
    </row>
    <row r="175">
      <c r="C175" s="48"/>
    </row>
    <row r="176">
      <c r="C176" s="48"/>
    </row>
    <row r="177">
      <c r="C177" s="48"/>
    </row>
    <row r="178">
      <c r="C178" s="48"/>
    </row>
    <row r="179">
      <c r="C179" s="48"/>
    </row>
    <row r="180">
      <c r="C180" s="48"/>
    </row>
    <row r="181">
      <c r="C181" s="48"/>
    </row>
    <row r="182">
      <c r="C182" s="48"/>
    </row>
    <row r="183">
      <c r="C183" s="48"/>
    </row>
    <row r="184">
      <c r="C184" s="48"/>
    </row>
    <row r="185">
      <c r="C185" s="48"/>
    </row>
    <row r="186">
      <c r="C186" s="48"/>
    </row>
    <row r="187">
      <c r="C187" s="48"/>
    </row>
    <row r="188">
      <c r="C188" s="48"/>
    </row>
    <row r="189">
      <c r="C189" s="48"/>
    </row>
    <row r="190">
      <c r="C190" s="48"/>
    </row>
    <row r="191">
      <c r="C191" s="48"/>
    </row>
    <row r="192">
      <c r="C192" s="48"/>
    </row>
    <row r="193">
      <c r="C193" s="48"/>
    </row>
    <row r="194">
      <c r="C194" s="48"/>
    </row>
    <row r="195">
      <c r="C195" s="48"/>
    </row>
    <row r="196">
      <c r="C196" s="48"/>
    </row>
    <row r="197">
      <c r="C197" s="48"/>
    </row>
    <row r="198">
      <c r="C198" s="48"/>
    </row>
    <row r="199">
      <c r="C199" s="48"/>
    </row>
    <row r="200">
      <c r="C200" s="48"/>
    </row>
    <row r="201">
      <c r="C201" s="48"/>
    </row>
    <row r="202">
      <c r="C202" s="48"/>
    </row>
    <row r="203">
      <c r="C203" s="48"/>
    </row>
    <row r="204">
      <c r="C204" s="48"/>
    </row>
    <row r="205">
      <c r="C205" s="48"/>
    </row>
    <row r="206">
      <c r="C206" s="48"/>
    </row>
    <row r="207">
      <c r="C207" s="48"/>
    </row>
    <row r="208">
      <c r="C208" s="48"/>
    </row>
    <row r="209">
      <c r="C209" s="48"/>
    </row>
    <row r="210">
      <c r="C210" s="48"/>
    </row>
    <row r="211">
      <c r="C211" s="48"/>
    </row>
    <row r="212">
      <c r="C212" s="48"/>
    </row>
    <row r="213">
      <c r="C213" s="48"/>
    </row>
    <row r="214">
      <c r="C214" s="48"/>
    </row>
    <row r="215">
      <c r="C215" s="48"/>
    </row>
    <row r="216">
      <c r="C216" s="48"/>
    </row>
    <row r="217">
      <c r="C217" s="48"/>
    </row>
    <row r="218">
      <c r="C218" s="48"/>
    </row>
    <row r="219">
      <c r="C219" s="48"/>
    </row>
    <row r="220">
      <c r="C220" s="48"/>
    </row>
    <row r="221">
      <c r="C221" s="48"/>
    </row>
    <row r="222">
      <c r="C222" s="48"/>
    </row>
    <row r="223">
      <c r="C223" s="48"/>
    </row>
    <row r="224">
      <c r="C224" s="48"/>
    </row>
    <row r="225">
      <c r="C225" s="48"/>
    </row>
    <row r="226">
      <c r="C226" s="48"/>
    </row>
    <row r="227">
      <c r="C227" s="48"/>
    </row>
    <row r="228">
      <c r="C228" s="48"/>
    </row>
    <row r="229">
      <c r="C229" s="48"/>
    </row>
    <row r="230">
      <c r="C230" s="48"/>
    </row>
    <row r="231">
      <c r="C231" s="48"/>
    </row>
    <row r="232">
      <c r="C232" s="48"/>
    </row>
    <row r="233">
      <c r="C233" s="48"/>
    </row>
    <row r="234">
      <c r="C234" s="48"/>
    </row>
    <row r="235">
      <c r="C235" s="48"/>
    </row>
    <row r="236">
      <c r="C236" s="48"/>
    </row>
    <row r="237">
      <c r="C237" s="48"/>
    </row>
    <row r="238">
      <c r="C238" s="48"/>
    </row>
    <row r="239">
      <c r="C239" s="48"/>
    </row>
    <row r="240">
      <c r="C240" s="48"/>
    </row>
    <row r="241">
      <c r="C241" s="48"/>
    </row>
    <row r="242">
      <c r="C242" s="48"/>
    </row>
    <row r="243">
      <c r="C243" s="48"/>
    </row>
    <row r="244">
      <c r="C244" s="48"/>
    </row>
    <row r="245">
      <c r="C245" s="48"/>
    </row>
    <row r="246">
      <c r="C246" s="48"/>
    </row>
    <row r="247">
      <c r="C247" s="48"/>
    </row>
    <row r="248">
      <c r="C248" s="48"/>
    </row>
    <row r="249">
      <c r="C249" s="48"/>
    </row>
    <row r="250">
      <c r="C250" s="48"/>
    </row>
    <row r="251">
      <c r="C251" s="48"/>
    </row>
    <row r="252">
      <c r="C252" s="48"/>
    </row>
    <row r="253">
      <c r="C253" s="48"/>
    </row>
    <row r="254">
      <c r="C254" s="48"/>
    </row>
    <row r="255">
      <c r="C255" s="48"/>
    </row>
    <row r="256">
      <c r="C256" s="48"/>
    </row>
    <row r="257">
      <c r="C257" s="48"/>
    </row>
    <row r="258">
      <c r="C258" s="48"/>
    </row>
    <row r="259">
      <c r="C259" s="48"/>
    </row>
    <row r="260">
      <c r="C260" s="48"/>
    </row>
    <row r="261">
      <c r="C261" s="48"/>
    </row>
    <row r="262">
      <c r="C262" s="48"/>
    </row>
    <row r="263">
      <c r="C263" s="48"/>
    </row>
    <row r="264">
      <c r="C264" s="48"/>
    </row>
    <row r="265">
      <c r="C265" s="48"/>
    </row>
    <row r="266">
      <c r="C266" s="48"/>
    </row>
    <row r="267">
      <c r="C267" s="48"/>
    </row>
    <row r="268">
      <c r="C268" s="48"/>
    </row>
    <row r="269">
      <c r="C269" s="48"/>
    </row>
    <row r="270">
      <c r="C270" s="48"/>
    </row>
    <row r="271">
      <c r="C271" s="48"/>
    </row>
    <row r="272">
      <c r="C272" s="48"/>
    </row>
    <row r="273">
      <c r="C273" s="48"/>
    </row>
    <row r="274">
      <c r="C274" s="48"/>
    </row>
    <row r="275">
      <c r="C275" s="48"/>
    </row>
    <row r="276">
      <c r="C276" s="48"/>
    </row>
    <row r="277">
      <c r="C277" s="48"/>
    </row>
    <row r="278">
      <c r="C278" s="48"/>
    </row>
    <row r="279">
      <c r="C279" s="48"/>
    </row>
    <row r="280">
      <c r="C280" s="48"/>
    </row>
    <row r="281">
      <c r="C281" s="48"/>
    </row>
    <row r="282">
      <c r="C282" s="48"/>
    </row>
    <row r="283">
      <c r="C283" s="48"/>
    </row>
    <row r="284">
      <c r="C284" s="48"/>
    </row>
    <row r="285">
      <c r="C285" s="48"/>
    </row>
    <row r="286">
      <c r="C286" s="48"/>
    </row>
    <row r="287">
      <c r="C287" s="48"/>
    </row>
    <row r="288">
      <c r="C288" s="48"/>
    </row>
    <row r="289">
      <c r="C289" s="48"/>
    </row>
    <row r="290">
      <c r="C290" s="48"/>
    </row>
    <row r="291">
      <c r="C291" s="48"/>
    </row>
    <row r="292">
      <c r="C292" s="48"/>
    </row>
    <row r="293">
      <c r="C293" s="48"/>
    </row>
    <row r="294">
      <c r="C294" s="48"/>
    </row>
    <row r="295">
      <c r="C295" s="48"/>
    </row>
    <row r="296">
      <c r="C296" s="48"/>
    </row>
    <row r="297">
      <c r="C297" s="48"/>
    </row>
    <row r="298">
      <c r="C298" s="48"/>
    </row>
    <row r="299">
      <c r="C299" s="48"/>
    </row>
    <row r="300">
      <c r="C300" s="48"/>
    </row>
    <row r="301">
      <c r="C301" s="48"/>
    </row>
    <row r="302">
      <c r="C302" s="48"/>
    </row>
    <row r="303">
      <c r="C303" s="48"/>
    </row>
    <row r="304">
      <c r="C304" s="48"/>
    </row>
    <row r="305">
      <c r="C305" s="48"/>
    </row>
    <row r="306">
      <c r="C306" s="48"/>
    </row>
    <row r="307">
      <c r="C307" s="48"/>
    </row>
    <row r="308">
      <c r="C308" s="48"/>
    </row>
    <row r="309">
      <c r="C309" s="48"/>
    </row>
    <row r="310">
      <c r="C310" s="48"/>
    </row>
    <row r="311">
      <c r="C311" s="48"/>
    </row>
    <row r="312">
      <c r="C312" s="48"/>
    </row>
    <row r="313">
      <c r="C313" s="48"/>
    </row>
    <row r="314">
      <c r="C314" s="48"/>
    </row>
    <row r="315">
      <c r="C315" s="48"/>
    </row>
    <row r="316">
      <c r="C316" s="48"/>
    </row>
    <row r="317">
      <c r="C317" s="48"/>
    </row>
    <row r="318">
      <c r="C318" s="48"/>
    </row>
    <row r="319">
      <c r="C319" s="48"/>
    </row>
    <row r="320">
      <c r="C320" s="48"/>
    </row>
    <row r="321">
      <c r="C321" s="48"/>
    </row>
    <row r="322">
      <c r="C322" s="48"/>
    </row>
    <row r="323">
      <c r="C323" s="48"/>
    </row>
    <row r="324">
      <c r="C324" s="48"/>
    </row>
    <row r="325">
      <c r="C325" s="48"/>
    </row>
    <row r="326">
      <c r="C326" s="48"/>
    </row>
    <row r="327">
      <c r="C327" s="48"/>
    </row>
    <row r="328">
      <c r="C328" s="48"/>
    </row>
    <row r="329">
      <c r="C329" s="48"/>
    </row>
    <row r="330">
      <c r="C330" s="48"/>
    </row>
    <row r="331">
      <c r="C331" s="48"/>
    </row>
    <row r="332">
      <c r="C332" s="48"/>
    </row>
    <row r="333">
      <c r="C333" s="48"/>
    </row>
    <row r="334">
      <c r="C334" s="48"/>
    </row>
    <row r="335">
      <c r="C335" s="48"/>
    </row>
    <row r="336">
      <c r="C336" s="48"/>
    </row>
    <row r="337">
      <c r="C337" s="48"/>
    </row>
    <row r="338">
      <c r="C338" s="48"/>
    </row>
    <row r="339">
      <c r="C339" s="48"/>
    </row>
    <row r="340">
      <c r="C340" s="48"/>
    </row>
    <row r="341">
      <c r="C341" s="48"/>
    </row>
    <row r="342">
      <c r="C342" s="48"/>
    </row>
    <row r="343">
      <c r="C343" s="48"/>
    </row>
    <row r="344">
      <c r="C344" s="48"/>
    </row>
    <row r="345">
      <c r="C345" s="48"/>
    </row>
    <row r="346">
      <c r="C346" s="48"/>
    </row>
    <row r="347">
      <c r="C347" s="48"/>
    </row>
    <row r="348">
      <c r="C348" s="48"/>
    </row>
    <row r="349">
      <c r="C349" s="48"/>
    </row>
    <row r="350">
      <c r="C350" s="48"/>
    </row>
    <row r="351">
      <c r="C351" s="48"/>
    </row>
    <row r="352">
      <c r="C352" s="48"/>
    </row>
    <row r="353">
      <c r="C353" s="48"/>
    </row>
    <row r="354">
      <c r="C354" s="48"/>
    </row>
    <row r="355">
      <c r="C355" s="48"/>
    </row>
    <row r="356">
      <c r="C356" s="48"/>
    </row>
    <row r="357">
      <c r="C357" s="48"/>
    </row>
    <row r="358">
      <c r="C358" s="48"/>
    </row>
    <row r="359">
      <c r="C359" s="48"/>
    </row>
    <row r="360">
      <c r="C360" s="48"/>
    </row>
    <row r="361">
      <c r="C361" s="48"/>
    </row>
    <row r="362">
      <c r="C362" s="48"/>
    </row>
    <row r="363">
      <c r="C363" s="48"/>
    </row>
    <row r="364">
      <c r="C364" s="48"/>
    </row>
    <row r="365">
      <c r="C365" s="48"/>
    </row>
    <row r="366">
      <c r="C366" s="48"/>
    </row>
    <row r="367">
      <c r="C367" s="48"/>
    </row>
    <row r="368">
      <c r="C368" s="48"/>
    </row>
    <row r="369">
      <c r="C369" s="48"/>
    </row>
    <row r="370">
      <c r="C370" s="48"/>
    </row>
    <row r="371">
      <c r="C371" s="48"/>
    </row>
    <row r="372">
      <c r="C372" s="48"/>
    </row>
    <row r="373">
      <c r="C373" s="48"/>
    </row>
    <row r="374">
      <c r="C374" s="48"/>
    </row>
    <row r="375">
      <c r="C375" s="48"/>
    </row>
    <row r="376">
      <c r="C376" s="48"/>
    </row>
    <row r="377">
      <c r="C377" s="48"/>
    </row>
    <row r="378">
      <c r="C378" s="48"/>
    </row>
    <row r="379">
      <c r="C379" s="48"/>
    </row>
    <row r="380">
      <c r="C380" s="48"/>
    </row>
    <row r="381">
      <c r="C381" s="48"/>
    </row>
    <row r="382">
      <c r="C382" s="48"/>
    </row>
    <row r="383">
      <c r="C383" s="48"/>
    </row>
    <row r="384">
      <c r="C384" s="48"/>
    </row>
    <row r="385">
      <c r="C385" s="48"/>
    </row>
    <row r="386">
      <c r="C386" s="48"/>
    </row>
    <row r="387">
      <c r="C387" s="48"/>
    </row>
    <row r="388">
      <c r="C388" s="48"/>
    </row>
    <row r="389">
      <c r="C389" s="48"/>
    </row>
    <row r="390">
      <c r="C390" s="48"/>
    </row>
    <row r="391">
      <c r="C391" s="48"/>
    </row>
    <row r="392">
      <c r="C392" s="48"/>
    </row>
    <row r="393">
      <c r="C393" s="48"/>
    </row>
    <row r="394">
      <c r="C394" s="48"/>
    </row>
    <row r="395">
      <c r="C395" s="48"/>
    </row>
    <row r="396">
      <c r="C396" s="48"/>
    </row>
    <row r="397">
      <c r="C397" s="48"/>
    </row>
    <row r="398">
      <c r="C398" s="48"/>
    </row>
    <row r="399">
      <c r="C399" s="48"/>
    </row>
    <row r="400">
      <c r="C400" s="48"/>
    </row>
    <row r="401">
      <c r="C401" s="48"/>
    </row>
    <row r="402">
      <c r="C402" s="48"/>
    </row>
    <row r="403">
      <c r="C403" s="48"/>
    </row>
    <row r="404">
      <c r="C404" s="48"/>
    </row>
    <row r="405">
      <c r="C405" s="48"/>
    </row>
    <row r="406">
      <c r="C406" s="48"/>
    </row>
    <row r="407">
      <c r="C407" s="48"/>
    </row>
    <row r="408">
      <c r="C408" s="48"/>
    </row>
    <row r="409">
      <c r="C409" s="48"/>
    </row>
    <row r="410">
      <c r="C410" s="48"/>
    </row>
    <row r="411">
      <c r="C411" s="48"/>
    </row>
    <row r="412">
      <c r="C412" s="48"/>
    </row>
    <row r="413">
      <c r="C413" s="48"/>
    </row>
    <row r="414">
      <c r="C414" s="48"/>
    </row>
    <row r="415">
      <c r="C415" s="48"/>
    </row>
    <row r="416">
      <c r="C416" s="48"/>
    </row>
    <row r="417">
      <c r="C417" s="48"/>
    </row>
    <row r="418">
      <c r="C418" s="48"/>
    </row>
    <row r="419">
      <c r="C419" s="48"/>
    </row>
    <row r="420">
      <c r="C420" s="48"/>
    </row>
    <row r="421">
      <c r="C421" s="48"/>
    </row>
    <row r="422">
      <c r="C422" s="48"/>
    </row>
    <row r="423">
      <c r="C423" s="48"/>
    </row>
    <row r="424">
      <c r="C424" s="48"/>
    </row>
    <row r="425">
      <c r="C425" s="48"/>
    </row>
    <row r="426">
      <c r="C426" s="48"/>
    </row>
    <row r="427">
      <c r="C427" s="48"/>
    </row>
    <row r="428">
      <c r="C428" s="48"/>
    </row>
    <row r="429">
      <c r="C429" s="48"/>
    </row>
    <row r="430">
      <c r="C430" s="48"/>
    </row>
    <row r="431">
      <c r="C431" s="48"/>
    </row>
    <row r="432">
      <c r="C432" s="48"/>
    </row>
    <row r="433">
      <c r="C433" s="48"/>
    </row>
    <row r="434">
      <c r="C434" s="48"/>
    </row>
    <row r="435">
      <c r="C435" s="48"/>
    </row>
    <row r="436">
      <c r="C436" s="48"/>
    </row>
    <row r="437">
      <c r="C437" s="48"/>
    </row>
    <row r="438">
      <c r="C438" s="48"/>
    </row>
    <row r="439">
      <c r="C439" s="48"/>
    </row>
    <row r="440">
      <c r="C440" s="48"/>
    </row>
    <row r="441">
      <c r="C441" s="48"/>
    </row>
    <row r="442">
      <c r="C442" s="48"/>
    </row>
    <row r="443">
      <c r="C443" s="48"/>
    </row>
    <row r="444">
      <c r="C444" s="48"/>
    </row>
    <row r="445">
      <c r="C445" s="48"/>
    </row>
    <row r="446">
      <c r="C446" s="48"/>
    </row>
    <row r="447">
      <c r="C447" s="48"/>
    </row>
    <row r="448">
      <c r="C448" s="48"/>
    </row>
    <row r="449">
      <c r="C449" s="48"/>
    </row>
    <row r="450">
      <c r="C450" s="48"/>
    </row>
    <row r="451">
      <c r="C451" s="48"/>
    </row>
    <row r="452">
      <c r="C452" s="48"/>
    </row>
    <row r="453">
      <c r="C453" s="48"/>
    </row>
    <row r="454">
      <c r="C454" s="48"/>
    </row>
    <row r="455">
      <c r="C455" s="48"/>
    </row>
    <row r="456">
      <c r="C456" s="48"/>
    </row>
    <row r="457">
      <c r="C457" s="48"/>
    </row>
    <row r="458">
      <c r="C458" s="48"/>
    </row>
    <row r="459">
      <c r="C459" s="48"/>
    </row>
    <row r="460">
      <c r="C460" s="48"/>
    </row>
    <row r="461">
      <c r="C461" s="48"/>
    </row>
    <row r="462">
      <c r="C462" s="48"/>
    </row>
    <row r="463">
      <c r="C463" s="48"/>
    </row>
    <row r="464">
      <c r="C464" s="48"/>
    </row>
    <row r="465">
      <c r="C465" s="48"/>
    </row>
    <row r="466">
      <c r="C466" s="48"/>
    </row>
    <row r="467">
      <c r="C467" s="48"/>
    </row>
    <row r="468">
      <c r="C468" s="48"/>
    </row>
    <row r="469">
      <c r="C469" s="48"/>
    </row>
    <row r="470">
      <c r="C470" s="48"/>
    </row>
    <row r="471">
      <c r="C471" s="48"/>
    </row>
    <row r="472">
      <c r="C472" s="48"/>
    </row>
    <row r="473">
      <c r="C473" s="48"/>
    </row>
    <row r="474">
      <c r="C474" s="48"/>
    </row>
    <row r="475">
      <c r="C475" s="48"/>
    </row>
    <row r="476">
      <c r="C476" s="48"/>
    </row>
    <row r="477">
      <c r="C477" s="48"/>
    </row>
    <row r="478">
      <c r="C478" s="48"/>
    </row>
    <row r="479">
      <c r="C479" s="48"/>
    </row>
    <row r="480">
      <c r="C480" s="48"/>
    </row>
    <row r="481">
      <c r="C481" s="48"/>
    </row>
    <row r="482">
      <c r="C482" s="48"/>
    </row>
    <row r="483">
      <c r="C483" s="48"/>
    </row>
    <row r="484">
      <c r="C484" s="48"/>
    </row>
    <row r="485">
      <c r="C485" s="48"/>
    </row>
    <row r="486">
      <c r="C486" s="48"/>
    </row>
    <row r="487">
      <c r="C487" s="48"/>
    </row>
    <row r="488">
      <c r="C488" s="48"/>
    </row>
    <row r="489">
      <c r="C489" s="48"/>
    </row>
    <row r="490">
      <c r="C490" s="48"/>
    </row>
    <row r="491">
      <c r="C491" s="48"/>
    </row>
    <row r="492">
      <c r="C492" s="48"/>
    </row>
    <row r="493">
      <c r="C493" s="48"/>
    </row>
    <row r="494">
      <c r="C494" s="48"/>
    </row>
    <row r="495">
      <c r="C495" s="48"/>
    </row>
    <row r="496">
      <c r="C496" s="48"/>
    </row>
    <row r="497">
      <c r="C497" s="48"/>
    </row>
    <row r="498">
      <c r="C498" s="48"/>
    </row>
    <row r="499">
      <c r="C499" s="48"/>
    </row>
    <row r="500">
      <c r="C500" s="48"/>
    </row>
    <row r="501">
      <c r="C501" s="48"/>
    </row>
    <row r="502">
      <c r="C502" s="48"/>
    </row>
    <row r="503">
      <c r="C503" s="48"/>
    </row>
    <row r="504">
      <c r="C504" s="48"/>
    </row>
    <row r="505">
      <c r="C505" s="48"/>
    </row>
    <row r="506">
      <c r="C506" s="48"/>
    </row>
    <row r="507">
      <c r="C507" s="48"/>
    </row>
    <row r="508">
      <c r="C508" s="48"/>
    </row>
    <row r="509">
      <c r="C509" s="48"/>
    </row>
    <row r="510">
      <c r="C510" s="48"/>
    </row>
    <row r="511">
      <c r="C511" s="48"/>
    </row>
    <row r="512">
      <c r="C512" s="48"/>
    </row>
    <row r="513">
      <c r="C513" s="48"/>
    </row>
    <row r="514">
      <c r="C514" s="48"/>
    </row>
    <row r="515">
      <c r="C515" s="48"/>
    </row>
    <row r="516">
      <c r="C516" s="48"/>
    </row>
    <row r="517">
      <c r="C517" s="48"/>
    </row>
    <row r="518">
      <c r="C518" s="48"/>
    </row>
    <row r="519">
      <c r="C519" s="48"/>
    </row>
    <row r="520">
      <c r="C520" s="48"/>
    </row>
    <row r="521">
      <c r="C521" s="48"/>
    </row>
    <row r="522">
      <c r="C522" s="48"/>
    </row>
    <row r="523">
      <c r="C523" s="48"/>
    </row>
    <row r="524">
      <c r="C524" s="48"/>
    </row>
    <row r="525">
      <c r="C525" s="48"/>
    </row>
    <row r="526">
      <c r="C526" s="48"/>
    </row>
    <row r="527">
      <c r="C527" s="48"/>
    </row>
    <row r="528">
      <c r="C528" s="48"/>
    </row>
    <row r="529">
      <c r="C529" s="48"/>
    </row>
    <row r="530">
      <c r="C530" s="48"/>
    </row>
    <row r="531">
      <c r="C531" s="48"/>
    </row>
    <row r="532">
      <c r="C532" s="48"/>
    </row>
    <row r="533">
      <c r="C533" s="48"/>
    </row>
    <row r="534">
      <c r="C534" s="48"/>
    </row>
    <row r="535">
      <c r="C535" s="48"/>
    </row>
    <row r="536">
      <c r="C536" s="48"/>
    </row>
    <row r="537">
      <c r="C537" s="48"/>
    </row>
    <row r="538">
      <c r="C538" s="48"/>
    </row>
    <row r="539">
      <c r="C539" s="48"/>
    </row>
    <row r="540">
      <c r="C540" s="48"/>
    </row>
    <row r="541">
      <c r="C541" s="48"/>
    </row>
    <row r="542">
      <c r="C542" s="48"/>
    </row>
    <row r="543">
      <c r="C543" s="48"/>
    </row>
    <row r="544">
      <c r="C544" s="48"/>
    </row>
    <row r="545">
      <c r="C545" s="48"/>
    </row>
    <row r="546">
      <c r="C546" s="48"/>
    </row>
    <row r="547">
      <c r="C547" s="48"/>
    </row>
    <row r="548">
      <c r="C548" s="48"/>
    </row>
    <row r="549">
      <c r="C549" s="48"/>
    </row>
    <row r="550">
      <c r="C550" s="48"/>
    </row>
    <row r="551">
      <c r="C551" s="48"/>
    </row>
    <row r="552">
      <c r="C552" s="48"/>
    </row>
    <row r="553">
      <c r="C553" s="48"/>
    </row>
    <row r="554">
      <c r="C554" s="48"/>
    </row>
    <row r="555">
      <c r="C555" s="48"/>
    </row>
    <row r="556">
      <c r="C556" s="48"/>
    </row>
    <row r="557">
      <c r="C557" s="48"/>
    </row>
    <row r="558">
      <c r="C558" s="48"/>
    </row>
    <row r="559">
      <c r="C559" s="48"/>
    </row>
    <row r="560">
      <c r="C560" s="48"/>
    </row>
    <row r="561">
      <c r="C561" s="48"/>
    </row>
    <row r="562">
      <c r="C562" s="48"/>
    </row>
    <row r="563">
      <c r="C563" s="48"/>
    </row>
    <row r="564">
      <c r="C564" s="48"/>
    </row>
    <row r="565">
      <c r="C565" s="48"/>
    </row>
    <row r="566">
      <c r="C566" s="48"/>
    </row>
    <row r="567">
      <c r="C567" s="48"/>
    </row>
    <row r="568">
      <c r="C568" s="48"/>
    </row>
    <row r="569">
      <c r="C569" s="48"/>
    </row>
    <row r="570">
      <c r="C570" s="48"/>
    </row>
    <row r="571">
      <c r="C571" s="48"/>
    </row>
    <row r="572">
      <c r="C572" s="48"/>
    </row>
    <row r="573">
      <c r="C573" s="48"/>
    </row>
    <row r="574">
      <c r="C574" s="48"/>
    </row>
    <row r="575">
      <c r="C575" s="48"/>
    </row>
    <row r="576">
      <c r="C576" s="48"/>
    </row>
    <row r="577">
      <c r="C577" s="48"/>
    </row>
    <row r="578">
      <c r="C578" s="48"/>
    </row>
    <row r="579">
      <c r="C579" s="48"/>
    </row>
    <row r="580">
      <c r="C580" s="48"/>
    </row>
    <row r="581">
      <c r="C581" s="48"/>
    </row>
    <row r="582">
      <c r="C582" s="48"/>
    </row>
    <row r="583">
      <c r="C583" s="48"/>
    </row>
    <row r="584">
      <c r="C584" s="48"/>
    </row>
    <row r="585">
      <c r="C585" s="48"/>
    </row>
    <row r="586">
      <c r="C586" s="48"/>
    </row>
    <row r="587">
      <c r="C587" s="48"/>
    </row>
    <row r="588">
      <c r="C588" s="48"/>
    </row>
    <row r="589">
      <c r="C589" s="48"/>
    </row>
    <row r="590">
      <c r="C590" s="48"/>
    </row>
    <row r="591">
      <c r="C591" s="48"/>
    </row>
    <row r="592">
      <c r="C592" s="48"/>
    </row>
    <row r="593">
      <c r="C593" s="48"/>
    </row>
    <row r="594">
      <c r="C594" s="48"/>
    </row>
    <row r="595">
      <c r="C595" s="48"/>
    </row>
    <row r="596">
      <c r="C596" s="48"/>
    </row>
    <row r="597">
      <c r="C597" s="48"/>
    </row>
    <row r="598">
      <c r="C598" s="48"/>
    </row>
    <row r="599">
      <c r="C599" s="48"/>
    </row>
    <row r="600">
      <c r="C600" s="48"/>
    </row>
    <row r="601">
      <c r="C601" s="48"/>
    </row>
    <row r="602">
      <c r="C602" s="48"/>
    </row>
    <row r="603">
      <c r="C603" s="48"/>
    </row>
    <row r="604">
      <c r="C604" s="48"/>
    </row>
    <row r="605">
      <c r="C605" s="48"/>
    </row>
    <row r="606">
      <c r="C606" s="48"/>
    </row>
    <row r="607">
      <c r="C607" s="48"/>
    </row>
    <row r="608">
      <c r="C608" s="48"/>
    </row>
    <row r="609">
      <c r="C609" s="48"/>
    </row>
    <row r="610">
      <c r="C610" s="48"/>
    </row>
    <row r="611">
      <c r="C611" s="48"/>
    </row>
    <row r="612">
      <c r="C612" s="48"/>
    </row>
    <row r="613">
      <c r="C613" s="48"/>
    </row>
    <row r="614">
      <c r="C614" s="48"/>
    </row>
    <row r="615">
      <c r="C615" s="48"/>
    </row>
    <row r="616">
      <c r="C616" s="48"/>
    </row>
    <row r="617">
      <c r="C617" s="48"/>
    </row>
    <row r="618">
      <c r="C618" s="48"/>
    </row>
    <row r="619">
      <c r="C619" s="48"/>
    </row>
    <row r="620">
      <c r="C620" s="48"/>
    </row>
    <row r="621">
      <c r="C621" s="48"/>
    </row>
    <row r="622">
      <c r="C622" s="48"/>
    </row>
    <row r="623">
      <c r="C623" s="48"/>
    </row>
    <row r="624">
      <c r="C624" s="48"/>
    </row>
    <row r="625">
      <c r="C625" s="48"/>
    </row>
    <row r="626">
      <c r="C626" s="48"/>
    </row>
    <row r="627">
      <c r="C627" s="48"/>
    </row>
    <row r="628">
      <c r="C628" s="48"/>
    </row>
    <row r="629">
      <c r="C629" s="48"/>
    </row>
    <row r="630">
      <c r="C630" s="48"/>
    </row>
    <row r="631">
      <c r="C631" s="48"/>
    </row>
    <row r="632">
      <c r="C632" s="48"/>
    </row>
    <row r="633">
      <c r="C633" s="48"/>
    </row>
    <row r="634">
      <c r="C634" s="48"/>
    </row>
    <row r="635">
      <c r="C635" s="48"/>
    </row>
    <row r="636">
      <c r="C636" s="48"/>
    </row>
    <row r="637">
      <c r="C637" s="48"/>
    </row>
    <row r="638">
      <c r="C638" s="48"/>
    </row>
    <row r="639">
      <c r="C639" s="48"/>
    </row>
    <row r="640">
      <c r="C640" s="48"/>
    </row>
    <row r="641">
      <c r="C641" s="48"/>
    </row>
    <row r="642">
      <c r="C642" s="48"/>
    </row>
    <row r="643">
      <c r="C643" s="48"/>
    </row>
    <row r="644">
      <c r="C644" s="48"/>
    </row>
    <row r="645">
      <c r="C645" s="48"/>
    </row>
    <row r="646">
      <c r="C646" s="48"/>
    </row>
    <row r="647">
      <c r="C647" s="48"/>
    </row>
    <row r="648">
      <c r="C648" s="48"/>
    </row>
    <row r="649">
      <c r="C649" s="48"/>
    </row>
    <row r="650">
      <c r="C650" s="48"/>
    </row>
    <row r="651">
      <c r="C651" s="48"/>
    </row>
    <row r="652">
      <c r="C652" s="48"/>
    </row>
    <row r="653">
      <c r="C653" s="48"/>
    </row>
    <row r="654">
      <c r="C654" s="48"/>
    </row>
    <row r="655">
      <c r="C655" s="48"/>
    </row>
    <row r="656">
      <c r="C656" s="48"/>
    </row>
    <row r="657">
      <c r="C657" s="48"/>
    </row>
    <row r="658">
      <c r="C658" s="48"/>
    </row>
    <row r="659">
      <c r="C659" s="48"/>
    </row>
    <row r="660">
      <c r="C660" s="48"/>
    </row>
    <row r="661">
      <c r="C661" s="48"/>
    </row>
    <row r="662">
      <c r="C662" s="48"/>
    </row>
    <row r="663">
      <c r="C663" s="48"/>
    </row>
    <row r="664">
      <c r="C664" s="48"/>
    </row>
    <row r="665">
      <c r="C665" s="48"/>
    </row>
    <row r="666">
      <c r="C666" s="48"/>
    </row>
    <row r="667">
      <c r="C667" s="48"/>
    </row>
    <row r="668">
      <c r="C668" s="48"/>
    </row>
    <row r="669">
      <c r="C669" s="48"/>
    </row>
    <row r="670">
      <c r="C670" s="48"/>
    </row>
    <row r="671">
      <c r="C671" s="48"/>
    </row>
    <row r="672">
      <c r="C672" s="48"/>
    </row>
    <row r="673">
      <c r="C673" s="48"/>
    </row>
    <row r="674">
      <c r="C674" s="48"/>
    </row>
    <row r="675">
      <c r="C675" s="48"/>
    </row>
    <row r="676">
      <c r="C676" s="48"/>
    </row>
    <row r="677">
      <c r="C677" s="48"/>
    </row>
    <row r="678">
      <c r="C678" s="48"/>
    </row>
    <row r="679">
      <c r="C679" s="48"/>
    </row>
    <row r="680">
      <c r="C680" s="48"/>
    </row>
    <row r="681">
      <c r="C681" s="48"/>
    </row>
    <row r="682">
      <c r="C682" s="48"/>
    </row>
    <row r="683">
      <c r="C683" s="48"/>
    </row>
    <row r="684">
      <c r="C684" s="48"/>
    </row>
    <row r="685">
      <c r="C685" s="48"/>
    </row>
    <row r="686">
      <c r="C686" s="48"/>
    </row>
    <row r="687">
      <c r="C687" s="48"/>
    </row>
    <row r="688">
      <c r="C688" s="48"/>
    </row>
    <row r="689">
      <c r="C689" s="48"/>
    </row>
    <row r="690">
      <c r="C690" s="48"/>
    </row>
    <row r="691">
      <c r="C691" s="48"/>
    </row>
    <row r="692">
      <c r="C692" s="48"/>
    </row>
    <row r="693">
      <c r="C693" s="48"/>
    </row>
    <row r="694">
      <c r="C694" s="48"/>
    </row>
    <row r="695">
      <c r="C695" s="48"/>
    </row>
    <row r="696">
      <c r="C696" s="48"/>
    </row>
    <row r="697">
      <c r="C697" s="48"/>
    </row>
    <row r="698">
      <c r="C698" s="48"/>
    </row>
    <row r="699">
      <c r="C699" s="48"/>
    </row>
    <row r="700">
      <c r="C700" s="48"/>
    </row>
    <row r="701">
      <c r="C701" s="48"/>
    </row>
    <row r="702">
      <c r="C702" s="48"/>
    </row>
    <row r="703">
      <c r="C703" s="48"/>
    </row>
    <row r="704">
      <c r="C704" s="48"/>
    </row>
    <row r="705">
      <c r="C705" s="48"/>
    </row>
    <row r="706">
      <c r="C706" s="48"/>
    </row>
    <row r="707">
      <c r="C707" s="48"/>
    </row>
    <row r="708">
      <c r="C708" s="48"/>
    </row>
    <row r="709">
      <c r="C709" s="48"/>
    </row>
    <row r="710">
      <c r="C710" s="48"/>
    </row>
    <row r="711">
      <c r="C711" s="48"/>
    </row>
    <row r="712">
      <c r="C712" s="48"/>
    </row>
    <row r="713">
      <c r="C713" s="48"/>
    </row>
    <row r="714">
      <c r="C714" s="48"/>
    </row>
    <row r="715">
      <c r="C715" s="48"/>
    </row>
    <row r="716">
      <c r="C716" s="48"/>
    </row>
    <row r="717">
      <c r="C717" s="48"/>
    </row>
    <row r="718">
      <c r="C718" s="48"/>
    </row>
    <row r="719">
      <c r="C719" s="48"/>
    </row>
    <row r="720">
      <c r="C720" s="48"/>
    </row>
    <row r="721">
      <c r="C721" s="48"/>
    </row>
    <row r="722">
      <c r="C722" s="48"/>
    </row>
    <row r="723">
      <c r="C723" s="48"/>
    </row>
    <row r="724">
      <c r="C724" s="48"/>
    </row>
    <row r="725">
      <c r="C725" s="48"/>
    </row>
    <row r="726">
      <c r="C726" s="48"/>
    </row>
    <row r="727">
      <c r="C727" s="48"/>
    </row>
    <row r="728">
      <c r="C728" s="48"/>
    </row>
    <row r="729">
      <c r="C729" s="48"/>
    </row>
    <row r="730">
      <c r="C730" s="48"/>
    </row>
    <row r="731">
      <c r="C731" s="48"/>
    </row>
    <row r="732">
      <c r="C732" s="48"/>
    </row>
    <row r="733">
      <c r="C733" s="48"/>
    </row>
    <row r="734">
      <c r="C734" s="48"/>
    </row>
    <row r="735">
      <c r="C735" s="48"/>
    </row>
    <row r="736">
      <c r="C736" s="48"/>
    </row>
    <row r="737">
      <c r="C737" s="48"/>
    </row>
    <row r="738">
      <c r="C738" s="48"/>
    </row>
    <row r="739">
      <c r="C739" s="48"/>
    </row>
    <row r="740">
      <c r="C740" s="48"/>
    </row>
    <row r="741">
      <c r="C741" s="48"/>
    </row>
    <row r="742">
      <c r="C742" s="48"/>
    </row>
    <row r="743">
      <c r="C743" s="48"/>
    </row>
    <row r="744">
      <c r="C744" s="48"/>
    </row>
    <row r="745">
      <c r="C745" s="48"/>
    </row>
    <row r="746">
      <c r="C746" s="48"/>
    </row>
    <row r="747">
      <c r="C747" s="48"/>
    </row>
    <row r="748">
      <c r="C748" s="48"/>
    </row>
    <row r="749">
      <c r="C749" s="48"/>
    </row>
    <row r="750">
      <c r="C750" s="48"/>
    </row>
    <row r="751">
      <c r="C751" s="48"/>
    </row>
    <row r="752">
      <c r="C752" s="48"/>
    </row>
    <row r="753">
      <c r="C753" s="48"/>
    </row>
    <row r="754">
      <c r="C754" s="48"/>
    </row>
    <row r="755">
      <c r="C755" s="48"/>
    </row>
    <row r="756">
      <c r="C756" s="48"/>
    </row>
    <row r="757">
      <c r="C757" s="48"/>
    </row>
    <row r="758">
      <c r="C758" s="48"/>
    </row>
    <row r="759">
      <c r="C759" s="48"/>
    </row>
    <row r="760">
      <c r="C760" s="48"/>
    </row>
    <row r="761">
      <c r="C761" s="48"/>
    </row>
    <row r="762">
      <c r="C762" s="48"/>
    </row>
    <row r="763">
      <c r="C763" s="48"/>
    </row>
    <row r="764">
      <c r="C764" s="48"/>
    </row>
    <row r="765">
      <c r="C765" s="48"/>
    </row>
    <row r="766">
      <c r="C766" s="48"/>
    </row>
    <row r="767">
      <c r="C767" s="48"/>
    </row>
    <row r="768">
      <c r="C768" s="48"/>
    </row>
    <row r="769">
      <c r="C769" s="48"/>
    </row>
    <row r="770">
      <c r="C770" s="48"/>
    </row>
    <row r="771">
      <c r="C771" s="48"/>
    </row>
    <row r="772">
      <c r="C772" s="48"/>
    </row>
    <row r="773">
      <c r="C773" s="48"/>
    </row>
    <row r="774">
      <c r="C774" s="48"/>
    </row>
    <row r="775">
      <c r="C775" s="48"/>
    </row>
    <row r="776">
      <c r="C776" s="48"/>
    </row>
    <row r="777">
      <c r="C777" s="48"/>
    </row>
    <row r="778">
      <c r="C778" s="48"/>
    </row>
    <row r="779">
      <c r="C779" s="48"/>
    </row>
    <row r="780">
      <c r="C780" s="48"/>
    </row>
    <row r="781">
      <c r="C781" s="48"/>
    </row>
    <row r="782">
      <c r="C782" s="48"/>
    </row>
    <row r="783">
      <c r="C783" s="48"/>
    </row>
    <row r="784">
      <c r="C784" s="48"/>
    </row>
    <row r="785">
      <c r="C785" s="48"/>
    </row>
    <row r="786">
      <c r="C786" s="48"/>
    </row>
    <row r="787">
      <c r="C787" s="48"/>
    </row>
    <row r="788">
      <c r="C788" s="48"/>
    </row>
    <row r="789">
      <c r="C789" s="48"/>
    </row>
    <row r="790">
      <c r="C790" s="48"/>
    </row>
    <row r="791">
      <c r="C791" s="48"/>
    </row>
    <row r="792">
      <c r="C792" s="48"/>
    </row>
    <row r="793">
      <c r="C793" s="48"/>
    </row>
    <row r="794">
      <c r="C794" s="48"/>
    </row>
    <row r="795">
      <c r="C795" s="48"/>
    </row>
    <row r="796">
      <c r="C796" s="48"/>
    </row>
    <row r="797">
      <c r="C797" s="48"/>
    </row>
    <row r="798">
      <c r="C798" s="48"/>
    </row>
    <row r="799">
      <c r="C799" s="48"/>
    </row>
    <row r="800">
      <c r="C800" s="48"/>
    </row>
    <row r="801">
      <c r="C801" s="48"/>
    </row>
    <row r="802">
      <c r="C802" s="48"/>
    </row>
    <row r="803">
      <c r="C803" s="48"/>
    </row>
    <row r="804">
      <c r="C804" s="48"/>
    </row>
    <row r="805">
      <c r="C805" s="48"/>
    </row>
    <row r="806">
      <c r="C806" s="48"/>
    </row>
    <row r="807">
      <c r="C807" s="48"/>
    </row>
    <row r="808">
      <c r="C808" s="48"/>
    </row>
    <row r="809">
      <c r="C809" s="48"/>
    </row>
    <row r="810">
      <c r="C810" s="48"/>
    </row>
    <row r="811">
      <c r="C811" s="48"/>
    </row>
    <row r="812">
      <c r="C812" s="48"/>
    </row>
    <row r="813">
      <c r="C813" s="48"/>
    </row>
    <row r="814">
      <c r="C814" s="48"/>
    </row>
    <row r="815">
      <c r="C815" s="48"/>
    </row>
    <row r="816">
      <c r="C816" s="48"/>
    </row>
    <row r="817">
      <c r="C817" s="48"/>
    </row>
    <row r="818">
      <c r="C818" s="48"/>
    </row>
    <row r="819">
      <c r="C819" s="48"/>
    </row>
    <row r="820">
      <c r="C820" s="48"/>
    </row>
    <row r="821">
      <c r="C821" s="48"/>
    </row>
    <row r="822">
      <c r="C822" s="48"/>
    </row>
    <row r="823">
      <c r="C823" s="48"/>
    </row>
    <row r="824">
      <c r="C824" s="48"/>
    </row>
    <row r="825">
      <c r="C825" s="48"/>
    </row>
    <row r="826">
      <c r="C826" s="48"/>
    </row>
    <row r="827">
      <c r="C827" s="48"/>
    </row>
    <row r="828">
      <c r="C828" s="48"/>
    </row>
    <row r="829">
      <c r="C829" s="48"/>
    </row>
    <row r="830">
      <c r="C830" s="48"/>
    </row>
    <row r="831">
      <c r="C831" s="48"/>
    </row>
    <row r="832">
      <c r="C832" s="48"/>
    </row>
    <row r="833">
      <c r="C833" s="48"/>
    </row>
    <row r="834">
      <c r="C834" s="48"/>
    </row>
    <row r="835">
      <c r="C835" s="48"/>
    </row>
    <row r="836">
      <c r="C836" s="48"/>
    </row>
    <row r="837">
      <c r="C837" s="48"/>
    </row>
    <row r="838">
      <c r="C838" s="48"/>
    </row>
    <row r="839">
      <c r="C839" s="48"/>
    </row>
    <row r="840">
      <c r="C840" s="48"/>
    </row>
    <row r="841">
      <c r="C841" s="48"/>
    </row>
    <row r="842">
      <c r="C842" s="48"/>
    </row>
    <row r="843">
      <c r="C843" s="48"/>
    </row>
    <row r="844">
      <c r="C844" s="48"/>
    </row>
    <row r="845">
      <c r="C845" s="48"/>
    </row>
    <row r="846">
      <c r="C846" s="48"/>
    </row>
    <row r="847">
      <c r="C847" s="48"/>
    </row>
    <row r="848">
      <c r="C848" s="48"/>
    </row>
    <row r="849">
      <c r="C849" s="48"/>
    </row>
    <row r="850">
      <c r="C850" s="48"/>
    </row>
    <row r="851">
      <c r="C851" s="48"/>
    </row>
    <row r="852">
      <c r="C852" s="48"/>
    </row>
    <row r="853">
      <c r="C853" s="48"/>
    </row>
    <row r="854">
      <c r="C854" s="48"/>
    </row>
    <row r="855">
      <c r="C855" s="48"/>
    </row>
    <row r="856">
      <c r="C856" s="48"/>
    </row>
    <row r="857">
      <c r="C857" s="48"/>
    </row>
    <row r="858">
      <c r="C858" s="48"/>
    </row>
    <row r="859">
      <c r="C859" s="48"/>
    </row>
    <row r="860">
      <c r="C860" s="48"/>
    </row>
    <row r="861">
      <c r="C861" s="48"/>
    </row>
    <row r="862">
      <c r="C862" s="48"/>
    </row>
    <row r="863">
      <c r="C863" s="48"/>
    </row>
    <row r="864">
      <c r="C864" s="48"/>
    </row>
    <row r="865">
      <c r="C865" s="48"/>
    </row>
    <row r="866">
      <c r="C866" s="48"/>
    </row>
    <row r="867">
      <c r="C867" s="48"/>
    </row>
    <row r="868">
      <c r="C868" s="48"/>
    </row>
    <row r="869">
      <c r="C869" s="48"/>
    </row>
    <row r="870">
      <c r="C870" s="48"/>
    </row>
    <row r="871">
      <c r="C871" s="48"/>
    </row>
    <row r="872">
      <c r="C872" s="48"/>
    </row>
    <row r="873">
      <c r="C873" s="48"/>
    </row>
    <row r="874">
      <c r="C874" s="48"/>
    </row>
    <row r="875">
      <c r="C875" s="48"/>
    </row>
    <row r="876">
      <c r="C876" s="48"/>
    </row>
    <row r="877">
      <c r="C877" s="48"/>
    </row>
    <row r="878">
      <c r="C878" s="48"/>
    </row>
    <row r="879">
      <c r="C879" s="48"/>
    </row>
    <row r="880">
      <c r="C880" s="48"/>
    </row>
    <row r="881">
      <c r="C881" s="48"/>
    </row>
    <row r="882">
      <c r="C882" s="48"/>
    </row>
    <row r="883">
      <c r="C883" s="48"/>
    </row>
    <row r="884">
      <c r="C884" s="48"/>
    </row>
    <row r="885">
      <c r="C885" s="48"/>
    </row>
    <row r="886">
      <c r="C886" s="48"/>
    </row>
    <row r="887">
      <c r="C887" s="48"/>
    </row>
    <row r="888">
      <c r="C888" s="48"/>
    </row>
    <row r="889">
      <c r="C889" s="48"/>
    </row>
    <row r="890">
      <c r="C890" s="48"/>
    </row>
    <row r="891">
      <c r="C891" s="48"/>
    </row>
    <row r="892">
      <c r="C892" s="48"/>
    </row>
    <row r="893">
      <c r="C893" s="48"/>
    </row>
    <row r="894">
      <c r="C894" s="48"/>
    </row>
    <row r="895">
      <c r="C895" s="48"/>
    </row>
    <row r="896">
      <c r="C896" s="48"/>
    </row>
    <row r="897">
      <c r="C897" s="48"/>
    </row>
    <row r="898">
      <c r="C898" s="48"/>
    </row>
    <row r="899">
      <c r="C899" s="48"/>
    </row>
    <row r="900">
      <c r="C900" s="48"/>
    </row>
    <row r="901">
      <c r="C901" s="48"/>
    </row>
    <row r="902">
      <c r="C902" s="48"/>
    </row>
    <row r="903">
      <c r="C903" s="48"/>
    </row>
    <row r="904">
      <c r="C904" s="48"/>
    </row>
    <row r="905">
      <c r="C905" s="48"/>
    </row>
    <row r="906">
      <c r="C906" s="48"/>
    </row>
    <row r="907">
      <c r="C907" s="48"/>
    </row>
    <row r="908">
      <c r="C908" s="48"/>
    </row>
    <row r="909">
      <c r="C909" s="48"/>
    </row>
    <row r="910">
      <c r="C910" s="48"/>
    </row>
    <row r="911">
      <c r="C911" s="48"/>
    </row>
    <row r="912">
      <c r="C912" s="48"/>
    </row>
    <row r="913">
      <c r="C913" s="48"/>
    </row>
    <row r="914">
      <c r="C914" s="48"/>
    </row>
    <row r="915">
      <c r="C915" s="48"/>
    </row>
    <row r="916">
      <c r="C916" s="48"/>
    </row>
    <row r="917">
      <c r="C917" s="48"/>
    </row>
    <row r="918">
      <c r="C918" s="48"/>
    </row>
    <row r="919">
      <c r="C919" s="48"/>
    </row>
    <row r="920">
      <c r="C920" s="48"/>
    </row>
    <row r="921">
      <c r="C921" s="48"/>
    </row>
    <row r="922">
      <c r="C922" s="48"/>
    </row>
    <row r="923">
      <c r="C923" s="48"/>
    </row>
    <row r="924">
      <c r="C924" s="48"/>
    </row>
    <row r="925">
      <c r="C925" s="48"/>
    </row>
    <row r="926">
      <c r="C926" s="48"/>
    </row>
    <row r="927">
      <c r="C927" s="48"/>
    </row>
    <row r="928">
      <c r="C928" s="48"/>
    </row>
    <row r="929">
      <c r="C929" s="48"/>
    </row>
    <row r="930">
      <c r="C930" s="48"/>
    </row>
    <row r="931">
      <c r="C931" s="48"/>
    </row>
    <row r="932">
      <c r="C932" s="48"/>
    </row>
    <row r="933">
      <c r="C933" s="48"/>
    </row>
    <row r="934">
      <c r="C934" s="48"/>
    </row>
    <row r="935">
      <c r="C935" s="48"/>
    </row>
    <row r="936">
      <c r="C936" s="48"/>
    </row>
    <row r="937">
      <c r="C937" s="48"/>
    </row>
    <row r="938">
      <c r="C938" s="48"/>
    </row>
    <row r="939">
      <c r="C939" s="48"/>
    </row>
    <row r="940">
      <c r="C940" s="48"/>
    </row>
    <row r="941">
      <c r="C941" s="48"/>
    </row>
    <row r="942">
      <c r="C942" s="48"/>
    </row>
    <row r="943">
      <c r="C943" s="48"/>
    </row>
    <row r="944">
      <c r="C944" s="48"/>
    </row>
    <row r="945">
      <c r="C945" s="48"/>
    </row>
    <row r="946">
      <c r="C946" s="48"/>
    </row>
    <row r="947">
      <c r="C947" s="48"/>
    </row>
    <row r="948">
      <c r="C948" s="48"/>
    </row>
    <row r="949">
      <c r="C949" s="48"/>
    </row>
    <row r="950">
      <c r="C950" s="48"/>
    </row>
    <row r="951">
      <c r="C951" s="48"/>
    </row>
    <row r="952">
      <c r="C952" s="48"/>
    </row>
    <row r="953">
      <c r="C953" s="48"/>
    </row>
    <row r="954">
      <c r="C954" s="48"/>
    </row>
    <row r="955">
      <c r="C955" s="48"/>
    </row>
    <row r="956">
      <c r="C956" s="48"/>
    </row>
    <row r="957">
      <c r="C957" s="48"/>
    </row>
    <row r="958">
      <c r="C958" s="48"/>
    </row>
    <row r="959">
      <c r="C959" s="48"/>
    </row>
    <row r="960">
      <c r="C960" s="48"/>
    </row>
    <row r="961">
      <c r="C961" s="48"/>
    </row>
    <row r="962">
      <c r="C962" s="48"/>
    </row>
    <row r="963">
      <c r="C963" s="48"/>
    </row>
    <row r="964">
      <c r="C964" s="48"/>
    </row>
    <row r="965">
      <c r="C965" s="48"/>
    </row>
    <row r="966">
      <c r="C966" s="48"/>
    </row>
    <row r="967">
      <c r="C967" s="48"/>
    </row>
    <row r="968">
      <c r="C968" s="48"/>
    </row>
    <row r="969">
      <c r="C969" s="48"/>
    </row>
    <row r="970">
      <c r="C970" s="48"/>
    </row>
    <row r="971">
      <c r="C971" s="48"/>
    </row>
    <row r="972">
      <c r="C972" s="48"/>
    </row>
    <row r="973">
      <c r="C973" s="48"/>
    </row>
    <row r="974">
      <c r="C974" s="48"/>
    </row>
    <row r="975">
      <c r="C975" s="48"/>
    </row>
    <row r="976">
      <c r="C976" s="48"/>
    </row>
    <row r="977">
      <c r="C977" s="48"/>
    </row>
    <row r="978">
      <c r="C978" s="48"/>
    </row>
    <row r="979">
      <c r="C979" s="48"/>
    </row>
    <row r="980">
      <c r="C980" s="48"/>
    </row>
    <row r="981">
      <c r="C981" s="48"/>
    </row>
    <row r="982">
      <c r="C982" s="48"/>
    </row>
    <row r="983">
      <c r="C983" s="48"/>
    </row>
    <row r="984">
      <c r="C984" s="48"/>
    </row>
    <row r="985">
      <c r="C985" s="48"/>
    </row>
    <row r="986">
      <c r="C986" s="48"/>
    </row>
    <row r="987">
      <c r="C987" s="48"/>
    </row>
    <row r="988">
      <c r="C988" s="48"/>
    </row>
    <row r="989">
      <c r="C989" s="48"/>
    </row>
    <row r="990">
      <c r="C990" s="48"/>
    </row>
    <row r="991">
      <c r="C991" s="48"/>
    </row>
    <row r="992">
      <c r="C992" s="48"/>
    </row>
    <row r="993">
      <c r="C993" s="48"/>
    </row>
    <row r="994">
      <c r="C994" s="48"/>
    </row>
    <row r="995">
      <c r="C995" s="48"/>
    </row>
    <row r="996">
      <c r="C996" s="48"/>
    </row>
    <row r="997">
      <c r="C997" s="48"/>
    </row>
    <row r="998">
      <c r="C998" s="48"/>
    </row>
    <row r="999">
      <c r="C999" s="48"/>
    </row>
    <row r="1000">
      <c r="C1000" s="48"/>
    </row>
    <row r="1001">
      <c r="C1001" s="48"/>
    </row>
    <row r="1002">
      <c r="C1002" s="48"/>
    </row>
    <row r="1003">
      <c r="C1003" s="48"/>
    </row>
    <row r="1004">
      <c r="C1004" s="48"/>
    </row>
    <row r="1005">
      <c r="C1005" s="48"/>
    </row>
    <row r="1006">
      <c r="C1006" s="48"/>
    </row>
  </sheetData>
  <mergeCells count="2">
    <mergeCell ref="A1:C1"/>
    <mergeCell ref="A2:C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38"/>
    <col customWidth="1" min="3" max="3" width="74.0"/>
    <col customWidth="1" min="4" max="4" width="25.25"/>
  </cols>
  <sheetData>
    <row r="1" ht="49.5" customHeight="1">
      <c r="A1" s="52"/>
      <c r="D1" s="53"/>
      <c r="E1" s="53"/>
      <c r="F1" s="53"/>
    </row>
    <row r="2" ht="49.5" customHeight="1">
      <c r="A2" s="54" t="s">
        <v>83</v>
      </c>
      <c r="B2" s="18"/>
      <c r="C2" s="7"/>
      <c r="D2" s="53"/>
      <c r="E2" s="53"/>
      <c r="F2" s="53"/>
    </row>
    <row r="3">
      <c r="A3" s="41" t="s">
        <v>84</v>
      </c>
      <c r="B3" s="55">
        <f>'1. Production Variables'!B3*'1. Production Variables'!B8/12/15*(1-'1. Production Variables'!B6)</f>
        <v>4532</v>
      </c>
      <c r="C3" s="56" t="s">
        <v>85</v>
      </c>
      <c r="D3" s="53"/>
      <c r="E3" s="53"/>
      <c r="F3" s="53"/>
    </row>
    <row r="4">
      <c r="A4" s="57"/>
      <c r="B4" s="53"/>
      <c r="C4" s="58"/>
      <c r="D4" s="53"/>
      <c r="E4" s="53"/>
      <c r="F4" s="53"/>
    </row>
    <row r="5">
      <c r="A5" s="59" t="s">
        <v>86</v>
      </c>
      <c r="B5" s="18"/>
      <c r="C5" s="7"/>
    </row>
    <row r="6">
      <c r="A6" s="57" t="s">
        <v>87</v>
      </c>
      <c r="B6" s="60">
        <f>'1. Production Variables'!B3*'1. Production Variables'!B19*365*'1. Production Variables'!B7/2000*'1. Production Variables'!B13</f>
        <v>128772</v>
      </c>
      <c r="C6" s="56" t="s">
        <v>88</v>
      </c>
    </row>
    <row r="7">
      <c r="A7" s="57" t="s">
        <v>89</v>
      </c>
      <c r="B7" s="60">
        <f>('1. Production Variables'!B3*'1. Production Variables'!B4)-('1. Production Variables'!B3*(1-'1. Production Variables'!B6)*'1. Production Variables'!B15)</f>
        <v>-4968</v>
      </c>
      <c r="C7" s="56" t="s">
        <v>90</v>
      </c>
    </row>
    <row r="8">
      <c r="A8" s="57" t="s">
        <v>91</v>
      </c>
      <c r="B8" s="60">
        <f>'1. Production Variables'!B9/'1. Production Variables'!B10*'1. Production Variables'!B7</f>
        <v>3900</v>
      </c>
      <c r="C8" s="56" t="s">
        <v>92</v>
      </c>
    </row>
    <row r="9">
      <c r="A9" s="61" t="s">
        <v>93</v>
      </c>
      <c r="B9" s="60">
        <f>'1. Production Variables'!B11/'1. Production Variables'!B12*'1. Production Variables'!B7</f>
        <v>500</v>
      </c>
      <c r="C9" s="56"/>
    </row>
    <row r="10">
      <c r="A10" s="57" t="s">
        <v>94</v>
      </c>
      <c r="B10" s="60">
        <f>'1. Production Variables'!B18*'1. Production Variables'!B7</f>
        <v>6000</v>
      </c>
      <c r="C10" s="56" t="s">
        <v>95</v>
      </c>
    </row>
    <row r="11">
      <c r="A11" s="57" t="s">
        <v>96</v>
      </c>
      <c r="B11" s="60">
        <f>'1. Production Variables'!B5</f>
        <v>550</v>
      </c>
      <c r="C11" s="56" t="s">
        <v>97</v>
      </c>
    </row>
    <row r="12">
      <c r="A12" s="57" t="s">
        <v>98</v>
      </c>
      <c r="B12" s="60">
        <f>'1. Production Variables'!B20*'1. Production Variables'!B14*365*'1. Production Variables'!B7</f>
        <v>5299.8</v>
      </c>
      <c r="C12" s="56" t="s">
        <v>99</v>
      </c>
    </row>
    <row r="13">
      <c r="A13" s="57" t="s">
        <v>100</v>
      </c>
      <c r="B13" s="60">
        <f>'1. Production Variables'!B21/'1. Production Variables'!B22*'1. Production Variables'!B7</f>
        <v>6000</v>
      </c>
      <c r="C13" s="56" t="s">
        <v>101</v>
      </c>
    </row>
    <row r="14">
      <c r="A14" s="57" t="s">
        <v>102</v>
      </c>
      <c r="B14" s="60">
        <f>('1. Production Variables'!B3*'1. Production Variables'!B16)+(150)</f>
        <v>10950</v>
      </c>
      <c r="C14" s="56" t="s">
        <v>103</v>
      </c>
    </row>
    <row r="15">
      <c r="A15" s="57" t="s">
        <v>104</v>
      </c>
      <c r="B15" s="60">
        <f>'1. Production Variables'!B23</f>
        <v>2500</v>
      </c>
      <c r="C15" s="56" t="s">
        <v>105</v>
      </c>
    </row>
    <row r="16">
      <c r="A16" s="57" t="s">
        <v>48</v>
      </c>
      <c r="B16" s="60">
        <f>sum(B6:B15)*('1. Production Variables'!B24)</f>
        <v>23925.57</v>
      </c>
      <c r="C16" s="56" t="s">
        <v>106</v>
      </c>
    </row>
    <row r="17">
      <c r="A17" s="62"/>
      <c r="C17" s="58"/>
    </row>
    <row r="18">
      <c r="A18" s="41" t="s">
        <v>107</v>
      </c>
      <c r="B18" s="63">
        <f>sum(B6:B16)/B3</f>
        <v>40.47426523</v>
      </c>
      <c r="C18" s="56" t="s">
        <v>108</v>
      </c>
    </row>
    <row r="19">
      <c r="A19" s="41" t="s">
        <v>109</v>
      </c>
      <c r="B19" s="63">
        <f>B18/15</f>
        <v>2.698284348</v>
      </c>
      <c r="C19" s="56" t="s">
        <v>110</v>
      </c>
    </row>
    <row r="20">
      <c r="A20" s="57"/>
      <c r="B20" s="64"/>
      <c r="C20" s="58"/>
      <c r="D20" s="65"/>
      <c r="E20" s="53"/>
      <c r="F20" s="53"/>
    </row>
    <row r="21">
      <c r="A21" s="57"/>
      <c r="B21" s="64"/>
      <c r="C21" s="58"/>
      <c r="D21" s="65"/>
      <c r="E21" s="53"/>
      <c r="F21" s="53"/>
    </row>
    <row r="22">
      <c r="A22" s="59" t="s">
        <v>111</v>
      </c>
      <c r="B22" s="18"/>
      <c r="C22" s="7"/>
      <c r="D22" s="53"/>
      <c r="E22" s="53"/>
      <c r="F22" s="53"/>
    </row>
    <row r="23">
      <c r="A23" s="61" t="s">
        <v>112</v>
      </c>
      <c r="B23" s="60">
        <f>B3*'2. Packing Variables'!B11*'2. Packing Variables'!B7</f>
        <v>30908.24</v>
      </c>
      <c r="C23" s="56" t="s">
        <v>113</v>
      </c>
      <c r="D23" s="65"/>
      <c r="E23" s="53"/>
      <c r="F23" s="53"/>
    </row>
    <row r="24">
      <c r="A24" s="57" t="s">
        <v>114</v>
      </c>
      <c r="B24" s="60">
        <f>B3*'2. Packing Variables'!B6*6*'2. Packing Variables'!B12</f>
        <v>7341.84</v>
      </c>
      <c r="C24" s="56" t="s">
        <v>115</v>
      </c>
      <c r="D24" s="65"/>
      <c r="E24" s="53"/>
      <c r="F24" s="53"/>
    </row>
    <row r="25">
      <c r="A25" s="57" t="s">
        <v>116</v>
      </c>
      <c r="B25" s="60">
        <f>B3*'2. Packing Variables'!B5*15*'2. Packing Variables'!B13</f>
        <v>2447.28</v>
      </c>
      <c r="C25" s="56" t="s">
        <v>117</v>
      </c>
      <c r="D25" s="65"/>
      <c r="E25" s="53"/>
      <c r="F25" s="53"/>
    </row>
    <row r="26">
      <c r="A26" s="57" t="s">
        <v>118</v>
      </c>
      <c r="B26" s="60">
        <f>B3*'2. Packing Variables'!B6*'2. Packing Variables'!B14</f>
        <v>9381.24</v>
      </c>
      <c r="C26" s="56" t="s">
        <v>119</v>
      </c>
      <c r="D26" s="53"/>
      <c r="E26" s="53"/>
      <c r="F26" s="53"/>
    </row>
    <row r="27">
      <c r="A27" s="57" t="s">
        <v>120</v>
      </c>
      <c r="B27" s="60">
        <f>'2. Packing Variables'!B10*'1. Production Variables'!B7</f>
        <v>2880</v>
      </c>
      <c r="C27" s="66" t="s">
        <v>121</v>
      </c>
      <c r="D27" s="53"/>
      <c r="E27" s="53"/>
      <c r="F27" s="53"/>
    </row>
    <row r="28">
      <c r="A28" s="57" t="s">
        <v>122</v>
      </c>
      <c r="B28" s="60">
        <f>('2. Packing Variables'!B8/'2. Packing Variables'!B9)*'1. Production Variables'!B7</f>
        <v>3100</v>
      </c>
      <c r="C28" s="56" t="s">
        <v>123</v>
      </c>
      <c r="D28" s="53"/>
      <c r="E28" s="53"/>
      <c r="F28" s="53"/>
    </row>
    <row r="29">
      <c r="A29" s="61" t="s">
        <v>124</v>
      </c>
      <c r="B29" s="60">
        <f>'2. Packing Variables'!B16*'2. Packing Variables'!B17*'1. Production Variables'!B7*52</f>
        <v>12126.4</v>
      </c>
      <c r="C29" s="56" t="s">
        <v>125</v>
      </c>
      <c r="D29" s="53"/>
      <c r="E29" s="53"/>
      <c r="F29" s="53"/>
    </row>
    <row r="30">
      <c r="A30" s="57" t="s">
        <v>126</v>
      </c>
      <c r="B30" s="60">
        <f>B3*24*'2. Packing Variables'!B15</f>
        <v>38068.8</v>
      </c>
      <c r="C30" s="56" t="s">
        <v>127</v>
      </c>
      <c r="D30" s="53"/>
      <c r="E30" s="53"/>
      <c r="F30" s="53"/>
    </row>
    <row r="31">
      <c r="A31" s="57" t="s">
        <v>48</v>
      </c>
      <c r="B31" s="60">
        <f>sum(B23:B28)*'2. Packing Variables'!B19</f>
        <v>8408.79</v>
      </c>
      <c r="C31" s="56" t="s">
        <v>106</v>
      </c>
      <c r="D31" s="53"/>
      <c r="E31" s="53"/>
      <c r="F31" s="53"/>
    </row>
    <row r="32">
      <c r="A32" s="57"/>
      <c r="B32" s="53"/>
      <c r="C32" s="58"/>
      <c r="D32" s="53"/>
      <c r="E32" s="53"/>
      <c r="F32" s="53"/>
    </row>
    <row r="33">
      <c r="A33" s="41" t="s">
        <v>128</v>
      </c>
      <c r="B33" s="63">
        <f>sum(B23:B32)/B3</f>
        <v>25.30065975</v>
      </c>
      <c r="C33" s="58"/>
      <c r="D33" s="53"/>
      <c r="E33" s="53"/>
      <c r="F33" s="53"/>
    </row>
    <row r="34">
      <c r="A34" s="38" t="s">
        <v>129</v>
      </c>
      <c r="B34" s="67">
        <f>B33/15</f>
        <v>1.68671065</v>
      </c>
      <c r="C34" s="58"/>
      <c r="D34" s="53"/>
      <c r="E34" s="53"/>
      <c r="F34" s="53"/>
    </row>
    <row r="35">
      <c r="A35" s="57"/>
      <c r="B35" s="53"/>
      <c r="C35" s="58"/>
      <c r="D35" s="64"/>
      <c r="E35" s="53"/>
      <c r="F35" s="53"/>
    </row>
    <row r="36">
      <c r="A36" s="68" t="s">
        <v>130</v>
      </c>
      <c r="B36" s="69"/>
      <c r="C36" s="3"/>
      <c r="D36" s="64"/>
      <c r="E36" s="53"/>
      <c r="F36" s="53"/>
    </row>
    <row r="37">
      <c r="A37" s="70">
        <f>B18+B33</f>
        <v>65.77492498</v>
      </c>
      <c r="C37" s="71"/>
      <c r="E37" s="53"/>
      <c r="F37" s="53"/>
    </row>
    <row r="38">
      <c r="A38" s="72"/>
      <c r="B38" s="70"/>
      <c r="C38" s="73"/>
      <c r="E38" s="53"/>
      <c r="F38" s="53"/>
    </row>
    <row r="39">
      <c r="A39" s="74" t="s">
        <v>131</v>
      </c>
      <c r="C39" s="71"/>
      <c r="E39" s="53"/>
      <c r="F39" s="53"/>
    </row>
    <row r="40">
      <c r="A40" s="75">
        <f>B19+B34</f>
        <v>4.384994999</v>
      </c>
      <c r="B40" s="76"/>
      <c r="C40" s="77"/>
      <c r="E40" s="53"/>
      <c r="F40" s="53"/>
    </row>
    <row r="41">
      <c r="C41" s="53"/>
      <c r="E41" s="53"/>
      <c r="F41" s="53"/>
    </row>
    <row r="42">
      <c r="C42" s="53"/>
      <c r="D42" s="53"/>
      <c r="E42" s="53"/>
      <c r="F42" s="53"/>
    </row>
  </sheetData>
  <mergeCells count="8">
    <mergeCell ref="A1:C1"/>
    <mergeCell ref="A2:C2"/>
    <mergeCell ref="A5:C5"/>
    <mergeCell ref="A22:C22"/>
    <mergeCell ref="A36:C36"/>
    <mergeCell ref="A37:C37"/>
    <mergeCell ref="A39:C39"/>
    <mergeCell ref="A40:C4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0"/>
    <col customWidth="1" min="3" max="3" width="85.38"/>
  </cols>
  <sheetData>
    <row r="1" ht="48.75" customHeight="1">
      <c r="A1" s="52"/>
    </row>
    <row r="2" ht="48.75" customHeight="1">
      <c r="A2" s="78" t="s">
        <v>132</v>
      </c>
      <c r="B2" s="69"/>
      <c r="C2" s="3"/>
    </row>
    <row r="3">
      <c r="A3" s="79"/>
      <c r="B3" s="53"/>
      <c r="C3" s="80"/>
    </row>
    <row r="4" ht="33.0" customHeight="1">
      <c r="A4" s="81" t="s">
        <v>133</v>
      </c>
      <c r="B4" s="82"/>
      <c r="C4" s="83" t="s">
        <v>134</v>
      </c>
      <c r="D4" s="84"/>
      <c r="E4" s="84"/>
      <c r="F4" s="84"/>
      <c r="G4" s="84"/>
      <c r="H4" s="84"/>
      <c r="I4" s="84"/>
      <c r="J4" s="84"/>
      <c r="K4" s="84"/>
      <c r="L4" s="84"/>
      <c r="M4" s="84"/>
      <c r="N4" s="84"/>
      <c r="O4" s="84"/>
      <c r="P4" s="84"/>
      <c r="Q4" s="84"/>
      <c r="R4" s="84"/>
      <c r="S4" s="84"/>
      <c r="T4" s="84"/>
      <c r="U4" s="84"/>
      <c r="V4" s="84"/>
      <c r="W4" s="84"/>
      <c r="X4" s="84"/>
      <c r="Y4" s="84"/>
      <c r="Z4" s="84"/>
    </row>
    <row r="5">
      <c r="A5" s="85" t="s">
        <v>135</v>
      </c>
      <c r="B5" s="60">
        <f>'2. Packing Variables'!B8</f>
        <v>6200</v>
      </c>
      <c r="C5" s="80"/>
    </row>
    <row r="6">
      <c r="A6" s="85" t="s">
        <v>136</v>
      </c>
      <c r="B6" s="60">
        <f>'1. Production Variables'!B9</f>
        <v>7800</v>
      </c>
      <c r="C6" s="80"/>
    </row>
    <row r="7">
      <c r="A7" s="85" t="s">
        <v>42</v>
      </c>
      <c r="B7" s="60">
        <f>'1. Production Variables'!B21</f>
        <v>12000</v>
      </c>
      <c r="C7" s="80"/>
    </row>
    <row r="8">
      <c r="A8" s="86" t="s">
        <v>137</v>
      </c>
      <c r="B8" s="87">
        <f>'1. Production Variables'!B11</f>
        <v>1000</v>
      </c>
      <c r="C8" s="80"/>
    </row>
    <row r="9">
      <c r="A9" s="86" t="s">
        <v>138</v>
      </c>
      <c r="B9" s="87">
        <f>'1. Production Variables'!B17</f>
        <v>0</v>
      </c>
      <c r="C9" s="80"/>
    </row>
    <row r="10">
      <c r="A10" s="79"/>
      <c r="C10" s="80"/>
    </row>
    <row r="11">
      <c r="A11" s="81" t="s">
        <v>139</v>
      </c>
      <c r="B11" s="88"/>
      <c r="C11" s="89" t="s">
        <v>140</v>
      </c>
    </row>
    <row r="12">
      <c r="A12" s="86" t="s">
        <v>141</v>
      </c>
      <c r="B12" s="87">
        <f>'3. Production Costs'!B25</f>
        <v>2447.28</v>
      </c>
      <c r="C12" s="80"/>
    </row>
    <row r="13">
      <c r="A13" s="86" t="s">
        <v>142</v>
      </c>
      <c r="B13" s="87">
        <f>'3. Production Costs'!B24</f>
        <v>7341.84</v>
      </c>
      <c r="C13" s="80"/>
    </row>
    <row r="14">
      <c r="A14" s="86" t="s">
        <v>143</v>
      </c>
      <c r="B14" s="87">
        <f>'3. Production Costs'!B6/('1. Production Variables'!B7*12)*3</f>
        <v>16096.5</v>
      </c>
      <c r="C14" s="90" t="s">
        <v>144</v>
      </c>
    </row>
    <row r="15">
      <c r="A15" s="86" t="s">
        <v>145</v>
      </c>
      <c r="B15" s="87">
        <f>'1. Production Variables'!B3*'1. Production Variables'!B4+'1. Production Variables'!B5</f>
        <v>14590</v>
      </c>
      <c r="C15" s="80"/>
    </row>
    <row r="16">
      <c r="A16" s="91" t="s">
        <v>146</v>
      </c>
      <c r="B16" s="87">
        <f>'3. Production Costs'!B12/('1. Production Variables'!B7*12)*3</f>
        <v>662.475</v>
      </c>
      <c r="C16" s="90" t="s">
        <v>144</v>
      </c>
    </row>
    <row r="17">
      <c r="A17" s="91" t="s">
        <v>147</v>
      </c>
      <c r="B17" s="87">
        <f>'3. Production Costs'!B15/('1. Production Variables'!B7*12)*3</f>
        <v>312.5</v>
      </c>
      <c r="C17" s="90" t="s">
        <v>144</v>
      </c>
    </row>
    <row r="18">
      <c r="A18" s="91" t="s">
        <v>148</v>
      </c>
      <c r="B18" s="87">
        <f>'3. Production Costs'!B27/('1. Production Variables'!B7*12)*3</f>
        <v>360</v>
      </c>
      <c r="C18" s="90" t="s">
        <v>144</v>
      </c>
    </row>
    <row r="19">
      <c r="A19" s="91" t="s">
        <v>94</v>
      </c>
      <c r="B19" s="87">
        <f>'3. Production Costs'!B10/('1. Production Variables'!B7*12)*3</f>
        <v>750</v>
      </c>
      <c r="C19" s="90" t="s">
        <v>144</v>
      </c>
    </row>
    <row r="20">
      <c r="A20" s="41"/>
      <c r="B20" s="60"/>
      <c r="C20" s="80"/>
    </row>
    <row r="21" ht="33.75" customHeight="1">
      <c r="A21" s="92" t="s">
        <v>149</v>
      </c>
      <c r="B21" s="93"/>
      <c r="C21" s="94">
        <f>SUM(B5:B8,B12:B19)</f>
        <v>69560.595</v>
      </c>
    </row>
    <row r="22">
      <c r="A22" s="41"/>
      <c r="B22" s="60"/>
      <c r="C22" s="80"/>
    </row>
    <row r="23">
      <c r="A23" s="95" t="s">
        <v>150</v>
      </c>
      <c r="B23" s="96">
        <f>'2. Packing Variables'!B18*'3. Production Costs'!B3*15</f>
        <v>317466.6</v>
      </c>
      <c r="C23" s="80"/>
    </row>
    <row r="24">
      <c r="A24" s="95" t="s">
        <v>151</v>
      </c>
      <c r="B24" s="96">
        <f>sum('3. Production Costs'!B6:B16,'3. Production Costs'!B23:B31)</f>
        <v>298091.96</v>
      </c>
      <c r="C24" s="80"/>
    </row>
    <row r="25">
      <c r="A25" s="95" t="s">
        <v>152</v>
      </c>
      <c r="B25" s="96">
        <f>B23-B24</f>
        <v>19374.64</v>
      </c>
      <c r="C25" s="80"/>
    </row>
    <row r="26">
      <c r="A26" s="97" t="s">
        <v>153</v>
      </c>
      <c r="B26" s="98">
        <f>B25/B23</f>
        <v>0.06102890824</v>
      </c>
      <c r="C26" s="99" t="s">
        <v>154</v>
      </c>
    </row>
    <row r="27">
      <c r="A27" s="65"/>
      <c r="B27" s="53"/>
      <c r="C27" s="100"/>
    </row>
    <row r="28">
      <c r="A28" s="101" t="s">
        <v>155</v>
      </c>
      <c r="B28" s="102">
        <f>max('1. Production Variables'!B10,'1. Production Variables'!B12,'1. Production Variables'!B22,'2. Packing Variables'!B9)</f>
        <v>4</v>
      </c>
      <c r="C28" s="103" t="s">
        <v>156</v>
      </c>
    </row>
    <row r="29">
      <c r="A29" s="67"/>
      <c r="B29" s="63"/>
      <c r="C29" s="100"/>
    </row>
    <row r="30">
      <c r="A30" s="65"/>
      <c r="B30" s="53"/>
      <c r="C30" s="100"/>
    </row>
    <row r="31">
      <c r="A31" s="104"/>
      <c r="B31" s="105"/>
      <c r="C31" s="106"/>
    </row>
    <row r="32">
      <c r="A32" s="67"/>
      <c r="B32" s="105"/>
      <c r="C32" s="106"/>
    </row>
    <row r="33">
      <c r="C33" s="14"/>
    </row>
    <row r="34">
      <c r="C34" s="14"/>
    </row>
    <row r="35">
      <c r="C35" s="14"/>
    </row>
    <row r="36">
      <c r="C36" s="14"/>
    </row>
    <row r="37">
      <c r="C37" s="14"/>
    </row>
    <row r="38">
      <c r="C38" s="14"/>
    </row>
    <row r="39">
      <c r="C39" s="14"/>
    </row>
    <row r="40">
      <c r="C40" s="14"/>
    </row>
    <row r="41">
      <c r="C41" s="14"/>
    </row>
    <row r="42">
      <c r="C42" s="14"/>
    </row>
    <row r="43">
      <c r="C43" s="14"/>
    </row>
    <row r="44">
      <c r="C44" s="14"/>
    </row>
    <row r="45">
      <c r="C45" s="14"/>
    </row>
    <row r="46">
      <c r="C46" s="14"/>
    </row>
    <row r="47">
      <c r="C47" s="14"/>
    </row>
    <row r="48">
      <c r="C48" s="14"/>
    </row>
    <row r="49">
      <c r="C49" s="14"/>
    </row>
    <row r="50">
      <c r="C50" s="14"/>
    </row>
    <row r="51">
      <c r="C51" s="14"/>
    </row>
    <row r="52">
      <c r="C52" s="14"/>
    </row>
    <row r="53">
      <c r="C53" s="14"/>
    </row>
    <row r="54">
      <c r="C54" s="14"/>
    </row>
    <row r="55">
      <c r="C55" s="14"/>
    </row>
    <row r="56">
      <c r="C56" s="14"/>
    </row>
    <row r="57">
      <c r="C57" s="14"/>
    </row>
    <row r="58">
      <c r="C58" s="14"/>
    </row>
    <row r="59">
      <c r="C59" s="14"/>
    </row>
    <row r="60">
      <c r="C60" s="14"/>
    </row>
    <row r="61">
      <c r="C61" s="14"/>
    </row>
    <row r="62">
      <c r="C62" s="14"/>
    </row>
    <row r="63">
      <c r="C63" s="14"/>
    </row>
    <row r="64">
      <c r="C64" s="14"/>
    </row>
    <row r="65">
      <c r="C65" s="14"/>
    </row>
    <row r="66">
      <c r="C66" s="14"/>
    </row>
    <row r="67">
      <c r="C67" s="14"/>
    </row>
    <row r="68">
      <c r="C68" s="14"/>
    </row>
    <row r="69">
      <c r="C69" s="14"/>
    </row>
    <row r="70">
      <c r="C70" s="14"/>
    </row>
    <row r="71">
      <c r="C71" s="14"/>
    </row>
    <row r="72">
      <c r="C72" s="14"/>
    </row>
    <row r="73">
      <c r="C73" s="14"/>
    </row>
    <row r="74">
      <c r="C74" s="14"/>
    </row>
    <row r="75">
      <c r="C75" s="14"/>
    </row>
    <row r="76">
      <c r="C76" s="14"/>
    </row>
    <row r="77">
      <c r="C77" s="14"/>
    </row>
    <row r="78">
      <c r="C78" s="14"/>
    </row>
    <row r="79">
      <c r="C79" s="14"/>
    </row>
    <row r="80">
      <c r="C80" s="14"/>
    </row>
    <row r="81">
      <c r="C81" s="14"/>
    </row>
    <row r="82">
      <c r="C82" s="14"/>
    </row>
    <row r="83">
      <c r="C83" s="14"/>
    </row>
    <row r="84">
      <c r="C84" s="14"/>
    </row>
    <row r="85">
      <c r="C85" s="14"/>
    </row>
    <row r="86">
      <c r="C86" s="14"/>
    </row>
    <row r="87">
      <c r="C87" s="14"/>
    </row>
    <row r="88">
      <c r="C88" s="14"/>
    </row>
    <row r="89">
      <c r="C89" s="14"/>
    </row>
    <row r="90">
      <c r="C90" s="14"/>
    </row>
    <row r="91">
      <c r="C91" s="14"/>
    </row>
    <row r="92">
      <c r="C92" s="14"/>
    </row>
    <row r="93">
      <c r="C93" s="14"/>
    </row>
    <row r="94">
      <c r="C94" s="14"/>
    </row>
    <row r="95">
      <c r="C95" s="14"/>
    </row>
    <row r="96">
      <c r="C96" s="14"/>
    </row>
    <row r="97">
      <c r="C97" s="14"/>
    </row>
    <row r="98">
      <c r="C98" s="14"/>
    </row>
    <row r="99">
      <c r="C99" s="14"/>
    </row>
    <row r="100">
      <c r="C100" s="14"/>
    </row>
    <row r="101">
      <c r="C101" s="14"/>
    </row>
    <row r="102">
      <c r="C102" s="14"/>
    </row>
    <row r="103">
      <c r="C103" s="14"/>
    </row>
    <row r="104">
      <c r="C104" s="14"/>
    </row>
    <row r="105">
      <c r="C105" s="14"/>
    </row>
    <row r="106">
      <c r="C106" s="14"/>
    </row>
    <row r="107">
      <c r="C107" s="14"/>
    </row>
    <row r="108">
      <c r="C108" s="14"/>
    </row>
    <row r="109">
      <c r="C109" s="14"/>
    </row>
    <row r="110">
      <c r="C110" s="14"/>
    </row>
    <row r="111">
      <c r="C111" s="14"/>
    </row>
    <row r="112">
      <c r="C112" s="14"/>
    </row>
    <row r="113">
      <c r="C113" s="14"/>
    </row>
    <row r="114">
      <c r="C114" s="14"/>
    </row>
    <row r="115">
      <c r="C115" s="14"/>
    </row>
    <row r="116">
      <c r="C116" s="14"/>
    </row>
    <row r="117">
      <c r="C117" s="14"/>
    </row>
    <row r="118">
      <c r="C118" s="14"/>
    </row>
    <row r="119">
      <c r="C119" s="14"/>
    </row>
    <row r="120">
      <c r="C120" s="14"/>
    </row>
    <row r="121">
      <c r="C121" s="14"/>
    </row>
    <row r="122">
      <c r="C122" s="14"/>
    </row>
    <row r="123">
      <c r="C123" s="14"/>
    </row>
    <row r="124">
      <c r="C124" s="14"/>
    </row>
    <row r="125">
      <c r="C125" s="14"/>
    </row>
    <row r="126">
      <c r="C126" s="14"/>
    </row>
    <row r="127">
      <c r="C127" s="14"/>
    </row>
    <row r="128">
      <c r="C128" s="14"/>
    </row>
    <row r="129">
      <c r="C129" s="14"/>
    </row>
    <row r="130">
      <c r="C130" s="14"/>
    </row>
    <row r="131">
      <c r="C131" s="14"/>
    </row>
    <row r="132">
      <c r="C132" s="14"/>
    </row>
    <row r="133">
      <c r="C133" s="14"/>
    </row>
    <row r="134">
      <c r="C134" s="14"/>
    </row>
    <row r="135">
      <c r="C135" s="14"/>
    </row>
    <row r="136">
      <c r="C136" s="14"/>
    </row>
    <row r="137">
      <c r="C137" s="14"/>
    </row>
    <row r="138">
      <c r="C138" s="14"/>
    </row>
    <row r="139">
      <c r="C139" s="14"/>
    </row>
    <row r="140">
      <c r="C140" s="14"/>
    </row>
    <row r="141">
      <c r="C141" s="14"/>
    </row>
    <row r="142">
      <c r="C142" s="14"/>
    </row>
    <row r="143">
      <c r="C143" s="14"/>
    </row>
    <row r="144">
      <c r="C144" s="14"/>
    </row>
    <row r="145">
      <c r="C145" s="14"/>
    </row>
    <row r="146">
      <c r="C146" s="14"/>
    </row>
    <row r="147">
      <c r="C147" s="14"/>
    </row>
    <row r="148">
      <c r="C148" s="14"/>
    </row>
    <row r="149">
      <c r="C149" s="14"/>
    </row>
    <row r="150">
      <c r="C150" s="14"/>
    </row>
    <row r="151">
      <c r="C151" s="14"/>
    </row>
    <row r="152">
      <c r="C152" s="14"/>
    </row>
    <row r="153">
      <c r="C153" s="14"/>
    </row>
    <row r="154">
      <c r="C154" s="14"/>
    </row>
    <row r="155">
      <c r="C155" s="14"/>
    </row>
    <row r="156">
      <c r="C156" s="14"/>
    </row>
    <row r="157">
      <c r="C157" s="14"/>
    </row>
    <row r="158">
      <c r="C158" s="14"/>
    </row>
    <row r="159">
      <c r="C159" s="14"/>
    </row>
    <row r="160">
      <c r="C160" s="14"/>
    </row>
    <row r="161">
      <c r="C161" s="14"/>
    </row>
    <row r="162">
      <c r="C162" s="14"/>
    </row>
    <row r="163">
      <c r="C163" s="14"/>
    </row>
    <row r="164">
      <c r="C164" s="14"/>
    </row>
    <row r="165">
      <c r="C165" s="14"/>
    </row>
    <row r="166">
      <c r="C166" s="14"/>
    </row>
    <row r="167">
      <c r="C167" s="14"/>
    </row>
    <row r="168">
      <c r="C168" s="14"/>
    </row>
    <row r="169">
      <c r="C169" s="14"/>
    </row>
    <row r="170">
      <c r="C170" s="14"/>
    </row>
    <row r="171">
      <c r="C171" s="14"/>
    </row>
    <row r="172">
      <c r="C172" s="14"/>
    </row>
    <row r="173">
      <c r="C173" s="14"/>
    </row>
    <row r="174">
      <c r="C174" s="14"/>
    </row>
    <row r="175">
      <c r="C175" s="14"/>
    </row>
    <row r="176">
      <c r="C176" s="14"/>
    </row>
    <row r="177">
      <c r="C177" s="14"/>
    </row>
    <row r="178">
      <c r="C178" s="14"/>
    </row>
    <row r="179">
      <c r="C179" s="14"/>
    </row>
    <row r="180">
      <c r="C180" s="14"/>
    </row>
    <row r="181">
      <c r="C181" s="14"/>
    </row>
    <row r="182">
      <c r="C182" s="14"/>
    </row>
    <row r="183">
      <c r="C183" s="14"/>
    </row>
    <row r="184">
      <c r="C184" s="14"/>
    </row>
    <row r="185">
      <c r="C185" s="14"/>
    </row>
    <row r="186">
      <c r="C186" s="14"/>
    </row>
    <row r="187">
      <c r="C187" s="14"/>
    </row>
    <row r="188">
      <c r="C188" s="14"/>
    </row>
    <row r="189">
      <c r="C189" s="14"/>
    </row>
    <row r="190">
      <c r="C190" s="14"/>
    </row>
    <row r="191">
      <c r="C191" s="14"/>
    </row>
    <row r="192">
      <c r="C192" s="14"/>
    </row>
    <row r="193">
      <c r="C193" s="14"/>
    </row>
    <row r="194">
      <c r="C194" s="14"/>
    </row>
    <row r="195">
      <c r="C195" s="14"/>
    </row>
    <row r="196">
      <c r="C196" s="14"/>
    </row>
    <row r="197">
      <c r="C197" s="14"/>
    </row>
    <row r="198">
      <c r="C198" s="14"/>
    </row>
    <row r="199">
      <c r="C199" s="14"/>
    </row>
    <row r="200">
      <c r="C200" s="14"/>
    </row>
    <row r="201">
      <c r="C201" s="14"/>
    </row>
    <row r="202">
      <c r="C202" s="14"/>
    </row>
    <row r="203">
      <c r="C203" s="14"/>
    </row>
    <row r="204">
      <c r="C204" s="14"/>
    </row>
    <row r="205">
      <c r="C205" s="14"/>
    </row>
    <row r="206">
      <c r="C206" s="14"/>
    </row>
    <row r="207">
      <c r="C207" s="14"/>
    </row>
    <row r="208">
      <c r="C208" s="14"/>
    </row>
    <row r="209">
      <c r="C209" s="14"/>
    </row>
    <row r="210">
      <c r="C210" s="14"/>
    </row>
    <row r="211">
      <c r="C211" s="14"/>
    </row>
    <row r="212">
      <c r="C212" s="14"/>
    </row>
    <row r="213">
      <c r="C213" s="14"/>
    </row>
    <row r="214">
      <c r="C214" s="14"/>
    </row>
    <row r="215">
      <c r="C215" s="14"/>
    </row>
    <row r="216">
      <c r="C216" s="14"/>
    </row>
    <row r="217">
      <c r="C217" s="14"/>
    </row>
    <row r="218">
      <c r="C218" s="14"/>
    </row>
    <row r="219">
      <c r="C219" s="14"/>
    </row>
    <row r="220">
      <c r="C220" s="14"/>
    </row>
    <row r="221">
      <c r="C221" s="14"/>
    </row>
    <row r="222">
      <c r="C222" s="14"/>
    </row>
    <row r="223">
      <c r="C223" s="14"/>
    </row>
    <row r="224">
      <c r="C224" s="14"/>
    </row>
    <row r="225">
      <c r="C225" s="14"/>
    </row>
    <row r="226">
      <c r="C226" s="14"/>
    </row>
    <row r="227">
      <c r="C227" s="14"/>
    </row>
    <row r="228">
      <c r="C228" s="14"/>
    </row>
    <row r="229">
      <c r="C229" s="14"/>
    </row>
    <row r="230">
      <c r="C230" s="14"/>
    </row>
    <row r="231">
      <c r="C231" s="14"/>
    </row>
    <row r="232">
      <c r="C232" s="14"/>
    </row>
    <row r="233">
      <c r="C233" s="14"/>
    </row>
    <row r="234">
      <c r="C234" s="14"/>
    </row>
    <row r="235">
      <c r="C235" s="14"/>
    </row>
    <row r="236">
      <c r="C236" s="14"/>
    </row>
    <row r="237">
      <c r="C237" s="14"/>
    </row>
    <row r="238">
      <c r="C238" s="14"/>
    </row>
    <row r="239">
      <c r="C239" s="14"/>
    </row>
    <row r="240">
      <c r="C240" s="14"/>
    </row>
    <row r="241">
      <c r="C241" s="14"/>
    </row>
    <row r="242">
      <c r="C242" s="14"/>
    </row>
    <row r="243">
      <c r="C243" s="14"/>
    </row>
    <row r="244">
      <c r="C244" s="14"/>
    </row>
    <row r="245">
      <c r="C245" s="14"/>
    </row>
    <row r="246">
      <c r="C246" s="14"/>
    </row>
    <row r="247">
      <c r="C247" s="14"/>
    </row>
    <row r="248">
      <c r="C248" s="14"/>
    </row>
    <row r="249">
      <c r="C249" s="14"/>
    </row>
    <row r="250">
      <c r="C250" s="14"/>
    </row>
    <row r="251">
      <c r="C251" s="14"/>
    </row>
    <row r="252">
      <c r="C252" s="14"/>
    </row>
    <row r="253">
      <c r="C253" s="14"/>
    </row>
    <row r="254">
      <c r="C254" s="14"/>
    </row>
    <row r="255">
      <c r="C255" s="14"/>
    </row>
    <row r="256">
      <c r="C256" s="14"/>
    </row>
    <row r="257">
      <c r="C257" s="14"/>
    </row>
    <row r="258">
      <c r="C258" s="14"/>
    </row>
    <row r="259">
      <c r="C259" s="14"/>
    </row>
    <row r="260">
      <c r="C260" s="14"/>
    </row>
    <row r="261">
      <c r="C261" s="14"/>
    </row>
    <row r="262">
      <c r="C262" s="14"/>
    </row>
    <row r="263">
      <c r="C263" s="14"/>
    </row>
    <row r="264">
      <c r="C264" s="14"/>
    </row>
    <row r="265">
      <c r="C265" s="14"/>
    </row>
    <row r="266">
      <c r="C266" s="14"/>
    </row>
    <row r="267">
      <c r="C267" s="14"/>
    </row>
    <row r="268">
      <c r="C268" s="14"/>
    </row>
    <row r="269">
      <c r="C269" s="14"/>
    </row>
    <row r="270">
      <c r="C270" s="14"/>
    </row>
    <row r="271">
      <c r="C271" s="14"/>
    </row>
    <row r="272">
      <c r="C272" s="14"/>
    </row>
    <row r="273">
      <c r="C273" s="14"/>
    </row>
    <row r="274">
      <c r="C274" s="14"/>
    </row>
    <row r="275">
      <c r="C275" s="14"/>
    </row>
    <row r="276">
      <c r="C276" s="14"/>
    </row>
    <row r="277">
      <c r="C277" s="14"/>
    </row>
    <row r="278">
      <c r="C278" s="14"/>
    </row>
    <row r="279">
      <c r="C279" s="14"/>
    </row>
    <row r="280">
      <c r="C280" s="14"/>
    </row>
    <row r="281">
      <c r="C281" s="14"/>
    </row>
    <row r="282">
      <c r="C282" s="14"/>
    </row>
    <row r="283">
      <c r="C283" s="14"/>
    </row>
    <row r="284">
      <c r="C284" s="14"/>
    </row>
    <row r="285">
      <c r="C285" s="14"/>
    </row>
    <row r="286">
      <c r="C286" s="14"/>
    </row>
    <row r="287">
      <c r="C287" s="14"/>
    </row>
    <row r="288">
      <c r="C288" s="14"/>
    </row>
    <row r="289">
      <c r="C289" s="14"/>
    </row>
    <row r="290">
      <c r="C290" s="14"/>
    </row>
    <row r="291">
      <c r="C291" s="14"/>
    </row>
    <row r="292">
      <c r="C292" s="14"/>
    </row>
    <row r="293">
      <c r="C293" s="14"/>
    </row>
    <row r="294">
      <c r="C294" s="14"/>
    </row>
    <row r="295">
      <c r="C295" s="14"/>
    </row>
    <row r="296">
      <c r="C296" s="14"/>
    </row>
    <row r="297">
      <c r="C297" s="14"/>
    </row>
    <row r="298">
      <c r="C298" s="14"/>
    </row>
    <row r="299">
      <c r="C299" s="14"/>
    </row>
    <row r="300">
      <c r="C300" s="14"/>
    </row>
    <row r="301">
      <c r="C301" s="14"/>
    </row>
    <row r="302">
      <c r="C302" s="14"/>
    </row>
    <row r="303">
      <c r="C303" s="14"/>
    </row>
    <row r="304">
      <c r="C304" s="14"/>
    </row>
    <row r="305">
      <c r="C305" s="14"/>
    </row>
    <row r="306">
      <c r="C306" s="14"/>
    </row>
    <row r="307">
      <c r="C307" s="14"/>
    </row>
    <row r="308">
      <c r="C308" s="14"/>
    </row>
    <row r="309">
      <c r="C309" s="14"/>
    </row>
    <row r="310">
      <c r="C310" s="14"/>
    </row>
    <row r="311">
      <c r="C311" s="14"/>
    </row>
    <row r="312">
      <c r="C312" s="14"/>
    </row>
    <row r="313">
      <c r="C313" s="14"/>
    </row>
    <row r="314">
      <c r="C314" s="14"/>
    </row>
    <row r="315">
      <c r="C315" s="14"/>
    </row>
    <row r="316">
      <c r="C316" s="14"/>
    </row>
    <row r="317">
      <c r="C317" s="14"/>
    </row>
    <row r="318">
      <c r="C318" s="14"/>
    </row>
    <row r="319">
      <c r="C319" s="14"/>
    </row>
    <row r="320">
      <c r="C320" s="14"/>
    </row>
    <row r="321">
      <c r="C321" s="14"/>
    </row>
    <row r="322">
      <c r="C322" s="14"/>
    </row>
    <row r="323">
      <c r="C323" s="14"/>
    </row>
    <row r="324">
      <c r="C324" s="14"/>
    </row>
    <row r="325">
      <c r="C325" s="14"/>
    </row>
    <row r="326">
      <c r="C326" s="14"/>
    </row>
    <row r="327">
      <c r="C327" s="14"/>
    </row>
    <row r="328">
      <c r="C328" s="14"/>
    </row>
    <row r="329">
      <c r="C329" s="14"/>
    </row>
    <row r="330">
      <c r="C330" s="14"/>
    </row>
    <row r="331">
      <c r="C331" s="14"/>
    </row>
    <row r="332">
      <c r="C332" s="14"/>
    </row>
    <row r="333">
      <c r="C333" s="14"/>
    </row>
    <row r="334">
      <c r="C334" s="14"/>
    </row>
    <row r="335">
      <c r="C335" s="14"/>
    </row>
    <row r="336">
      <c r="C336" s="14"/>
    </row>
    <row r="337">
      <c r="C337" s="14"/>
    </row>
    <row r="338">
      <c r="C338" s="14"/>
    </row>
    <row r="339">
      <c r="C339" s="14"/>
    </row>
    <row r="340">
      <c r="C340" s="14"/>
    </row>
    <row r="341">
      <c r="C341" s="14"/>
    </row>
    <row r="342">
      <c r="C342" s="14"/>
    </row>
    <row r="343">
      <c r="C343" s="14"/>
    </row>
    <row r="344">
      <c r="C344" s="14"/>
    </row>
    <row r="345">
      <c r="C345" s="14"/>
    </row>
    <row r="346">
      <c r="C346" s="14"/>
    </row>
    <row r="347">
      <c r="C347" s="14"/>
    </row>
    <row r="348">
      <c r="C348" s="14"/>
    </row>
    <row r="349">
      <c r="C349" s="14"/>
    </row>
    <row r="350">
      <c r="C350" s="14"/>
    </row>
    <row r="351">
      <c r="C351" s="14"/>
    </row>
    <row r="352">
      <c r="C352" s="14"/>
    </row>
    <row r="353">
      <c r="C353" s="14"/>
    </row>
    <row r="354">
      <c r="C354" s="14"/>
    </row>
    <row r="355">
      <c r="C355" s="14"/>
    </row>
    <row r="356">
      <c r="C356" s="14"/>
    </row>
    <row r="357">
      <c r="C357" s="14"/>
    </row>
    <row r="358">
      <c r="C358" s="14"/>
    </row>
    <row r="359">
      <c r="C359" s="14"/>
    </row>
    <row r="360">
      <c r="C360" s="14"/>
    </row>
    <row r="361">
      <c r="C361" s="14"/>
    </row>
    <row r="362">
      <c r="C362" s="14"/>
    </row>
    <row r="363">
      <c r="C363" s="14"/>
    </row>
    <row r="364">
      <c r="C364" s="14"/>
    </row>
    <row r="365">
      <c r="C365" s="14"/>
    </row>
    <row r="366">
      <c r="C366" s="14"/>
    </row>
    <row r="367">
      <c r="C367" s="14"/>
    </row>
    <row r="368">
      <c r="C368" s="14"/>
    </row>
    <row r="369">
      <c r="C369" s="14"/>
    </row>
    <row r="370">
      <c r="C370" s="14"/>
    </row>
    <row r="371">
      <c r="C371" s="14"/>
    </row>
    <row r="372">
      <c r="C372" s="14"/>
    </row>
    <row r="373">
      <c r="C373" s="14"/>
    </row>
    <row r="374">
      <c r="C374" s="14"/>
    </row>
    <row r="375">
      <c r="C375" s="14"/>
    </row>
    <row r="376">
      <c r="C376" s="14"/>
    </row>
    <row r="377">
      <c r="C377" s="14"/>
    </row>
    <row r="378">
      <c r="C378" s="14"/>
    </row>
    <row r="379">
      <c r="C379" s="14"/>
    </row>
    <row r="380">
      <c r="C380" s="14"/>
    </row>
    <row r="381">
      <c r="C381" s="14"/>
    </row>
    <row r="382">
      <c r="C382" s="14"/>
    </row>
    <row r="383">
      <c r="C383" s="14"/>
    </row>
    <row r="384">
      <c r="C384" s="14"/>
    </row>
    <row r="385">
      <c r="C385" s="14"/>
    </row>
    <row r="386">
      <c r="C386" s="14"/>
    </row>
    <row r="387">
      <c r="C387" s="14"/>
    </row>
    <row r="388">
      <c r="C388" s="14"/>
    </row>
    <row r="389">
      <c r="C389" s="14"/>
    </row>
    <row r="390">
      <c r="C390" s="14"/>
    </row>
    <row r="391">
      <c r="C391" s="14"/>
    </row>
    <row r="392">
      <c r="C392" s="14"/>
    </row>
    <row r="393">
      <c r="C393" s="14"/>
    </row>
    <row r="394">
      <c r="C394" s="14"/>
    </row>
    <row r="395">
      <c r="C395" s="14"/>
    </row>
    <row r="396">
      <c r="C396" s="14"/>
    </row>
    <row r="397">
      <c r="C397" s="14"/>
    </row>
    <row r="398">
      <c r="C398" s="14"/>
    </row>
    <row r="399">
      <c r="C399" s="14"/>
    </row>
    <row r="400">
      <c r="C400" s="14"/>
    </row>
    <row r="401">
      <c r="C401" s="14"/>
    </row>
    <row r="402">
      <c r="C402" s="14"/>
    </row>
    <row r="403">
      <c r="C403" s="14"/>
    </row>
    <row r="404">
      <c r="C404" s="14"/>
    </row>
    <row r="405">
      <c r="C405" s="14"/>
    </row>
    <row r="406">
      <c r="C406" s="14"/>
    </row>
    <row r="407">
      <c r="C407" s="14"/>
    </row>
    <row r="408">
      <c r="C408" s="14"/>
    </row>
    <row r="409">
      <c r="C409" s="14"/>
    </row>
    <row r="410">
      <c r="C410" s="14"/>
    </row>
    <row r="411">
      <c r="C411" s="14"/>
    </row>
    <row r="412">
      <c r="C412" s="14"/>
    </row>
    <row r="413">
      <c r="C413" s="14"/>
    </row>
    <row r="414">
      <c r="C414" s="14"/>
    </row>
    <row r="415">
      <c r="C415" s="14"/>
    </row>
    <row r="416">
      <c r="C416" s="14"/>
    </row>
    <row r="417">
      <c r="C417" s="14"/>
    </row>
    <row r="418">
      <c r="C418" s="14"/>
    </row>
    <row r="419">
      <c r="C419" s="14"/>
    </row>
    <row r="420">
      <c r="C420" s="14"/>
    </row>
    <row r="421">
      <c r="C421" s="14"/>
    </row>
    <row r="422">
      <c r="C422" s="14"/>
    </row>
    <row r="423">
      <c r="C423" s="14"/>
    </row>
    <row r="424">
      <c r="C424" s="14"/>
    </row>
    <row r="425">
      <c r="C425" s="14"/>
    </row>
    <row r="426">
      <c r="C426" s="14"/>
    </row>
    <row r="427">
      <c r="C427" s="14"/>
    </row>
    <row r="428">
      <c r="C428" s="14"/>
    </row>
    <row r="429">
      <c r="C429" s="14"/>
    </row>
    <row r="430">
      <c r="C430" s="14"/>
    </row>
    <row r="431">
      <c r="C431" s="14"/>
    </row>
    <row r="432">
      <c r="C432" s="14"/>
    </row>
    <row r="433">
      <c r="C433" s="14"/>
    </row>
    <row r="434">
      <c r="C434" s="14"/>
    </row>
    <row r="435">
      <c r="C435" s="14"/>
    </row>
    <row r="436">
      <c r="C436" s="14"/>
    </row>
    <row r="437">
      <c r="C437" s="14"/>
    </row>
    <row r="438">
      <c r="C438" s="14"/>
    </row>
    <row r="439">
      <c r="C439" s="14"/>
    </row>
    <row r="440">
      <c r="C440" s="14"/>
    </row>
    <row r="441">
      <c r="C441" s="14"/>
    </row>
    <row r="442">
      <c r="C442" s="14"/>
    </row>
    <row r="443">
      <c r="C443" s="14"/>
    </row>
    <row r="444">
      <c r="C444" s="14"/>
    </row>
    <row r="445">
      <c r="C445" s="14"/>
    </row>
    <row r="446">
      <c r="C446" s="14"/>
    </row>
    <row r="447">
      <c r="C447" s="14"/>
    </row>
    <row r="448">
      <c r="C448" s="14"/>
    </row>
    <row r="449">
      <c r="C449" s="14"/>
    </row>
    <row r="450">
      <c r="C450" s="14"/>
    </row>
    <row r="451">
      <c r="C451" s="14"/>
    </row>
    <row r="452">
      <c r="C452" s="14"/>
    </row>
    <row r="453">
      <c r="C453" s="14"/>
    </row>
    <row r="454">
      <c r="C454" s="14"/>
    </row>
    <row r="455">
      <c r="C455" s="14"/>
    </row>
    <row r="456">
      <c r="C456" s="14"/>
    </row>
    <row r="457">
      <c r="C457" s="14"/>
    </row>
    <row r="458">
      <c r="C458" s="14"/>
    </row>
    <row r="459">
      <c r="C459" s="14"/>
    </row>
    <row r="460">
      <c r="C460" s="14"/>
    </row>
    <row r="461">
      <c r="C461" s="14"/>
    </row>
    <row r="462">
      <c r="C462" s="14"/>
    </row>
    <row r="463">
      <c r="C463" s="14"/>
    </row>
    <row r="464">
      <c r="C464" s="14"/>
    </row>
    <row r="465">
      <c r="C465" s="14"/>
    </row>
    <row r="466">
      <c r="C466" s="14"/>
    </row>
    <row r="467">
      <c r="C467" s="14"/>
    </row>
    <row r="468">
      <c r="C468" s="14"/>
    </row>
    <row r="469">
      <c r="C469" s="14"/>
    </row>
    <row r="470">
      <c r="C470" s="14"/>
    </row>
    <row r="471">
      <c r="C471" s="14"/>
    </row>
    <row r="472">
      <c r="C472" s="14"/>
    </row>
    <row r="473">
      <c r="C473" s="14"/>
    </row>
    <row r="474">
      <c r="C474" s="14"/>
    </row>
    <row r="475">
      <c r="C475" s="14"/>
    </row>
    <row r="476">
      <c r="C476" s="14"/>
    </row>
    <row r="477">
      <c r="C477" s="14"/>
    </row>
    <row r="478">
      <c r="C478" s="14"/>
    </row>
    <row r="479">
      <c r="C479" s="14"/>
    </row>
    <row r="480">
      <c r="C480" s="14"/>
    </row>
    <row r="481">
      <c r="C481" s="14"/>
    </row>
    <row r="482">
      <c r="C482" s="14"/>
    </row>
    <row r="483">
      <c r="C483" s="14"/>
    </row>
    <row r="484">
      <c r="C484" s="14"/>
    </row>
    <row r="485">
      <c r="C485" s="14"/>
    </row>
    <row r="486">
      <c r="C486" s="14"/>
    </row>
    <row r="487">
      <c r="C487" s="14"/>
    </row>
    <row r="488">
      <c r="C488" s="14"/>
    </row>
    <row r="489">
      <c r="C489" s="14"/>
    </row>
    <row r="490">
      <c r="C490" s="14"/>
    </row>
    <row r="491">
      <c r="C491" s="14"/>
    </row>
    <row r="492">
      <c r="C492" s="14"/>
    </row>
    <row r="493">
      <c r="C493" s="14"/>
    </row>
    <row r="494">
      <c r="C494" s="14"/>
    </row>
    <row r="495">
      <c r="C495" s="14"/>
    </row>
    <row r="496">
      <c r="C496" s="14"/>
    </row>
    <row r="497">
      <c r="C497" s="14"/>
    </row>
    <row r="498">
      <c r="C498" s="14"/>
    </row>
    <row r="499">
      <c r="C499" s="14"/>
    </row>
    <row r="500">
      <c r="C500" s="14"/>
    </row>
    <row r="501">
      <c r="C501" s="14"/>
    </row>
    <row r="502">
      <c r="C502" s="14"/>
    </row>
    <row r="503">
      <c r="C503" s="14"/>
    </row>
    <row r="504">
      <c r="C504" s="14"/>
    </row>
    <row r="505">
      <c r="C505" s="14"/>
    </row>
    <row r="506">
      <c r="C506" s="14"/>
    </row>
    <row r="507">
      <c r="C507" s="14"/>
    </row>
    <row r="508">
      <c r="C508" s="14"/>
    </row>
    <row r="509">
      <c r="C509" s="14"/>
    </row>
    <row r="510">
      <c r="C510" s="14"/>
    </row>
    <row r="511">
      <c r="C511" s="14"/>
    </row>
    <row r="512">
      <c r="C512" s="14"/>
    </row>
    <row r="513">
      <c r="C513" s="14"/>
    </row>
    <row r="514">
      <c r="C514" s="14"/>
    </row>
    <row r="515">
      <c r="C515" s="14"/>
    </row>
    <row r="516">
      <c r="C516" s="14"/>
    </row>
    <row r="517">
      <c r="C517" s="14"/>
    </row>
    <row r="518">
      <c r="C518" s="14"/>
    </row>
    <row r="519">
      <c r="C519" s="14"/>
    </row>
    <row r="520">
      <c r="C520" s="14"/>
    </row>
    <row r="521">
      <c r="C521" s="14"/>
    </row>
    <row r="522">
      <c r="C522" s="14"/>
    </row>
    <row r="523">
      <c r="C523" s="14"/>
    </row>
    <row r="524">
      <c r="C524" s="14"/>
    </row>
    <row r="525">
      <c r="C525" s="14"/>
    </row>
    <row r="526">
      <c r="C526" s="14"/>
    </row>
    <row r="527">
      <c r="C527" s="14"/>
    </row>
    <row r="528">
      <c r="C528" s="14"/>
    </row>
    <row r="529">
      <c r="C529" s="14"/>
    </row>
    <row r="530">
      <c r="C530" s="14"/>
    </row>
    <row r="531">
      <c r="C531" s="14"/>
    </row>
    <row r="532">
      <c r="C532" s="14"/>
    </row>
    <row r="533">
      <c r="C533" s="14"/>
    </row>
    <row r="534">
      <c r="C534" s="14"/>
    </row>
    <row r="535">
      <c r="C535" s="14"/>
    </row>
    <row r="536">
      <c r="C536" s="14"/>
    </row>
    <row r="537">
      <c r="C537" s="14"/>
    </row>
    <row r="538">
      <c r="C538" s="14"/>
    </row>
    <row r="539">
      <c r="C539" s="14"/>
    </row>
    <row r="540">
      <c r="C540" s="14"/>
    </row>
    <row r="541">
      <c r="C541" s="14"/>
    </row>
    <row r="542">
      <c r="C542" s="14"/>
    </row>
    <row r="543">
      <c r="C543" s="14"/>
    </row>
    <row r="544">
      <c r="C544" s="14"/>
    </row>
    <row r="545">
      <c r="C545" s="14"/>
    </row>
    <row r="546">
      <c r="C546" s="14"/>
    </row>
    <row r="547">
      <c r="C547" s="14"/>
    </row>
    <row r="548">
      <c r="C548" s="14"/>
    </row>
    <row r="549">
      <c r="C549" s="14"/>
    </row>
    <row r="550">
      <c r="C550" s="14"/>
    </row>
    <row r="551">
      <c r="C551" s="14"/>
    </row>
    <row r="552">
      <c r="C552" s="14"/>
    </row>
    <row r="553">
      <c r="C553" s="14"/>
    </row>
    <row r="554">
      <c r="C554" s="14"/>
    </row>
    <row r="555">
      <c r="C555" s="14"/>
    </row>
    <row r="556">
      <c r="C556" s="14"/>
    </row>
    <row r="557">
      <c r="C557" s="14"/>
    </row>
    <row r="558">
      <c r="C558" s="14"/>
    </row>
    <row r="559">
      <c r="C559" s="14"/>
    </row>
    <row r="560">
      <c r="C560" s="14"/>
    </row>
    <row r="561">
      <c r="C561" s="14"/>
    </row>
    <row r="562">
      <c r="C562" s="14"/>
    </row>
    <row r="563">
      <c r="C563" s="14"/>
    </row>
    <row r="564">
      <c r="C564" s="14"/>
    </row>
    <row r="565">
      <c r="C565" s="14"/>
    </row>
    <row r="566">
      <c r="C566" s="14"/>
    </row>
    <row r="567">
      <c r="C567" s="14"/>
    </row>
    <row r="568">
      <c r="C568" s="14"/>
    </row>
    <row r="569">
      <c r="C569" s="14"/>
    </row>
    <row r="570">
      <c r="C570" s="14"/>
    </row>
    <row r="571">
      <c r="C571" s="14"/>
    </row>
    <row r="572">
      <c r="C572" s="14"/>
    </row>
    <row r="573">
      <c r="C573" s="14"/>
    </row>
    <row r="574">
      <c r="C574" s="14"/>
    </row>
    <row r="575">
      <c r="C575" s="14"/>
    </row>
    <row r="576">
      <c r="C576" s="14"/>
    </row>
    <row r="577">
      <c r="C577" s="14"/>
    </row>
    <row r="578">
      <c r="C578" s="14"/>
    </row>
    <row r="579">
      <c r="C579" s="14"/>
    </row>
    <row r="580">
      <c r="C580" s="14"/>
    </row>
    <row r="581">
      <c r="C581" s="14"/>
    </row>
    <row r="582">
      <c r="C582" s="14"/>
    </row>
    <row r="583">
      <c r="C583" s="14"/>
    </row>
    <row r="584">
      <c r="C584" s="14"/>
    </row>
    <row r="585">
      <c r="C585" s="14"/>
    </row>
    <row r="586">
      <c r="C586" s="14"/>
    </row>
    <row r="587">
      <c r="C587" s="14"/>
    </row>
    <row r="588">
      <c r="C588" s="14"/>
    </row>
    <row r="589">
      <c r="C589" s="14"/>
    </row>
    <row r="590">
      <c r="C590" s="14"/>
    </row>
    <row r="591">
      <c r="C591" s="14"/>
    </row>
    <row r="592">
      <c r="C592" s="14"/>
    </row>
    <row r="593">
      <c r="C593" s="14"/>
    </row>
    <row r="594">
      <c r="C594" s="14"/>
    </row>
    <row r="595">
      <c r="C595" s="14"/>
    </row>
    <row r="596">
      <c r="C596" s="14"/>
    </row>
    <row r="597">
      <c r="C597" s="14"/>
    </row>
    <row r="598">
      <c r="C598" s="14"/>
    </row>
    <row r="599">
      <c r="C599" s="14"/>
    </row>
    <row r="600">
      <c r="C600" s="14"/>
    </row>
    <row r="601">
      <c r="C601" s="14"/>
    </row>
    <row r="602">
      <c r="C602" s="14"/>
    </row>
    <row r="603">
      <c r="C603" s="14"/>
    </row>
    <row r="604">
      <c r="C604" s="14"/>
    </row>
    <row r="605">
      <c r="C605" s="14"/>
    </row>
    <row r="606">
      <c r="C606" s="14"/>
    </row>
    <row r="607">
      <c r="C607" s="14"/>
    </row>
    <row r="608">
      <c r="C608" s="14"/>
    </row>
    <row r="609">
      <c r="C609" s="14"/>
    </row>
    <row r="610">
      <c r="C610" s="14"/>
    </row>
    <row r="611">
      <c r="C611" s="14"/>
    </row>
    <row r="612">
      <c r="C612" s="14"/>
    </row>
    <row r="613">
      <c r="C613" s="14"/>
    </row>
    <row r="614">
      <c r="C614" s="14"/>
    </row>
    <row r="615">
      <c r="C615" s="14"/>
    </row>
    <row r="616">
      <c r="C616" s="14"/>
    </row>
    <row r="617">
      <c r="C617" s="14"/>
    </row>
    <row r="618">
      <c r="C618" s="14"/>
    </row>
    <row r="619">
      <c r="C619" s="14"/>
    </row>
    <row r="620">
      <c r="C620" s="14"/>
    </row>
    <row r="621">
      <c r="C621" s="14"/>
    </row>
    <row r="622">
      <c r="C622" s="14"/>
    </row>
    <row r="623">
      <c r="C623" s="14"/>
    </row>
    <row r="624">
      <c r="C624" s="14"/>
    </row>
    <row r="625">
      <c r="C625" s="14"/>
    </row>
    <row r="626">
      <c r="C626" s="14"/>
    </row>
    <row r="627">
      <c r="C627" s="14"/>
    </row>
    <row r="628">
      <c r="C628" s="14"/>
    </row>
    <row r="629">
      <c r="C629" s="14"/>
    </row>
    <row r="630">
      <c r="C630" s="14"/>
    </row>
    <row r="631">
      <c r="C631" s="14"/>
    </row>
    <row r="632">
      <c r="C632" s="14"/>
    </row>
    <row r="633">
      <c r="C633" s="14"/>
    </row>
    <row r="634">
      <c r="C634" s="14"/>
    </row>
    <row r="635">
      <c r="C635" s="14"/>
    </row>
    <row r="636">
      <c r="C636" s="14"/>
    </row>
    <row r="637">
      <c r="C637" s="14"/>
    </row>
    <row r="638">
      <c r="C638" s="14"/>
    </row>
    <row r="639">
      <c r="C639" s="14"/>
    </row>
    <row r="640">
      <c r="C640" s="14"/>
    </row>
    <row r="641">
      <c r="C641" s="14"/>
    </row>
    <row r="642">
      <c r="C642" s="14"/>
    </row>
    <row r="643">
      <c r="C643" s="14"/>
    </row>
    <row r="644">
      <c r="C644" s="14"/>
    </row>
    <row r="645">
      <c r="C645" s="14"/>
    </row>
    <row r="646">
      <c r="C646" s="14"/>
    </row>
    <row r="647">
      <c r="C647" s="14"/>
    </row>
    <row r="648">
      <c r="C648" s="14"/>
    </row>
    <row r="649">
      <c r="C649" s="14"/>
    </row>
    <row r="650">
      <c r="C650" s="14"/>
    </row>
    <row r="651">
      <c r="C651" s="14"/>
    </row>
    <row r="652">
      <c r="C652" s="14"/>
    </row>
    <row r="653">
      <c r="C653" s="14"/>
    </row>
    <row r="654">
      <c r="C654" s="14"/>
    </row>
    <row r="655">
      <c r="C655" s="14"/>
    </row>
    <row r="656">
      <c r="C656" s="14"/>
    </row>
    <row r="657">
      <c r="C657" s="14"/>
    </row>
    <row r="658">
      <c r="C658" s="14"/>
    </row>
    <row r="659">
      <c r="C659" s="14"/>
    </row>
    <row r="660">
      <c r="C660" s="14"/>
    </row>
    <row r="661">
      <c r="C661" s="14"/>
    </row>
    <row r="662">
      <c r="C662" s="14"/>
    </row>
    <row r="663">
      <c r="C663" s="14"/>
    </row>
    <row r="664">
      <c r="C664" s="14"/>
    </row>
    <row r="665">
      <c r="C665" s="14"/>
    </row>
    <row r="666">
      <c r="C666" s="14"/>
    </row>
    <row r="667">
      <c r="C667" s="14"/>
    </row>
    <row r="668">
      <c r="C668" s="14"/>
    </row>
    <row r="669">
      <c r="C669" s="14"/>
    </row>
    <row r="670">
      <c r="C670" s="14"/>
    </row>
    <row r="671">
      <c r="C671" s="14"/>
    </row>
    <row r="672">
      <c r="C672" s="14"/>
    </row>
    <row r="673">
      <c r="C673" s="14"/>
    </row>
    <row r="674">
      <c r="C674" s="14"/>
    </row>
    <row r="675">
      <c r="C675" s="14"/>
    </row>
    <row r="676">
      <c r="C676" s="14"/>
    </row>
    <row r="677">
      <c r="C677" s="14"/>
    </row>
    <row r="678">
      <c r="C678" s="14"/>
    </row>
    <row r="679">
      <c r="C679" s="14"/>
    </row>
    <row r="680">
      <c r="C680" s="14"/>
    </row>
    <row r="681">
      <c r="C681" s="14"/>
    </row>
    <row r="682">
      <c r="C682" s="14"/>
    </row>
    <row r="683">
      <c r="C683" s="14"/>
    </row>
    <row r="684">
      <c r="C684" s="14"/>
    </row>
    <row r="685">
      <c r="C685" s="14"/>
    </row>
    <row r="686">
      <c r="C686" s="14"/>
    </row>
    <row r="687">
      <c r="C687" s="14"/>
    </row>
    <row r="688">
      <c r="C688" s="14"/>
    </row>
    <row r="689">
      <c r="C689" s="14"/>
    </row>
    <row r="690">
      <c r="C690" s="14"/>
    </row>
    <row r="691">
      <c r="C691" s="14"/>
    </row>
    <row r="692">
      <c r="C692" s="14"/>
    </row>
    <row r="693">
      <c r="C693" s="14"/>
    </row>
    <row r="694">
      <c r="C694" s="14"/>
    </row>
    <row r="695">
      <c r="C695" s="14"/>
    </row>
    <row r="696">
      <c r="C696" s="14"/>
    </row>
    <row r="697">
      <c r="C697" s="14"/>
    </row>
    <row r="698">
      <c r="C698" s="14"/>
    </row>
    <row r="699">
      <c r="C699" s="14"/>
    </row>
    <row r="700">
      <c r="C700" s="14"/>
    </row>
    <row r="701">
      <c r="C701" s="14"/>
    </row>
    <row r="702">
      <c r="C702" s="14"/>
    </row>
    <row r="703">
      <c r="C703" s="14"/>
    </row>
    <row r="704">
      <c r="C704" s="14"/>
    </row>
    <row r="705">
      <c r="C705" s="14"/>
    </row>
    <row r="706">
      <c r="C706" s="14"/>
    </row>
    <row r="707">
      <c r="C707" s="14"/>
    </row>
    <row r="708">
      <c r="C708" s="14"/>
    </row>
    <row r="709">
      <c r="C709" s="14"/>
    </row>
    <row r="710">
      <c r="C710" s="14"/>
    </row>
    <row r="711">
      <c r="C711" s="14"/>
    </row>
    <row r="712">
      <c r="C712" s="14"/>
    </row>
    <row r="713">
      <c r="C713" s="14"/>
    </row>
    <row r="714">
      <c r="C714" s="14"/>
    </row>
    <row r="715">
      <c r="C715" s="14"/>
    </row>
    <row r="716">
      <c r="C716" s="14"/>
    </row>
    <row r="717">
      <c r="C717" s="14"/>
    </row>
    <row r="718">
      <c r="C718" s="14"/>
    </row>
    <row r="719">
      <c r="C719" s="14"/>
    </row>
    <row r="720">
      <c r="C720" s="14"/>
    </row>
    <row r="721">
      <c r="C721" s="14"/>
    </row>
    <row r="722">
      <c r="C722" s="14"/>
    </row>
    <row r="723">
      <c r="C723" s="14"/>
    </row>
    <row r="724">
      <c r="C724" s="14"/>
    </row>
    <row r="725">
      <c r="C725" s="14"/>
    </row>
    <row r="726">
      <c r="C726" s="14"/>
    </row>
    <row r="727">
      <c r="C727" s="14"/>
    </row>
    <row r="728">
      <c r="C728" s="14"/>
    </row>
    <row r="729">
      <c r="C729" s="14"/>
    </row>
    <row r="730">
      <c r="C730" s="14"/>
    </row>
    <row r="731">
      <c r="C731" s="14"/>
    </row>
    <row r="732">
      <c r="C732" s="14"/>
    </row>
    <row r="733">
      <c r="C733" s="14"/>
    </row>
    <row r="734">
      <c r="C734" s="14"/>
    </row>
    <row r="735">
      <c r="C735" s="14"/>
    </row>
    <row r="736">
      <c r="C736" s="14"/>
    </row>
    <row r="737">
      <c r="C737" s="14"/>
    </row>
    <row r="738">
      <c r="C738" s="14"/>
    </row>
    <row r="739">
      <c r="C739" s="14"/>
    </row>
    <row r="740">
      <c r="C740" s="14"/>
    </row>
    <row r="741">
      <c r="C741" s="14"/>
    </row>
    <row r="742">
      <c r="C742" s="14"/>
    </row>
    <row r="743">
      <c r="C743" s="14"/>
    </row>
    <row r="744">
      <c r="C744" s="14"/>
    </row>
    <row r="745">
      <c r="C745" s="14"/>
    </row>
    <row r="746">
      <c r="C746" s="14"/>
    </row>
    <row r="747">
      <c r="C747" s="14"/>
    </row>
    <row r="748">
      <c r="C748" s="14"/>
    </row>
    <row r="749">
      <c r="C749" s="14"/>
    </row>
    <row r="750">
      <c r="C750" s="14"/>
    </row>
    <row r="751">
      <c r="C751" s="14"/>
    </row>
    <row r="752">
      <c r="C752" s="14"/>
    </row>
    <row r="753">
      <c r="C753" s="14"/>
    </row>
    <row r="754">
      <c r="C754" s="14"/>
    </row>
    <row r="755">
      <c r="C755" s="14"/>
    </row>
    <row r="756">
      <c r="C756" s="14"/>
    </row>
    <row r="757">
      <c r="C757" s="14"/>
    </row>
    <row r="758">
      <c r="C758" s="14"/>
    </row>
    <row r="759">
      <c r="C759" s="14"/>
    </row>
    <row r="760">
      <c r="C760" s="14"/>
    </row>
    <row r="761">
      <c r="C761" s="14"/>
    </row>
    <row r="762">
      <c r="C762" s="14"/>
    </row>
    <row r="763">
      <c r="C763" s="14"/>
    </row>
    <row r="764">
      <c r="C764" s="14"/>
    </row>
    <row r="765">
      <c r="C765" s="14"/>
    </row>
    <row r="766">
      <c r="C766" s="14"/>
    </row>
    <row r="767">
      <c r="C767" s="14"/>
    </row>
    <row r="768">
      <c r="C768" s="14"/>
    </row>
    <row r="769">
      <c r="C769" s="14"/>
    </row>
    <row r="770">
      <c r="C770" s="14"/>
    </row>
    <row r="771">
      <c r="C771" s="14"/>
    </row>
    <row r="772">
      <c r="C772" s="14"/>
    </row>
    <row r="773">
      <c r="C773" s="14"/>
    </row>
    <row r="774">
      <c r="C774" s="14"/>
    </row>
    <row r="775">
      <c r="C775" s="14"/>
    </row>
    <row r="776">
      <c r="C776" s="14"/>
    </row>
    <row r="777">
      <c r="C777" s="14"/>
    </row>
    <row r="778">
      <c r="C778" s="14"/>
    </row>
    <row r="779">
      <c r="C779" s="14"/>
    </row>
    <row r="780">
      <c r="C780" s="14"/>
    </row>
    <row r="781">
      <c r="C781" s="14"/>
    </row>
    <row r="782">
      <c r="C782" s="14"/>
    </row>
    <row r="783">
      <c r="C783" s="14"/>
    </row>
    <row r="784">
      <c r="C784" s="14"/>
    </row>
    <row r="785">
      <c r="C785" s="14"/>
    </row>
    <row r="786">
      <c r="C786" s="14"/>
    </row>
    <row r="787">
      <c r="C787" s="14"/>
    </row>
    <row r="788">
      <c r="C788" s="14"/>
    </row>
    <row r="789">
      <c r="C789" s="14"/>
    </row>
    <row r="790">
      <c r="C790" s="14"/>
    </row>
    <row r="791">
      <c r="C791" s="14"/>
    </row>
    <row r="792">
      <c r="C792" s="14"/>
    </row>
    <row r="793">
      <c r="C793" s="14"/>
    </row>
    <row r="794">
      <c r="C794" s="14"/>
    </row>
    <row r="795">
      <c r="C795" s="14"/>
    </row>
    <row r="796">
      <c r="C796" s="14"/>
    </row>
    <row r="797">
      <c r="C797" s="14"/>
    </row>
    <row r="798">
      <c r="C798" s="14"/>
    </row>
    <row r="799">
      <c r="C799" s="14"/>
    </row>
    <row r="800">
      <c r="C800" s="14"/>
    </row>
    <row r="801">
      <c r="C801" s="14"/>
    </row>
    <row r="802">
      <c r="C802" s="14"/>
    </row>
    <row r="803">
      <c r="C803" s="14"/>
    </row>
    <row r="804">
      <c r="C804" s="14"/>
    </row>
    <row r="805">
      <c r="C805" s="14"/>
    </row>
    <row r="806">
      <c r="C806" s="14"/>
    </row>
    <row r="807">
      <c r="C807" s="14"/>
    </row>
    <row r="808">
      <c r="C808" s="14"/>
    </row>
    <row r="809">
      <c r="C809" s="14"/>
    </row>
    <row r="810">
      <c r="C810" s="14"/>
    </row>
    <row r="811">
      <c r="C811" s="14"/>
    </row>
    <row r="812">
      <c r="C812" s="14"/>
    </row>
    <row r="813">
      <c r="C813" s="14"/>
    </row>
    <row r="814">
      <c r="C814" s="14"/>
    </row>
    <row r="815">
      <c r="C815" s="14"/>
    </row>
    <row r="816">
      <c r="C816" s="14"/>
    </row>
    <row r="817">
      <c r="C817" s="14"/>
    </row>
    <row r="818">
      <c r="C818" s="14"/>
    </row>
    <row r="819">
      <c r="C819" s="14"/>
    </row>
    <row r="820">
      <c r="C820" s="14"/>
    </row>
    <row r="821">
      <c r="C821" s="14"/>
    </row>
    <row r="822">
      <c r="C822" s="14"/>
    </row>
    <row r="823">
      <c r="C823" s="14"/>
    </row>
    <row r="824">
      <c r="C824" s="14"/>
    </row>
    <row r="825">
      <c r="C825" s="14"/>
    </row>
    <row r="826">
      <c r="C826" s="14"/>
    </row>
    <row r="827">
      <c r="C827" s="14"/>
    </row>
    <row r="828">
      <c r="C828" s="14"/>
    </row>
    <row r="829">
      <c r="C829" s="14"/>
    </row>
    <row r="830">
      <c r="C830" s="14"/>
    </row>
    <row r="831">
      <c r="C831" s="14"/>
    </row>
    <row r="832">
      <c r="C832" s="14"/>
    </row>
    <row r="833">
      <c r="C833" s="14"/>
    </row>
    <row r="834">
      <c r="C834" s="14"/>
    </row>
    <row r="835">
      <c r="C835" s="14"/>
    </row>
    <row r="836">
      <c r="C836" s="14"/>
    </row>
    <row r="837">
      <c r="C837" s="14"/>
    </row>
    <row r="838">
      <c r="C838" s="14"/>
    </row>
    <row r="839">
      <c r="C839" s="14"/>
    </row>
    <row r="840">
      <c r="C840" s="14"/>
    </row>
    <row r="841">
      <c r="C841" s="14"/>
    </row>
    <row r="842">
      <c r="C842" s="14"/>
    </row>
    <row r="843">
      <c r="C843" s="14"/>
    </row>
    <row r="844">
      <c r="C844" s="14"/>
    </row>
    <row r="845">
      <c r="C845" s="14"/>
    </row>
    <row r="846">
      <c r="C846" s="14"/>
    </row>
    <row r="847">
      <c r="C847" s="14"/>
    </row>
    <row r="848">
      <c r="C848" s="14"/>
    </row>
    <row r="849">
      <c r="C849" s="14"/>
    </row>
    <row r="850">
      <c r="C850" s="14"/>
    </row>
    <row r="851">
      <c r="C851" s="14"/>
    </row>
    <row r="852">
      <c r="C852" s="14"/>
    </row>
    <row r="853">
      <c r="C853" s="14"/>
    </row>
    <row r="854">
      <c r="C854" s="14"/>
    </row>
    <row r="855">
      <c r="C855" s="14"/>
    </row>
    <row r="856">
      <c r="C856" s="14"/>
    </row>
    <row r="857">
      <c r="C857" s="14"/>
    </row>
    <row r="858">
      <c r="C858" s="14"/>
    </row>
    <row r="859">
      <c r="C859" s="14"/>
    </row>
    <row r="860">
      <c r="C860" s="14"/>
    </row>
    <row r="861">
      <c r="C861" s="14"/>
    </row>
    <row r="862">
      <c r="C862" s="14"/>
    </row>
    <row r="863">
      <c r="C863" s="14"/>
    </row>
    <row r="864">
      <c r="C864" s="14"/>
    </row>
    <row r="865">
      <c r="C865" s="14"/>
    </row>
    <row r="866">
      <c r="C866" s="14"/>
    </row>
    <row r="867">
      <c r="C867" s="14"/>
    </row>
    <row r="868">
      <c r="C868" s="14"/>
    </row>
    <row r="869">
      <c r="C869" s="14"/>
    </row>
    <row r="870">
      <c r="C870" s="14"/>
    </row>
    <row r="871">
      <c r="C871" s="14"/>
    </row>
    <row r="872">
      <c r="C872" s="14"/>
    </row>
    <row r="873">
      <c r="C873" s="14"/>
    </row>
    <row r="874">
      <c r="C874" s="14"/>
    </row>
    <row r="875">
      <c r="C875" s="14"/>
    </row>
    <row r="876">
      <c r="C876" s="14"/>
    </row>
    <row r="877">
      <c r="C877" s="14"/>
    </row>
    <row r="878">
      <c r="C878" s="14"/>
    </row>
    <row r="879">
      <c r="C879" s="14"/>
    </row>
    <row r="880">
      <c r="C880" s="14"/>
    </row>
    <row r="881">
      <c r="C881" s="14"/>
    </row>
    <row r="882">
      <c r="C882" s="14"/>
    </row>
    <row r="883">
      <c r="C883" s="14"/>
    </row>
    <row r="884">
      <c r="C884" s="14"/>
    </row>
    <row r="885">
      <c r="C885" s="14"/>
    </row>
    <row r="886">
      <c r="C886" s="14"/>
    </row>
    <row r="887">
      <c r="C887" s="14"/>
    </row>
    <row r="888">
      <c r="C888" s="14"/>
    </row>
    <row r="889">
      <c r="C889" s="14"/>
    </row>
    <row r="890">
      <c r="C890" s="14"/>
    </row>
    <row r="891">
      <c r="C891" s="14"/>
    </row>
    <row r="892">
      <c r="C892" s="14"/>
    </row>
    <row r="893">
      <c r="C893" s="14"/>
    </row>
    <row r="894">
      <c r="C894" s="14"/>
    </row>
    <row r="895">
      <c r="C895" s="14"/>
    </row>
    <row r="896">
      <c r="C896" s="14"/>
    </row>
    <row r="897">
      <c r="C897" s="14"/>
    </row>
    <row r="898">
      <c r="C898" s="14"/>
    </row>
    <row r="899">
      <c r="C899" s="14"/>
    </row>
    <row r="900">
      <c r="C900" s="14"/>
    </row>
    <row r="901">
      <c r="C901" s="14"/>
    </row>
    <row r="902">
      <c r="C902" s="14"/>
    </row>
    <row r="903">
      <c r="C903" s="14"/>
    </row>
    <row r="904">
      <c r="C904" s="14"/>
    </row>
    <row r="905">
      <c r="C905" s="14"/>
    </row>
    <row r="906">
      <c r="C906" s="14"/>
    </row>
    <row r="907">
      <c r="C907" s="14"/>
    </row>
    <row r="908">
      <c r="C908" s="14"/>
    </row>
    <row r="909">
      <c r="C909" s="14"/>
    </row>
    <row r="910">
      <c r="C910" s="14"/>
    </row>
    <row r="911">
      <c r="C911" s="14"/>
    </row>
    <row r="912">
      <c r="C912" s="14"/>
    </row>
    <row r="913">
      <c r="C913" s="14"/>
    </row>
    <row r="914">
      <c r="C914" s="14"/>
    </row>
    <row r="915">
      <c r="C915" s="14"/>
    </row>
    <row r="916">
      <c r="C916" s="14"/>
    </row>
    <row r="917">
      <c r="C917" s="14"/>
    </row>
    <row r="918">
      <c r="C918" s="14"/>
    </row>
    <row r="919">
      <c r="C919" s="14"/>
    </row>
    <row r="920">
      <c r="C920" s="14"/>
    </row>
    <row r="921">
      <c r="C921" s="14"/>
    </row>
    <row r="922">
      <c r="C922" s="14"/>
    </row>
    <row r="923">
      <c r="C923" s="14"/>
    </row>
    <row r="924">
      <c r="C924" s="14"/>
    </row>
    <row r="925">
      <c r="C925" s="14"/>
    </row>
    <row r="926">
      <c r="C926" s="14"/>
    </row>
    <row r="927">
      <c r="C927" s="14"/>
    </row>
    <row r="928">
      <c r="C928" s="14"/>
    </row>
    <row r="929">
      <c r="C929" s="14"/>
    </row>
    <row r="930">
      <c r="C930" s="14"/>
    </row>
    <row r="931">
      <c r="C931" s="14"/>
    </row>
    <row r="932">
      <c r="C932" s="14"/>
    </row>
    <row r="933">
      <c r="C933" s="14"/>
    </row>
    <row r="934">
      <c r="C934" s="14"/>
    </row>
    <row r="935">
      <c r="C935" s="14"/>
    </row>
    <row r="936">
      <c r="C936" s="14"/>
    </row>
    <row r="937">
      <c r="C937" s="14"/>
    </row>
    <row r="938">
      <c r="C938" s="14"/>
    </row>
    <row r="939">
      <c r="C939" s="14"/>
    </row>
    <row r="940">
      <c r="C940" s="14"/>
    </row>
    <row r="941">
      <c r="C941" s="14"/>
    </row>
    <row r="942">
      <c r="C942" s="14"/>
    </row>
    <row r="943">
      <c r="C943" s="14"/>
    </row>
    <row r="944">
      <c r="C944" s="14"/>
    </row>
    <row r="945">
      <c r="C945" s="14"/>
    </row>
    <row r="946">
      <c r="C946" s="14"/>
    </row>
    <row r="947">
      <c r="C947" s="14"/>
    </row>
    <row r="948">
      <c r="C948" s="14"/>
    </row>
    <row r="949">
      <c r="C949" s="14"/>
    </row>
    <row r="950">
      <c r="C950" s="14"/>
    </row>
    <row r="951">
      <c r="C951" s="14"/>
    </row>
    <row r="952">
      <c r="C952" s="14"/>
    </row>
    <row r="953">
      <c r="C953" s="14"/>
    </row>
    <row r="954">
      <c r="C954" s="14"/>
    </row>
    <row r="955">
      <c r="C955" s="14"/>
    </row>
    <row r="956">
      <c r="C956" s="14"/>
    </row>
    <row r="957">
      <c r="C957" s="14"/>
    </row>
    <row r="958">
      <c r="C958" s="14"/>
    </row>
    <row r="959">
      <c r="C959" s="14"/>
    </row>
    <row r="960">
      <c r="C960" s="14"/>
    </row>
    <row r="961">
      <c r="C961" s="14"/>
    </row>
    <row r="962">
      <c r="C962" s="14"/>
    </row>
    <row r="963">
      <c r="C963" s="14"/>
    </row>
    <row r="964">
      <c r="C964" s="14"/>
    </row>
    <row r="965">
      <c r="C965" s="14"/>
    </row>
    <row r="966">
      <c r="C966" s="14"/>
    </row>
    <row r="967">
      <c r="C967" s="14"/>
    </row>
    <row r="968">
      <c r="C968" s="14"/>
    </row>
    <row r="969">
      <c r="C969" s="14"/>
    </row>
    <row r="970">
      <c r="C970" s="14"/>
    </row>
    <row r="971">
      <c r="C971" s="14"/>
    </row>
    <row r="972">
      <c r="C972" s="14"/>
    </row>
    <row r="973">
      <c r="C973" s="14"/>
    </row>
    <row r="974">
      <c r="C974" s="14"/>
    </row>
    <row r="975">
      <c r="C975" s="14"/>
    </row>
    <row r="976">
      <c r="C976" s="14"/>
    </row>
    <row r="977">
      <c r="C977" s="14"/>
    </row>
    <row r="978">
      <c r="C978" s="14"/>
    </row>
    <row r="979">
      <c r="C979" s="14"/>
    </row>
    <row r="980">
      <c r="C980" s="14"/>
    </row>
    <row r="981">
      <c r="C981" s="14"/>
    </row>
    <row r="982">
      <c r="C982" s="14"/>
    </row>
    <row r="983">
      <c r="C983" s="14"/>
    </row>
    <row r="984">
      <c r="C984" s="14"/>
    </row>
    <row r="985">
      <c r="C985" s="14"/>
    </row>
    <row r="986">
      <c r="C986" s="14"/>
    </row>
    <row r="987">
      <c r="C987" s="14"/>
    </row>
    <row r="988">
      <c r="C988" s="14"/>
    </row>
    <row r="989">
      <c r="C989" s="14"/>
    </row>
    <row r="990">
      <c r="C990" s="14"/>
    </row>
    <row r="991">
      <c r="C991" s="14"/>
    </row>
    <row r="992">
      <c r="C992" s="14"/>
    </row>
    <row r="993">
      <c r="C993" s="14"/>
    </row>
    <row r="994">
      <c r="C994" s="14"/>
    </row>
    <row r="995">
      <c r="C995" s="14"/>
    </row>
    <row r="996">
      <c r="C996" s="14"/>
    </row>
    <row r="997">
      <c r="C997" s="14"/>
    </row>
    <row r="998">
      <c r="C998" s="14"/>
    </row>
    <row r="999">
      <c r="C999" s="14"/>
    </row>
    <row r="1000">
      <c r="C1000" s="14"/>
    </row>
    <row r="1001">
      <c r="C1001" s="14"/>
    </row>
    <row r="1002">
      <c r="C1002" s="14"/>
    </row>
    <row r="1003">
      <c r="C1003" s="14"/>
    </row>
    <row r="1004">
      <c r="C1004" s="14"/>
    </row>
    <row r="1005">
      <c r="C1005" s="14"/>
    </row>
    <row r="1006">
      <c r="C1006" s="14"/>
    </row>
    <row r="1007">
      <c r="C1007" s="14"/>
    </row>
    <row r="1008">
      <c r="C1008" s="14"/>
    </row>
    <row r="1009">
      <c r="C1009" s="14"/>
    </row>
    <row r="1010">
      <c r="C1010" s="14"/>
    </row>
    <row r="1011">
      <c r="C1011" s="14"/>
    </row>
    <row r="1012">
      <c r="C1012" s="14"/>
    </row>
    <row r="1013">
      <c r="C1013" s="14"/>
    </row>
    <row r="1014">
      <c r="C1014" s="14"/>
    </row>
    <row r="1015">
      <c r="C1015" s="14"/>
    </row>
    <row r="1016">
      <c r="C1016" s="14"/>
    </row>
    <row r="1017">
      <c r="C1017" s="14"/>
    </row>
    <row r="1018">
      <c r="C1018" s="14"/>
    </row>
  </sheetData>
  <mergeCells count="2">
    <mergeCell ref="A1:C1"/>
    <mergeCell ref="A2:C2"/>
  </mergeCells>
  <drawing r:id="rId1"/>
</worksheet>
</file>