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8defbc159d76a6d/Desktop/FIT3179/Data Visualisation 2/"/>
    </mc:Choice>
  </mc:AlternateContent>
  <xr:revisionPtr revIDLastSave="27" documentId="11_4E69B0070E8F9ED99BECA4668E52F97D5F1967CE" xr6:coauthVersionLast="47" xr6:coauthVersionMax="47" xr10:uidLastSave="{CA7EB914-820C-4F68-A6A7-193B2DBA4D9E}"/>
  <bookViews>
    <workbookView xWindow="-110" yWindow="-110" windowWidth="19420" windowHeight="11020" tabRatio="744" activeTab="4" xr2:uid="{00000000-000D-0000-FFFF-FFFF00000000}"/>
  </bookViews>
  <sheets>
    <sheet name="STATISTIK JENAYAH INDEKS 2017" sheetId="15" r:id="rId1"/>
    <sheet name="CRIME STATISTICS INDEX" sheetId="17" r:id="rId2"/>
    <sheet name="RINGKASAN" sheetId="14" r:id="rId3"/>
    <sheet name="SUMMARY" sheetId="19" r:id="rId4"/>
    <sheet name="Sheet1" sheetId="18" r:id="rId5"/>
  </sheets>
  <externalReferences>
    <externalReference r:id="rId6"/>
  </externalReferences>
  <definedNames>
    <definedName name="JUMPEN2017" localSheetId="3">SUMMARY!$P$21</definedName>
    <definedName name="JUMPEN2017">RINGKASAN!$P$23</definedName>
    <definedName name="penduduk2018" localSheetId="3">SUMMARY!$P$30</definedName>
    <definedName name="penduduk2018">RINGKASAN!$P$32</definedName>
    <definedName name="PENDUDUKJOHOR2017" localSheetId="1">'CRIME STATISTICS INDEX'!$P$6</definedName>
    <definedName name="PENDUDUKJOHOR2017">'STATISTIK JENAYAH INDEKS 2017'!$P$6</definedName>
    <definedName name="PENDUDUKKEDAH">'[1] KDH'!#REF!</definedName>
    <definedName name="PENDUDUKMSIA2017" localSheetId="1">'CRIME STATISTICS INDEX'!$AS$7</definedName>
    <definedName name="PENDUDUKMSIA2017">'STATISTIK JENAYAH INDEKS 2017'!$AS$7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9" l="1"/>
  <c r="P21" i="19"/>
  <c r="O19" i="19"/>
  <c r="O23" i="19" s="1"/>
  <c r="N19" i="19"/>
  <c r="N23" i="19" s="1"/>
  <c r="M19" i="19"/>
  <c r="M23" i="19" s="1"/>
  <c r="L19" i="19"/>
  <c r="L23" i="19" s="1"/>
  <c r="K19" i="19"/>
  <c r="K23" i="19" s="1"/>
  <c r="K27" i="19" s="1"/>
  <c r="K28" i="19" s="1"/>
  <c r="J19" i="19"/>
  <c r="J23" i="19" s="1"/>
  <c r="I19" i="19"/>
  <c r="I23" i="19" s="1"/>
  <c r="H19" i="19"/>
  <c r="H23" i="19" s="1"/>
  <c r="G19" i="19"/>
  <c r="G23" i="19" s="1"/>
  <c r="F19" i="19"/>
  <c r="F23" i="19" s="1"/>
  <c r="E19" i="19"/>
  <c r="E23" i="19" s="1"/>
  <c r="D19" i="19"/>
  <c r="D23" i="19" s="1"/>
  <c r="C19" i="19"/>
  <c r="C23" i="19" s="1"/>
  <c r="B19" i="19"/>
  <c r="B23" i="19" s="1"/>
  <c r="P18" i="19"/>
  <c r="Q18" i="19" s="1"/>
  <c r="P17" i="19"/>
  <c r="Q17" i="19" s="1"/>
  <c r="P16" i="19"/>
  <c r="Q16" i="19" s="1"/>
  <c r="P15" i="19"/>
  <c r="Q15" i="19" s="1"/>
  <c r="P14" i="19"/>
  <c r="Q14" i="19" s="1"/>
  <c r="P13" i="19"/>
  <c r="Q13" i="19" s="1"/>
  <c r="P12" i="19"/>
  <c r="Q12" i="19" s="1"/>
  <c r="P10" i="19"/>
  <c r="P9" i="19"/>
  <c r="P8" i="19"/>
  <c r="Q8" i="19" s="1"/>
  <c r="P7" i="19"/>
  <c r="Q7" i="19" s="1"/>
  <c r="P6" i="19"/>
  <c r="Q6" i="19" s="1"/>
  <c r="P5" i="19"/>
  <c r="Q5" i="19" s="1"/>
  <c r="P4" i="19"/>
  <c r="Q4" i="19" s="1"/>
  <c r="P3" i="19"/>
  <c r="Q3" i="19" s="1"/>
  <c r="AR24" i="17"/>
  <c r="AT24" i="17" s="1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23" i="15"/>
  <c r="AT22" i="15"/>
  <c r="AT21" i="15"/>
  <c r="AT20" i="15"/>
  <c r="AT19" i="15"/>
  <c r="AT18" i="15"/>
  <c r="AT17" i="15"/>
  <c r="AT16" i="15"/>
  <c r="AT15" i="15"/>
  <c r="AT14" i="15"/>
  <c r="AT13" i="15"/>
  <c r="AT12" i="15"/>
  <c r="AT11" i="15"/>
  <c r="AT10" i="15"/>
  <c r="AT9" i="15"/>
  <c r="AT8" i="15"/>
  <c r="AT7" i="15"/>
  <c r="AR24" i="15"/>
  <c r="AT24" i="15" s="1"/>
  <c r="Q9" i="19" l="1"/>
  <c r="Q10" i="19"/>
  <c r="G32" i="19"/>
  <c r="G33" i="19" s="1"/>
  <c r="G27" i="19"/>
  <c r="G28" i="19" s="1"/>
  <c r="I27" i="19"/>
  <c r="I28" i="19" s="1"/>
  <c r="I32" i="19"/>
  <c r="I33" i="19" s="1"/>
  <c r="B27" i="19"/>
  <c r="B28" i="19" s="1"/>
  <c r="B32" i="19"/>
  <c r="B33" i="19" s="1"/>
  <c r="H27" i="19"/>
  <c r="H28" i="19" s="1"/>
  <c r="H32" i="19"/>
  <c r="H33" i="19" s="1"/>
  <c r="J27" i="19"/>
  <c r="J28" i="19" s="1"/>
  <c r="J32" i="19"/>
  <c r="J33" i="19" s="1"/>
  <c r="L27" i="19"/>
  <c r="L28" i="19" s="1"/>
  <c r="L32" i="19"/>
  <c r="L33" i="19" s="1"/>
  <c r="M27" i="19"/>
  <c r="M28" i="19" s="1"/>
  <c r="M32" i="19"/>
  <c r="M33" i="19" s="1"/>
  <c r="N27" i="19"/>
  <c r="N28" i="19" s="1"/>
  <c r="N32" i="19"/>
  <c r="N33" i="19" s="1"/>
  <c r="C32" i="19"/>
  <c r="C33" i="19" s="1"/>
  <c r="C27" i="19"/>
  <c r="C28" i="19" s="1"/>
  <c r="O32" i="19"/>
  <c r="O33" i="19" s="1"/>
  <c r="O27" i="19"/>
  <c r="O28" i="19" s="1"/>
  <c r="D32" i="19"/>
  <c r="D33" i="19" s="1"/>
  <c r="D27" i="19"/>
  <c r="D28" i="19" s="1"/>
  <c r="E32" i="19"/>
  <c r="E33" i="19" s="1"/>
  <c r="E27" i="19"/>
  <c r="E28" i="19" s="1"/>
  <c r="F32" i="19"/>
  <c r="F33" i="19" s="1"/>
  <c r="F27" i="19"/>
  <c r="F28" i="19" s="1"/>
  <c r="K32" i="19"/>
  <c r="K33" i="19" s="1"/>
  <c r="P19" i="19"/>
  <c r="P32" i="14"/>
  <c r="P23" i="14"/>
  <c r="O21" i="14"/>
  <c r="O25" i="14" s="1"/>
  <c r="N21" i="14"/>
  <c r="N25" i="14" s="1"/>
  <c r="N29" i="14" s="1"/>
  <c r="N30" i="14" s="1"/>
  <c r="M21" i="14"/>
  <c r="M25" i="14" s="1"/>
  <c r="L21" i="14"/>
  <c r="L25" i="14" s="1"/>
  <c r="L29" i="14" s="1"/>
  <c r="L30" i="14" s="1"/>
  <c r="K21" i="14"/>
  <c r="K25" i="14" s="1"/>
  <c r="J21" i="14"/>
  <c r="J25" i="14" s="1"/>
  <c r="J29" i="14" s="1"/>
  <c r="J30" i="14" s="1"/>
  <c r="I21" i="14"/>
  <c r="I25" i="14" s="1"/>
  <c r="H21" i="14"/>
  <c r="H25" i="14" s="1"/>
  <c r="H29" i="14" s="1"/>
  <c r="H30" i="14" s="1"/>
  <c r="G21" i="14"/>
  <c r="G25" i="14" s="1"/>
  <c r="F21" i="14"/>
  <c r="F25" i="14" s="1"/>
  <c r="F29" i="14" s="1"/>
  <c r="F30" i="14" s="1"/>
  <c r="E21" i="14"/>
  <c r="E25" i="14" s="1"/>
  <c r="D21" i="14"/>
  <c r="D25" i="14" s="1"/>
  <c r="D29" i="14" s="1"/>
  <c r="D30" i="14" s="1"/>
  <c r="C21" i="14"/>
  <c r="C25" i="14" s="1"/>
  <c r="B21" i="14"/>
  <c r="P21" i="14" s="1"/>
  <c r="P20" i="14"/>
  <c r="Q20" i="14" s="1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2" i="14"/>
  <c r="Q12" i="14" s="1"/>
  <c r="P11" i="14"/>
  <c r="Q11" i="14" s="1"/>
  <c r="P10" i="14"/>
  <c r="Q10" i="14" s="1"/>
  <c r="P9" i="14"/>
  <c r="Q9" i="14" s="1"/>
  <c r="P8" i="14"/>
  <c r="Q8" i="14" s="1"/>
  <c r="P7" i="14"/>
  <c r="Q7" i="14" s="1"/>
  <c r="P6" i="14"/>
  <c r="Q6" i="14" s="1"/>
  <c r="P5" i="14"/>
  <c r="Q5" i="14" s="1"/>
  <c r="P23" i="19" l="1"/>
  <c r="Q19" i="19"/>
  <c r="B25" i="14"/>
  <c r="B29" i="14" s="1"/>
  <c r="B30" i="14" s="1"/>
  <c r="C34" i="14"/>
  <c r="C35" i="14" s="1"/>
  <c r="C29" i="14"/>
  <c r="C30" i="14" s="1"/>
  <c r="E34" i="14"/>
  <c r="E35" i="14" s="1"/>
  <c r="E29" i="14"/>
  <c r="E30" i="14" s="1"/>
  <c r="G34" i="14"/>
  <c r="G35" i="14" s="1"/>
  <c r="G29" i="14"/>
  <c r="G30" i="14" s="1"/>
  <c r="I34" i="14"/>
  <c r="I35" i="14" s="1"/>
  <c r="I29" i="14"/>
  <c r="I30" i="14" s="1"/>
  <c r="K34" i="14"/>
  <c r="K35" i="14" s="1"/>
  <c r="K29" i="14"/>
  <c r="K30" i="14" s="1"/>
  <c r="M34" i="14"/>
  <c r="M35" i="14" s="1"/>
  <c r="M29" i="14"/>
  <c r="M30" i="14" s="1"/>
  <c r="O34" i="14"/>
  <c r="O35" i="14" s="1"/>
  <c r="O29" i="14"/>
  <c r="O30" i="14" s="1"/>
  <c r="P25" i="14"/>
  <c r="Q21" i="14"/>
  <c r="B34" i="14"/>
  <c r="B35" i="14" s="1"/>
  <c r="D34" i="14"/>
  <c r="D35" i="14" s="1"/>
  <c r="F34" i="14"/>
  <c r="F35" i="14" s="1"/>
  <c r="H34" i="14"/>
  <c r="H35" i="14" s="1"/>
  <c r="J34" i="14"/>
  <c r="J35" i="14" s="1"/>
  <c r="L34" i="14"/>
  <c r="L35" i="14" s="1"/>
  <c r="N34" i="14"/>
  <c r="N35" i="14" s="1"/>
  <c r="P32" i="19" l="1"/>
  <c r="P33" i="19" s="1"/>
  <c r="P27" i="19"/>
  <c r="P28" i="19" s="1"/>
  <c r="P29" i="14"/>
  <c r="P30" i="14" s="1"/>
  <c r="P34" i="14"/>
  <c r="P35" i="14" s="1"/>
</calcChain>
</file>

<file path=xl/sharedStrings.xml><?xml version="1.0" encoding="utf-8"?>
<sst xmlns="http://schemas.openxmlformats.org/spreadsheetml/2006/main" count="277" uniqueCount="139">
  <si>
    <t>KUALA LUMPUR</t>
  </si>
  <si>
    <t>SELANGOR</t>
  </si>
  <si>
    <t>SARAWAK</t>
  </si>
  <si>
    <t>KELANTAN</t>
  </si>
  <si>
    <t>PERLIS</t>
  </si>
  <si>
    <t>SABAH</t>
  </si>
  <si>
    <t>PAHANG</t>
  </si>
  <si>
    <t>TERENGGANU</t>
  </si>
  <si>
    <t>JOHOR</t>
  </si>
  <si>
    <t>PULAU PINANG</t>
  </si>
  <si>
    <t>KEDAH</t>
  </si>
  <si>
    <t>MELAKA</t>
  </si>
  <si>
    <t>PERAK</t>
  </si>
  <si>
    <t>NEGERI SEMBILAN</t>
  </si>
  <si>
    <t>JUMLAH</t>
  </si>
  <si>
    <t>Jumlah</t>
  </si>
  <si>
    <t>JENAYAH INDEK SELURUH MALAYSIA :</t>
  </si>
  <si>
    <t>Mengikut Tarikh Kertas Siasatan Dari 1/1/2017 Hingga 31/12/2017 (CUT OFF DATE: 8/1/2018 @ 0730 HRS)</t>
  </si>
  <si>
    <r>
      <t>JOHOR</t>
    </r>
    <r>
      <rPr>
        <sz val="8"/>
        <color rgb="FF0000FF"/>
        <rFont val="Verdana"/>
        <family val="2"/>
      </rPr>
      <t xml:space="preserve"> </t>
    </r>
  </si>
  <si>
    <r>
      <t>KEDAH</t>
    </r>
    <r>
      <rPr>
        <sz val="8"/>
        <color rgb="FF0000FF"/>
        <rFont val="Verdana"/>
        <family val="2"/>
      </rPr>
      <t xml:space="preserve"> </t>
    </r>
  </si>
  <si>
    <r>
      <t>KELANTAN</t>
    </r>
    <r>
      <rPr>
        <sz val="8"/>
        <color rgb="FF0000FF"/>
        <rFont val="Verdana"/>
        <family val="2"/>
      </rPr>
      <t xml:space="preserve"> </t>
    </r>
  </si>
  <si>
    <r>
      <t>KUALA LUMPUR</t>
    </r>
    <r>
      <rPr>
        <sz val="8"/>
        <color rgb="FF0000FF"/>
        <rFont val="Verdana"/>
        <family val="2"/>
      </rPr>
      <t xml:space="preserve"> </t>
    </r>
  </si>
  <si>
    <r>
      <t>MELAKA</t>
    </r>
    <r>
      <rPr>
        <sz val="8"/>
        <color rgb="FF0000FF"/>
        <rFont val="Verdana"/>
        <family val="2"/>
      </rPr>
      <t xml:space="preserve"> </t>
    </r>
  </si>
  <si>
    <r>
      <t>NEGERI SEMBILAN</t>
    </r>
    <r>
      <rPr>
        <sz val="8"/>
        <color rgb="FF0000FF"/>
        <rFont val="Verdana"/>
        <family val="2"/>
      </rPr>
      <t xml:space="preserve"> </t>
    </r>
  </si>
  <si>
    <r>
      <t>PAHANG</t>
    </r>
    <r>
      <rPr>
        <sz val="8"/>
        <color rgb="FF0000FF"/>
        <rFont val="Verdana"/>
        <family val="2"/>
      </rPr>
      <t xml:space="preserve"> </t>
    </r>
  </si>
  <si>
    <r>
      <t>PERAK</t>
    </r>
    <r>
      <rPr>
        <sz val="8"/>
        <color rgb="FF0000FF"/>
        <rFont val="Verdana"/>
        <family val="2"/>
      </rPr>
      <t xml:space="preserve"> </t>
    </r>
  </si>
  <si>
    <r>
      <t>PERLIS</t>
    </r>
    <r>
      <rPr>
        <sz val="8"/>
        <color rgb="FF0000FF"/>
        <rFont val="Verdana"/>
        <family val="2"/>
      </rPr>
      <t xml:space="preserve"> </t>
    </r>
  </si>
  <si>
    <r>
      <t>PULAU PINANG</t>
    </r>
    <r>
      <rPr>
        <sz val="8"/>
        <color rgb="FF0000FF"/>
        <rFont val="Verdana"/>
        <family val="2"/>
      </rPr>
      <t xml:space="preserve"> </t>
    </r>
  </si>
  <si>
    <r>
      <t>SABAH</t>
    </r>
    <r>
      <rPr>
        <sz val="8"/>
        <color rgb="FF0000FF"/>
        <rFont val="Verdana"/>
        <family val="2"/>
      </rPr>
      <t xml:space="preserve"> </t>
    </r>
  </si>
  <si>
    <r>
      <t>SARAWAK</t>
    </r>
    <r>
      <rPr>
        <sz val="8"/>
        <color rgb="FF0000FF"/>
        <rFont val="Verdana"/>
        <family val="2"/>
      </rPr>
      <t xml:space="preserve"> </t>
    </r>
  </si>
  <si>
    <r>
      <t>SELANGOR</t>
    </r>
    <r>
      <rPr>
        <sz val="8"/>
        <color rgb="FF0000FF"/>
        <rFont val="Verdana"/>
        <family val="2"/>
      </rPr>
      <t xml:space="preserve"> </t>
    </r>
  </si>
  <si>
    <r>
      <t>TERENGGANU</t>
    </r>
    <r>
      <rPr>
        <sz val="8"/>
        <color rgb="FF0000FF"/>
        <rFont val="Verdana"/>
        <family val="2"/>
      </rPr>
      <t xml:space="preserve"> </t>
    </r>
  </si>
  <si>
    <t>NISBAH KES</t>
  </si>
  <si>
    <t>JENAYAH KEKERASAN :</t>
  </si>
  <si>
    <t>BUNUH</t>
  </si>
  <si>
    <t>ROGOL</t>
  </si>
  <si>
    <t>SAMUN BERKAWAN BERS/API</t>
  </si>
  <si>
    <t>SAMUN BERKAWAN TANPA BERS/API</t>
  </si>
  <si>
    <t>SAMUN BERSENJATAPI</t>
  </si>
  <si>
    <t>SAMUN TANPA S/API</t>
  </si>
  <si>
    <t>MENCEDERAKAN</t>
  </si>
  <si>
    <t>JENAYAH HARTABENDA :</t>
  </si>
  <si>
    <t>CURI</t>
  </si>
  <si>
    <t>CURI MOTOKAR</t>
  </si>
  <si>
    <t>CURI MOTOSIKAL</t>
  </si>
  <si>
    <t>CURI VAN/LORI/J'BERAT</t>
  </si>
  <si>
    <t>CURI RAGUT</t>
  </si>
  <si>
    <t>PRC</t>
  </si>
  <si>
    <t>JUMLAH JENAYAH INDEKS</t>
  </si>
  <si>
    <t>JUMLAH PENDUDUK 2017</t>
  </si>
  <si>
    <t>NISBAH PER 100,000 PENDUDUK 2017</t>
  </si>
  <si>
    <t>NILAI AMBANG NISBAH 2017</t>
  </si>
  <si>
    <t xml:space="preserve">BEZA NILAI AMBANG NISBAH </t>
  </si>
  <si>
    <t>PERATUS PENCAPAIAN</t>
  </si>
  <si>
    <t>PENDUDUK 2018</t>
  </si>
  <si>
    <t>NILAI AMBANG JENAYAH INDEKS 2018</t>
  </si>
  <si>
    <t>NILAI AMBANG NISBAH PER 100,000 PENDUDUK 2018</t>
  </si>
  <si>
    <t>PENCAPAIAN 2017</t>
  </si>
  <si>
    <t>PENDUDUK 2017</t>
  </si>
  <si>
    <t>NISBAH PER 100,000 PENDUDUK</t>
  </si>
  <si>
    <t>JENAYAH KEKERASAN</t>
  </si>
  <si>
    <t>SAMUN B'KAWAN B'S/API</t>
  </si>
  <si>
    <t>SAMUN B'KAWAN  T/B'S/API</t>
  </si>
  <si>
    <t>SAMUN TANPA B'S/API</t>
  </si>
  <si>
    <t xml:space="preserve">MENCEDERAKAN </t>
  </si>
  <si>
    <t>JUM JEN. KEKERASAN</t>
  </si>
  <si>
    <t>JENAYAH HARTABENDA</t>
  </si>
  <si>
    <t>LAIN - LAIN KECURIAN</t>
  </si>
  <si>
    <t>CURI VAN/LORI/JENTERA BERAT</t>
  </si>
  <si>
    <t xml:space="preserve">CURI RAGUT </t>
  </si>
  <si>
    <t>PECAH RUMAH DAN CURI</t>
  </si>
  <si>
    <t>JUM JEN. HARTABENDA</t>
  </si>
  <si>
    <t>JUMLAH JENAYAH JALANAN</t>
  </si>
  <si>
    <t>MALAYSIA</t>
  </si>
  <si>
    <t>* data sehingga 31 Disember 2017</t>
  </si>
  <si>
    <t>BILANGAN KES</t>
  </si>
  <si>
    <t>STATISTIK JENAYAH INDEKS PER 100,000 PENDUDUK MENGIKUT NEGERI TAHUN 2017</t>
  </si>
  <si>
    <t>JENIS JENAYAH INDEKS</t>
  </si>
  <si>
    <t>CRIME STATISTICS INDEX PER 100,000 POPULATION BY STATES IN 2017</t>
  </si>
  <si>
    <t>TYPES OF CRIME INDEX</t>
  </si>
  <si>
    <t>NUMBER OF CASES</t>
  </si>
  <si>
    <t>POPULATION 2017</t>
  </si>
  <si>
    <t>RATIO PER 100,000 POPULATION</t>
  </si>
  <si>
    <t>MURDER</t>
  </si>
  <si>
    <t>RAPE</t>
  </si>
  <si>
    <t>VIOLENT CRIMES</t>
  </si>
  <si>
    <t>TOTAL VIOLENT CRIMES</t>
  </si>
  <si>
    <t>PROPERTY CRIMES</t>
  </si>
  <si>
    <t>OTHER THEFT</t>
  </si>
  <si>
    <t>CAR THEFT</t>
  </si>
  <si>
    <t>MOTORCYCLE THEFT</t>
  </si>
  <si>
    <t>VAN/LORRY/HEAVY MACHINERY THEFT</t>
  </si>
  <si>
    <t>SNATCH THEFT</t>
  </si>
  <si>
    <t>HOUSEBREAKING AND THEFT</t>
  </si>
  <si>
    <t>TOTAL PROPERTY CRIMES</t>
  </si>
  <si>
    <t>TOTAL</t>
  </si>
  <si>
    <t>VIOLENT CRIME</t>
  </si>
  <si>
    <t>PROPERTY CRIME</t>
  </si>
  <si>
    <t>THEFT</t>
  </si>
  <si>
    <t>TOTAL CRIME INDEX</t>
  </si>
  <si>
    <t>TOTAL POPULATION 2017</t>
  </si>
  <si>
    <t>RATIO PER 100,000 POPULATION 2017</t>
  </si>
  <si>
    <t>POPULATION 2018</t>
  </si>
  <si>
    <t>Total</t>
  </si>
  <si>
    <t>Case Ratio</t>
  </si>
  <si>
    <t>Johor</t>
  </si>
  <si>
    <t>Kedah</t>
  </si>
  <si>
    <t>Kelantan</t>
  </si>
  <si>
    <t>Kuala Lumpur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</si>
  <si>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</si>
  <si>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</si>
  <si>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</si>
  <si>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</si>
  <si>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</si>
  <si>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</si>
  <si>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</si>
  <si>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</si>
  <si>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 xml:space="preserve">Selangor </t>
  </si>
  <si>
    <t>Terengganu</t>
  </si>
  <si>
    <t>Murder</t>
  </si>
  <si>
    <t>Rape</t>
  </si>
  <si>
    <t>Theft</t>
  </si>
  <si>
    <t>Car Theft</t>
  </si>
  <si>
    <t>Motorcycle Theft</t>
  </si>
  <si>
    <t>Van/Lorry/Heavy Machinery Theft</t>
  </si>
  <si>
    <t>Snatch Theft</t>
  </si>
  <si>
    <t>Housebreaking and Theft</t>
  </si>
  <si>
    <t>TOTAL PER 100,000 PEOPLE</t>
  </si>
  <si>
    <t>ASSISTED ROBBERY</t>
  </si>
  <si>
    <t>ROBBERY</t>
  </si>
  <si>
    <t>ARMED ROBBERY</t>
  </si>
  <si>
    <t>ASSISTED ARMED ROBBERY</t>
  </si>
  <si>
    <t>TOTAL STREET CRIME</t>
  </si>
  <si>
    <t>INJURY</t>
  </si>
  <si>
    <t>Assisted Armed Robbery</t>
  </si>
  <si>
    <t>Assisted Robbery</t>
  </si>
  <si>
    <t>Armed Robbery</t>
  </si>
  <si>
    <t>Robbery</t>
  </si>
  <si>
    <t>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</si>
</sst>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Verdana"/>
      <family val="2"/>
    </font>
    <font>
      <b/>
      <sz val="8"/>
      <color theme="1"/>
      <name val="Verdana"/>
      <family val="2"/>
    </font>
    <font>
      <b/>
      <sz val="8"/>
      <color rgb="FF0000FF"/>
      <name val="Verdana"/>
      <family val="2"/>
    </font>
    <font>
      <sz val="8"/>
      <color rgb="FF0000FF"/>
      <name val="Verdana"/>
      <family val="2"/>
    </font>
    <font>
      <sz val="8"/>
      <color theme="1"/>
      <name val="Verdana"/>
      <family val="2"/>
    </font>
    <font>
      <sz val="11"/>
      <color theme="10"/>
      <name val="Calibri"/>
      <family val="2"/>
      <scheme val="minor"/>
    </font>
    <font>
      <b/>
      <sz val="8"/>
      <color rgb="FFFF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FF6F"/>
        <bgColor indexed="64"/>
      </patternFill>
    </fill>
    <fill>
      <patternFill patternType="solid">
        <fgColor rgb="FFEDFFD8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rgb="FFFF0000"/>
      </left>
      <right style="thin">
        <color rgb="FFD3D3D3"/>
      </right>
      <top style="medium">
        <color rgb="FFFF000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rgb="FFFF0000"/>
      </top>
      <bottom style="thin">
        <color rgb="FFD3D3D3"/>
      </bottom>
      <diagonal/>
    </border>
    <border>
      <left style="thin">
        <color rgb="FFD3D3D3"/>
      </left>
      <right style="medium">
        <color rgb="FFFF0000"/>
      </right>
      <top style="medium">
        <color rgb="FFFF0000"/>
      </top>
      <bottom style="thin">
        <color rgb="FFD3D3D3"/>
      </bottom>
      <diagonal/>
    </border>
    <border>
      <left style="medium">
        <color rgb="FFFF0000"/>
      </left>
      <right style="thin">
        <color rgb="FFD3D3D3"/>
      </right>
      <top style="thin">
        <color rgb="FFD3D3D3"/>
      </top>
      <bottom style="medium">
        <color rgb="FFFF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rgb="FFFF0000"/>
      </bottom>
      <diagonal/>
    </border>
    <border>
      <left style="thin">
        <color rgb="FFD3D3D3"/>
      </left>
      <right style="medium">
        <color rgb="FFFF0000"/>
      </right>
      <top style="thin">
        <color rgb="FFD3D3D3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3" fontId="7" fillId="0" borderId="10" xfId="1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3" fontId="7" fillId="3" borderId="10" xfId="1" applyNumberFormat="1" applyFont="1" applyFill="1" applyBorder="1" applyAlignment="1">
      <alignment horizontal="center" vertical="center" wrapText="1"/>
    </xf>
    <xf numFmtId="3" fontId="3" fillId="3" borderId="10" xfId="0" applyNumberFormat="1" applyFont="1" applyFill="1" applyBorder="1" applyAlignment="1">
      <alignment horizontal="center" vertical="center" wrapText="1"/>
    </xf>
    <xf numFmtId="2" fontId="3" fillId="3" borderId="10" xfId="0" applyNumberFormat="1" applyFont="1" applyFill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3" fontId="3" fillId="4" borderId="10" xfId="0" applyNumberFormat="1" applyFont="1" applyFill="1" applyBorder="1" applyAlignment="1">
      <alignment horizontal="center" vertical="center" wrapText="1"/>
    </xf>
    <xf numFmtId="2" fontId="3" fillId="4" borderId="10" xfId="0" applyNumberFormat="1" applyFont="1" applyFill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13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3" fontId="3" fillId="5" borderId="10" xfId="0" applyNumberFormat="1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vertical="center" wrapText="1"/>
    </xf>
    <xf numFmtId="2" fontId="3" fillId="6" borderId="10" xfId="0" applyNumberFormat="1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vertical="center" wrapText="1"/>
    </xf>
    <xf numFmtId="2" fontId="3" fillId="7" borderId="10" xfId="0" applyNumberFormat="1" applyFont="1" applyFill="1" applyBorder="1" applyAlignment="1">
      <alignment horizontal="center" vertical="center" wrapText="1"/>
    </xf>
    <xf numFmtId="2" fontId="8" fillId="7" borderId="10" xfId="0" applyNumberFormat="1" applyFont="1" applyFill="1" applyBorder="1" applyAlignment="1">
      <alignment horizontal="center" vertical="center" wrapText="1"/>
    </xf>
    <xf numFmtId="3" fontId="3" fillId="6" borderId="10" xfId="0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vertical="center" wrapText="1"/>
    </xf>
    <xf numFmtId="3" fontId="3" fillId="8" borderId="15" xfId="0" applyNumberFormat="1" applyFont="1" applyFill="1" applyBorder="1" applyAlignment="1">
      <alignment horizontal="center" vertical="center" wrapText="1"/>
    </xf>
    <xf numFmtId="3" fontId="3" fillId="8" borderId="16" xfId="0" applyNumberFormat="1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vertical="center" wrapText="1"/>
    </xf>
    <xf numFmtId="4" fontId="3" fillId="8" borderId="18" xfId="0" applyNumberFormat="1" applyFont="1" applyFill="1" applyBorder="1" applyAlignment="1">
      <alignment horizontal="center" vertical="center" wrapText="1"/>
    </xf>
    <xf numFmtId="4" fontId="3" fillId="8" borderId="19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/>
    <xf numFmtId="0" fontId="9" fillId="0" borderId="1" xfId="0" applyFont="1" applyBorder="1"/>
    <xf numFmtId="0" fontId="9" fillId="0" borderId="4" xfId="0" applyFont="1" applyBorder="1"/>
    <xf numFmtId="3" fontId="9" fillId="0" borderId="1" xfId="0" applyNumberFormat="1" applyFont="1" applyBorder="1"/>
    <xf numFmtId="2" fontId="9" fillId="0" borderId="1" xfId="0" applyNumberFormat="1" applyFont="1" applyBorder="1"/>
    <xf numFmtId="2" fontId="9" fillId="0" borderId="5" xfId="0" applyNumberFormat="1" applyFont="1" applyBorder="1"/>
    <xf numFmtId="3" fontId="10" fillId="0" borderId="1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0" fontId="10" fillId="0" borderId="6" xfId="0" applyFont="1" applyBorder="1"/>
    <xf numFmtId="3" fontId="10" fillId="0" borderId="7" xfId="0" applyNumberFormat="1" applyFont="1" applyBorder="1"/>
    <xf numFmtId="2" fontId="10" fillId="0" borderId="7" xfId="0" applyNumberFormat="1" applyFont="1" applyBorder="1"/>
    <xf numFmtId="2" fontId="10" fillId="0" borderId="8" xfId="0" applyNumberFormat="1" applyFont="1" applyBorder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2" fillId="9" borderId="1" xfId="0" applyFont="1" applyFill="1" applyBorder="1"/>
    <xf numFmtId="0" fontId="1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1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hizan\Downloads\JI%20mengikut%20kategori%20jenayah%20indeks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I PER 100,000 PENDUDUK MSIA"/>
      <sheetName val="JHR"/>
      <sheetName val=" KDH"/>
      <sheetName val="KTN"/>
      <sheetName val="KL"/>
      <sheetName val="MLK"/>
      <sheetName val="N9"/>
      <sheetName val="PHG"/>
      <sheetName val="PRK"/>
      <sheetName val="PLS"/>
      <sheetName val="PP"/>
      <sheetName val="SBH"/>
      <sheetName val="SWK"/>
      <sheetName val="SGOR"/>
      <sheetName val="TGANU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26"/>
  <sheetViews>
    <sheetView workbookViewId="0">
      <selection activeCell="A7" sqref="A7"/>
    </sheetView>
  </sheetViews>
  <sheetFormatPr defaultColWidth="9.1796875" defaultRowHeight="15.5" x14ac:dyDescent="0.35"/>
  <cols>
    <col min="1" max="1" width="37" style="36" customWidth="1"/>
    <col min="2" max="2" width="13.54296875" style="36" customWidth="1"/>
    <col min="3" max="3" width="14.7265625" style="36" customWidth="1"/>
    <col min="4" max="4" width="14.81640625" style="36" customWidth="1"/>
    <col min="5" max="5" width="13.26953125" style="36" customWidth="1"/>
    <col min="6" max="6" width="14.54296875" style="36" customWidth="1"/>
    <col min="7" max="7" width="15.1796875" style="36" customWidth="1"/>
    <col min="8" max="8" width="13.453125" style="36" customWidth="1"/>
    <col min="9" max="9" width="14.453125" style="36" customWidth="1"/>
    <col min="10" max="10" width="15.54296875" style="36" customWidth="1"/>
    <col min="11" max="11" width="13.54296875" style="36" customWidth="1"/>
    <col min="12" max="12" width="14.7265625" style="36" customWidth="1"/>
    <col min="13" max="13" width="15.453125" style="36" customWidth="1"/>
    <col min="14" max="14" width="13.54296875" style="36" customWidth="1"/>
    <col min="15" max="15" width="15.1796875" style="36" customWidth="1"/>
    <col min="16" max="16" width="15" style="36" customWidth="1"/>
    <col min="17" max="17" width="12.81640625" style="36" customWidth="1"/>
    <col min="18" max="18" width="13.453125" style="36" customWidth="1"/>
    <col min="19" max="19" width="12.81640625" style="36" customWidth="1"/>
    <col min="20" max="20" width="13.26953125" style="36" customWidth="1"/>
    <col min="21" max="21" width="11.453125" style="36" customWidth="1"/>
    <col min="22" max="22" width="13.54296875" style="36" customWidth="1"/>
    <col min="23" max="23" width="12.453125" style="36" customWidth="1"/>
    <col min="24" max="24" width="13.453125" style="36" customWidth="1"/>
    <col min="25" max="25" width="15.26953125" style="36" customWidth="1"/>
    <col min="26" max="26" width="13.7265625" style="36" customWidth="1"/>
    <col min="27" max="27" width="12.453125" style="36" customWidth="1"/>
    <col min="28" max="28" width="15" style="36" customWidth="1"/>
    <col min="29" max="29" width="13.81640625" style="36" customWidth="1"/>
    <col min="30" max="30" width="12.54296875" style="36" customWidth="1"/>
    <col min="31" max="31" width="13.54296875" style="36" customWidth="1"/>
    <col min="32" max="32" width="13.453125" style="36" customWidth="1"/>
    <col min="33" max="33" width="12.54296875" style="36" customWidth="1"/>
    <col min="34" max="34" width="14.1796875" style="36" customWidth="1"/>
    <col min="35" max="35" width="14.54296875" style="36" customWidth="1"/>
    <col min="36" max="36" width="13.453125" style="36" customWidth="1"/>
    <col min="37" max="37" width="12.81640625" style="36" customWidth="1"/>
    <col min="38" max="38" width="13" style="36" customWidth="1"/>
    <col min="39" max="39" width="13.54296875" style="36" customWidth="1"/>
    <col min="40" max="40" width="15" style="36" customWidth="1"/>
    <col min="41" max="41" width="13" style="36" customWidth="1"/>
    <col min="42" max="42" width="12.26953125" style="36" customWidth="1"/>
    <col min="43" max="43" width="12.54296875" style="36" customWidth="1"/>
    <col min="44" max="44" width="13" style="36" customWidth="1"/>
    <col min="45" max="45" width="12.26953125" style="36" customWidth="1"/>
    <col min="46" max="46" width="12.54296875" style="36" customWidth="1"/>
    <col min="47" max="16384" width="9.1796875" style="36"/>
  </cols>
  <sheetData>
    <row r="2" spans="1:46" x14ac:dyDescent="0.35">
      <c r="A2" s="37" t="s">
        <v>76</v>
      </c>
    </row>
    <row r="3" spans="1:46" ht="16" thickBot="1" x14ac:dyDescent="0.4"/>
    <row r="4" spans="1:46" x14ac:dyDescent="0.35">
      <c r="A4" s="63" t="s">
        <v>77</v>
      </c>
      <c r="B4" s="59" t="s">
        <v>8</v>
      </c>
      <c r="C4" s="59"/>
      <c r="D4" s="59"/>
      <c r="E4" s="59" t="s">
        <v>10</v>
      </c>
      <c r="F4" s="59"/>
      <c r="G4" s="59"/>
      <c r="H4" s="59" t="s">
        <v>3</v>
      </c>
      <c r="I4" s="59"/>
      <c r="J4" s="59"/>
      <c r="K4" s="59" t="s">
        <v>0</v>
      </c>
      <c r="L4" s="59"/>
      <c r="M4" s="59"/>
      <c r="N4" s="59" t="s">
        <v>11</v>
      </c>
      <c r="O4" s="59"/>
      <c r="P4" s="59"/>
      <c r="Q4" s="59" t="s">
        <v>13</v>
      </c>
      <c r="R4" s="59"/>
      <c r="S4" s="59"/>
      <c r="T4" s="59" t="s">
        <v>6</v>
      </c>
      <c r="U4" s="59"/>
      <c r="V4" s="59"/>
      <c r="W4" s="59" t="s">
        <v>12</v>
      </c>
      <c r="X4" s="59"/>
      <c r="Y4" s="59"/>
      <c r="Z4" s="59" t="s">
        <v>4</v>
      </c>
      <c r="AA4" s="59"/>
      <c r="AB4" s="59"/>
      <c r="AC4" s="59" t="s">
        <v>9</v>
      </c>
      <c r="AD4" s="59"/>
      <c r="AE4" s="59"/>
      <c r="AF4" s="59" t="s">
        <v>5</v>
      </c>
      <c r="AG4" s="59"/>
      <c r="AH4" s="59"/>
      <c r="AI4" s="59" t="s">
        <v>2</v>
      </c>
      <c r="AJ4" s="59"/>
      <c r="AK4" s="59"/>
      <c r="AL4" s="59" t="s">
        <v>1</v>
      </c>
      <c r="AM4" s="59"/>
      <c r="AN4" s="59"/>
      <c r="AO4" s="59" t="s">
        <v>7</v>
      </c>
      <c r="AP4" s="59"/>
      <c r="AQ4" s="62"/>
      <c r="AR4" s="59" t="s">
        <v>73</v>
      </c>
      <c r="AS4" s="59"/>
      <c r="AT4" s="62"/>
    </row>
    <row r="5" spans="1:46" ht="56.25" customHeight="1" x14ac:dyDescent="0.35">
      <c r="A5" s="64"/>
      <c r="B5" s="38" t="s">
        <v>75</v>
      </c>
      <c r="C5" s="38" t="s">
        <v>58</v>
      </c>
      <c r="D5" s="38" t="s">
        <v>59</v>
      </c>
      <c r="E5" s="38" t="s">
        <v>75</v>
      </c>
      <c r="F5" s="38" t="s">
        <v>58</v>
      </c>
      <c r="G5" s="38" t="s">
        <v>59</v>
      </c>
      <c r="H5" s="38" t="s">
        <v>75</v>
      </c>
      <c r="I5" s="38" t="s">
        <v>58</v>
      </c>
      <c r="J5" s="38" t="s">
        <v>59</v>
      </c>
      <c r="K5" s="38" t="s">
        <v>75</v>
      </c>
      <c r="L5" s="38" t="s">
        <v>58</v>
      </c>
      <c r="M5" s="38" t="s">
        <v>59</v>
      </c>
      <c r="N5" s="38" t="s">
        <v>75</v>
      </c>
      <c r="O5" s="38" t="s">
        <v>58</v>
      </c>
      <c r="P5" s="38" t="s">
        <v>59</v>
      </c>
      <c r="Q5" s="38" t="s">
        <v>75</v>
      </c>
      <c r="R5" s="38" t="s">
        <v>58</v>
      </c>
      <c r="S5" s="38" t="s">
        <v>59</v>
      </c>
      <c r="T5" s="38" t="s">
        <v>75</v>
      </c>
      <c r="U5" s="38" t="s">
        <v>58</v>
      </c>
      <c r="V5" s="38" t="s">
        <v>59</v>
      </c>
      <c r="W5" s="38" t="s">
        <v>75</v>
      </c>
      <c r="X5" s="38" t="s">
        <v>58</v>
      </c>
      <c r="Y5" s="38" t="s">
        <v>59</v>
      </c>
      <c r="Z5" s="38" t="s">
        <v>75</v>
      </c>
      <c r="AA5" s="38" t="s">
        <v>58</v>
      </c>
      <c r="AB5" s="38" t="s">
        <v>59</v>
      </c>
      <c r="AC5" s="38" t="s">
        <v>75</v>
      </c>
      <c r="AD5" s="38" t="s">
        <v>58</v>
      </c>
      <c r="AE5" s="38" t="s">
        <v>59</v>
      </c>
      <c r="AF5" s="38" t="s">
        <v>75</v>
      </c>
      <c r="AG5" s="38" t="s">
        <v>58</v>
      </c>
      <c r="AH5" s="38" t="s">
        <v>59</v>
      </c>
      <c r="AI5" s="38" t="s">
        <v>75</v>
      </c>
      <c r="AJ5" s="38" t="s">
        <v>58</v>
      </c>
      <c r="AK5" s="38" t="s">
        <v>59</v>
      </c>
      <c r="AL5" s="38" t="s">
        <v>75</v>
      </c>
      <c r="AM5" s="38" t="s">
        <v>58</v>
      </c>
      <c r="AN5" s="38" t="s">
        <v>59</v>
      </c>
      <c r="AO5" s="38" t="s">
        <v>75</v>
      </c>
      <c r="AP5" s="38" t="s">
        <v>58</v>
      </c>
      <c r="AQ5" s="39" t="s">
        <v>59</v>
      </c>
      <c r="AR5" s="38" t="s">
        <v>57</v>
      </c>
      <c r="AS5" s="38" t="s">
        <v>58</v>
      </c>
      <c r="AT5" s="39" t="s">
        <v>59</v>
      </c>
    </row>
    <row r="6" spans="1:46" ht="18.75" customHeight="1" x14ac:dyDescent="0.35">
      <c r="A6" s="40" t="s">
        <v>60</v>
      </c>
      <c r="B6" s="41"/>
      <c r="C6" s="60">
        <v>3770300</v>
      </c>
      <c r="D6" s="41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38"/>
      <c r="AS6" s="38"/>
      <c r="AT6" s="39"/>
    </row>
    <row r="7" spans="1:46" ht="18.75" customHeight="1" x14ac:dyDescent="0.35">
      <c r="A7" s="42" t="s">
        <v>34</v>
      </c>
      <c r="B7" s="43">
        <v>66</v>
      </c>
      <c r="C7" s="60"/>
      <c r="D7" s="44">
        <v>1.750523830994881</v>
      </c>
      <c r="E7" s="43">
        <v>21</v>
      </c>
      <c r="F7" s="60">
        <v>2175200</v>
      </c>
      <c r="G7" s="44">
        <v>0.96542846634792201</v>
      </c>
      <c r="H7" s="43">
        <v>13</v>
      </c>
      <c r="I7" s="60">
        <v>1847400</v>
      </c>
      <c r="J7" s="44">
        <v>0.70369167478618599</v>
      </c>
      <c r="K7" s="43">
        <v>37</v>
      </c>
      <c r="L7" s="60">
        <v>1953500</v>
      </c>
      <c r="M7" s="44">
        <v>1.8940363450217559</v>
      </c>
      <c r="N7" s="43">
        <v>7</v>
      </c>
      <c r="O7" s="60">
        <v>921400</v>
      </c>
      <c r="P7" s="44">
        <v>0.75971347948773604</v>
      </c>
      <c r="Q7" s="43">
        <v>14</v>
      </c>
      <c r="R7" s="60">
        <v>1129100</v>
      </c>
      <c r="S7" s="44">
        <v>1.2399256044637321</v>
      </c>
      <c r="T7" s="43">
        <v>16</v>
      </c>
      <c r="U7" s="60">
        <v>1679100</v>
      </c>
      <c r="V7" s="44">
        <v>0.95289142993270193</v>
      </c>
      <c r="W7" s="43">
        <v>35</v>
      </c>
      <c r="X7" s="60">
        <v>2548000</v>
      </c>
      <c r="Y7" s="44">
        <v>1.3736263736263736</v>
      </c>
      <c r="Z7" s="43">
        <v>2</v>
      </c>
      <c r="AA7" s="60">
        <v>256400</v>
      </c>
      <c r="AB7" s="44">
        <v>0.78003120124804981</v>
      </c>
      <c r="AC7" s="43">
        <v>17</v>
      </c>
      <c r="AD7" s="60">
        <v>1746700</v>
      </c>
      <c r="AE7" s="44">
        <v>0.97326386901013329</v>
      </c>
      <c r="AF7" s="43">
        <v>36</v>
      </c>
      <c r="AG7" s="60">
        <v>3952600</v>
      </c>
      <c r="AH7" s="44">
        <v>0.91079289581541267</v>
      </c>
      <c r="AI7" s="43">
        <v>27</v>
      </c>
      <c r="AJ7" s="60">
        <v>2789500</v>
      </c>
      <c r="AK7" s="44">
        <v>0.96791539702455631</v>
      </c>
      <c r="AL7" s="43">
        <v>83</v>
      </c>
      <c r="AM7" s="60">
        <v>6401000</v>
      </c>
      <c r="AN7" s="44">
        <v>1.2966723949382908</v>
      </c>
      <c r="AO7" s="43">
        <v>5</v>
      </c>
      <c r="AP7" s="60">
        <v>1221600</v>
      </c>
      <c r="AQ7" s="45">
        <v>0.40929927963326784</v>
      </c>
      <c r="AR7" s="43">
        <v>379</v>
      </c>
      <c r="AS7" s="60">
        <v>32391800</v>
      </c>
      <c r="AT7" s="45">
        <f t="shared" ref="AT7:AT24" si="0">AR7/PENDUDUKMSIA2017*100000</f>
        <v>1.1700492099852433</v>
      </c>
    </row>
    <row r="8" spans="1:46" ht="18.75" customHeight="1" x14ac:dyDescent="0.35">
      <c r="A8" s="42" t="s">
        <v>35</v>
      </c>
      <c r="B8" s="43">
        <v>196</v>
      </c>
      <c r="C8" s="60"/>
      <c r="D8" s="44">
        <v>5.1985253162878289</v>
      </c>
      <c r="E8" s="43">
        <v>119</v>
      </c>
      <c r="F8" s="60"/>
      <c r="G8" s="44">
        <v>5.4707613093048915</v>
      </c>
      <c r="H8" s="43">
        <v>114</v>
      </c>
      <c r="I8" s="60"/>
      <c r="J8" s="44">
        <v>6.170834686586554</v>
      </c>
      <c r="K8" s="43">
        <v>132</v>
      </c>
      <c r="L8" s="60"/>
      <c r="M8" s="44">
        <v>6.7571026362938316</v>
      </c>
      <c r="N8" s="43">
        <v>69</v>
      </c>
      <c r="O8" s="60"/>
      <c r="P8" s="44">
        <v>7.4886042978076839</v>
      </c>
      <c r="Q8" s="43">
        <v>91</v>
      </c>
      <c r="R8" s="60"/>
      <c r="S8" s="44">
        <v>8.0595164290142591</v>
      </c>
      <c r="T8" s="43">
        <v>163</v>
      </c>
      <c r="U8" s="60"/>
      <c r="V8" s="44">
        <v>9.7075814424394018</v>
      </c>
      <c r="W8" s="43">
        <v>95</v>
      </c>
      <c r="X8" s="60"/>
      <c r="Y8" s="44">
        <v>3.7284144427001573</v>
      </c>
      <c r="Z8" s="43">
        <v>30</v>
      </c>
      <c r="AA8" s="60"/>
      <c r="AB8" s="44">
        <v>11.70046801872075</v>
      </c>
      <c r="AC8" s="43">
        <v>80</v>
      </c>
      <c r="AD8" s="60"/>
      <c r="AE8" s="44">
        <v>4.5800652659300392</v>
      </c>
      <c r="AF8" s="43">
        <v>211</v>
      </c>
      <c r="AG8" s="60"/>
      <c r="AH8" s="44">
        <v>5.3382583615847796</v>
      </c>
      <c r="AI8" s="43">
        <v>150</v>
      </c>
      <c r="AJ8" s="60"/>
      <c r="AK8" s="44">
        <v>5.3773077612475353</v>
      </c>
      <c r="AL8" s="43">
        <v>321</v>
      </c>
      <c r="AM8" s="60"/>
      <c r="AN8" s="44">
        <v>5.0148414310264027</v>
      </c>
      <c r="AO8" s="43">
        <v>64</v>
      </c>
      <c r="AP8" s="60"/>
      <c r="AQ8" s="45">
        <v>5.2390307793058284</v>
      </c>
      <c r="AR8" s="43">
        <v>1835</v>
      </c>
      <c r="AS8" s="60"/>
      <c r="AT8" s="45">
        <f t="shared" si="0"/>
        <v>5.6650139850209005</v>
      </c>
    </row>
    <row r="9" spans="1:46" ht="18.75" customHeight="1" x14ac:dyDescent="0.35">
      <c r="A9" s="42" t="s">
        <v>61</v>
      </c>
      <c r="B9" s="43">
        <v>1</v>
      </c>
      <c r="C9" s="60"/>
      <c r="D9" s="44">
        <v>2.6523088348407289E-2</v>
      </c>
      <c r="E9" s="43">
        <v>2</v>
      </c>
      <c r="F9" s="60"/>
      <c r="G9" s="44">
        <v>9.1945568223611621E-2</v>
      </c>
      <c r="H9" s="43">
        <v>2</v>
      </c>
      <c r="I9" s="60"/>
      <c r="J9" s="44">
        <v>0.10826025765941323</v>
      </c>
      <c r="K9" s="43">
        <v>4</v>
      </c>
      <c r="L9" s="60"/>
      <c r="M9" s="44">
        <v>0.20476068594829791</v>
      </c>
      <c r="N9" s="43">
        <v>1</v>
      </c>
      <c r="O9" s="60"/>
      <c r="P9" s="44">
        <v>0.10853049706967657</v>
      </c>
      <c r="Q9" s="43">
        <v>2</v>
      </c>
      <c r="R9" s="60"/>
      <c r="S9" s="44">
        <v>0.1771322292091046</v>
      </c>
      <c r="T9" s="43">
        <v>1</v>
      </c>
      <c r="U9" s="60"/>
      <c r="V9" s="44">
        <v>5.955571437079387E-2</v>
      </c>
      <c r="W9" s="43">
        <v>4</v>
      </c>
      <c r="X9" s="60"/>
      <c r="Y9" s="44">
        <v>0.15698587127158556</v>
      </c>
      <c r="Z9" s="43">
        <v>0</v>
      </c>
      <c r="AA9" s="60"/>
      <c r="AB9" s="44">
        <v>0</v>
      </c>
      <c r="AC9" s="43">
        <v>0</v>
      </c>
      <c r="AD9" s="60"/>
      <c r="AE9" s="44">
        <v>0</v>
      </c>
      <c r="AF9" s="43">
        <v>0</v>
      </c>
      <c r="AG9" s="60"/>
      <c r="AH9" s="44">
        <v>0</v>
      </c>
      <c r="AI9" s="43">
        <v>2</v>
      </c>
      <c r="AJ9" s="60"/>
      <c r="AK9" s="44">
        <v>7.1697436816633806E-2</v>
      </c>
      <c r="AL9" s="43">
        <v>12</v>
      </c>
      <c r="AM9" s="60"/>
      <c r="AN9" s="44">
        <v>0.18747070770192156</v>
      </c>
      <c r="AO9" s="43">
        <v>0</v>
      </c>
      <c r="AP9" s="60"/>
      <c r="AQ9" s="45">
        <v>0</v>
      </c>
      <c r="AR9" s="43">
        <v>31</v>
      </c>
      <c r="AS9" s="60"/>
      <c r="AT9" s="45">
        <f t="shared" si="0"/>
        <v>9.5703233534413026E-2</v>
      </c>
    </row>
    <row r="10" spans="1:46" ht="18.75" customHeight="1" x14ac:dyDescent="0.35">
      <c r="A10" s="42" t="s">
        <v>62</v>
      </c>
      <c r="B10" s="43">
        <v>1220</v>
      </c>
      <c r="C10" s="60"/>
      <c r="D10" s="44">
        <v>32.358167785056892</v>
      </c>
      <c r="E10" s="43">
        <v>333</v>
      </c>
      <c r="F10" s="60"/>
      <c r="G10" s="44">
        <v>15.308937109231334</v>
      </c>
      <c r="H10" s="43">
        <v>141</v>
      </c>
      <c r="I10" s="60"/>
      <c r="J10" s="44">
        <v>7.632348164988632</v>
      </c>
      <c r="K10" s="43">
        <v>1984</v>
      </c>
      <c r="L10" s="60"/>
      <c r="M10" s="44">
        <v>101.56130023035578</v>
      </c>
      <c r="N10" s="43">
        <v>349</v>
      </c>
      <c r="O10" s="60"/>
      <c r="P10" s="44">
        <v>37.877143477317126</v>
      </c>
      <c r="Q10" s="43">
        <v>392</v>
      </c>
      <c r="R10" s="60"/>
      <c r="S10" s="44">
        <v>34.7179169249845</v>
      </c>
      <c r="T10" s="43">
        <v>201</v>
      </c>
      <c r="U10" s="60"/>
      <c r="V10" s="44">
        <v>11.970698588529569</v>
      </c>
      <c r="W10" s="43">
        <v>426</v>
      </c>
      <c r="X10" s="60"/>
      <c r="Y10" s="44">
        <v>16.718995290423862</v>
      </c>
      <c r="Z10" s="43">
        <v>25</v>
      </c>
      <c r="AA10" s="60"/>
      <c r="AB10" s="44">
        <v>9.7503900156006242</v>
      </c>
      <c r="AC10" s="43">
        <v>481</v>
      </c>
      <c r="AD10" s="60"/>
      <c r="AE10" s="44">
        <v>27.537642411404359</v>
      </c>
      <c r="AF10" s="43">
        <v>163</v>
      </c>
      <c r="AG10" s="60"/>
      <c r="AH10" s="44">
        <v>4.1238678338308956</v>
      </c>
      <c r="AI10" s="43">
        <v>238</v>
      </c>
      <c r="AJ10" s="60"/>
      <c r="AK10" s="44">
        <v>8.5319949811794231</v>
      </c>
      <c r="AL10" s="43">
        <v>3747</v>
      </c>
      <c r="AM10" s="60"/>
      <c r="AN10" s="44">
        <v>58.537728479925015</v>
      </c>
      <c r="AO10" s="43">
        <v>79</v>
      </c>
      <c r="AP10" s="60"/>
      <c r="AQ10" s="45">
        <v>6.4669286182056327</v>
      </c>
      <c r="AR10" s="43">
        <v>9779</v>
      </c>
      <c r="AS10" s="60"/>
      <c r="AT10" s="45">
        <f t="shared" si="0"/>
        <v>30.189739378484678</v>
      </c>
    </row>
    <row r="11" spans="1:46" ht="18.75" customHeight="1" x14ac:dyDescent="0.35">
      <c r="A11" s="42" t="s">
        <v>38</v>
      </c>
      <c r="B11" s="43">
        <v>0</v>
      </c>
      <c r="C11" s="60"/>
      <c r="D11" s="44">
        <v>0</v>
      </c>
      <c r="E11" s="43">
        <v>0</v>
      </c>
      <c r="F11" s="60"/>
      <c r="G11" s="44">
        <v>0</v>
      </c>
      <c r="H11" s="43">
        <v>0</v>
      </c>
      <c r="I11" s="60"/>
      <c r="J11" s="44">
        <v>0</v>
      </c>
      <c r="K11" s="43">
        <v>0</v>
      </c>
      <c r="L11" s="60"/>
      <c r="M11" s="44">
        <v>0</v>
      </c>
      <c r="N11" s="43">
        <v>0</v>
      </c>
      <c r="O11" s="60"/>
      <c r="P11" s="44">
        <v>0</v>
      </c>
      <c r="Q11" s="43">
        <v>0</v>
      </c>
      <c r="R11" s="60"/>
      <c r="S11" s="44">
        <v>0</v>
      </c>
      <c r="T11" s="43">
        <v>0</v>
      </c>
      <c r="U11" s="60"/>
      <c r="V11" s="44">
        <v>0</v>
      </c>
      <c r="W11" s="43">
        <v>0</v>
      </c>
      <c r="X11" s="60"/>
      <c r="Y11" s="44">
        <v>0</v>
      </c>
      <c r="Z11" s="43">
        <v>0</v>
      </c>
      <c r="AA11" s="60"/>
      <c r="AB11" s="44">
        <v>0</v>
      </c>
      <c r="AC11" s="43">
        <v>0</v>
      </c>
      <c r="AD11" s="60"/>
      <c r="AE11" s="44">
        <v>0</v>
      </c>
      <c r="AF11" s="43">
        <v>0</v>
      </c>
      <c r="AG11" s="60"/>
      <c r="AH11" s="44">
        <v>0</v>
      </c>
      <c r="AI11" s="43">
        <v>1</v>
      </c>
      <c r="AJ11" s="60"/>
      <c r="AK11" s="44">
        <v>3.5848718408316903E-2</v>
      </c>
      <c r="AL11" s="43">
        <v>2</v>
      </c>
      <c r="AM11" s="60"/>
      <c r="AN11" s="44">
        <v>3.1245117950320263E-2</v>
      </c>
      <c r="AO11" s="43">
        <v>0</v>
      </c>
      <c r="AP11" s="60"/>
      <c r="AQ11" s="45">
        <v>0</v>
      </c>
      <c r="AR11" s="43">
        <v>3</v>
      </c>
      <c r="AS11" s="60"/>
      <c r="AT11" s="45">
        <f t="shared" si="0"/>
        <v>9.2616032452657766E-3</v>
      </c>
    </row>
    <row r="12" spans="1:46" ht="18.75" customHeight="1" x14ac:dyDescent="0.35">
      <c r="A12" s="42" t="s">
        <v>63</v>
      </c>
      <c r="B12" s="43">
        <v>481</v>
      </c>
      <c r="C12" s="60"/>
      <c r="D12" s="44">
        <v>12.757605495583904</v>
      </c>
      <c r="E12" s="43">
        <v>157</v>
      </c>
      <c r="F12" s="60"/>
      <c r="G12" s="44">
        <v>7.2177271055535126</v>
      </c>
      <c r="H12" s="43">
        <v>78</v>
      </c>
      <c r="I12" s="60"/>
      <c r="J12" s="44">
        <v>4.2221500487171157</v>
      </c>
      <c r="K12" s="43">
        <v>1191</v>
      </c>
      <c r="L12" s="60"/>
      <c r="M12" s="44">
        <v>60.967494241105712</v>
      </c>
      <c r="N12" s="43">
        <v>240</v>
      </c>
      <c r="O12" s="60"/>
      <c r="P12" s="44">
        <v>26.047319296722378</v>
      </c>
      <c r="Q12" s="43">
        <v>144</v>
      </c>
      <c r="R12" s="60"/>
      <c r="S12" s="44">
        <v>12.753520503055531</v>
      </c>
      <c r="T12" s="43">
        <v>87</v>
      </c>
      <c r="U12" s="60"/>
      <c r="V12" s="44">
        <v>5.1813471502590671</v>
      </c>
      <c r="W12" s="43">
        <v>200</v>
      </c>
      <c r="X12" s="60"/>
      <c r="Y12" s="44">
        <v>7.8492935635792778</v>
      </c>
      <c r="Z12" s="43">
        <v>28</v>
      </c>
      <c r="AA12" s="60"/>
      <c r="AB12" s="44">
        <v>10.920436817472698</v>
      </c>
      <c r="AC12" s="43">
        <v>225</v>
      </c>
      <c r="AD12" s="60"/>
      <c r="AE12" s="44">
        <v>12.881433560428237</v>
      </c>
      <c r="AF12" s="43">
        <v>121</v>
      </c>
      <c r="AG12" s="60"/>
      <c r="AH12" s="44">
        <v>3.0612761220462481</v>
      </c>
      <c r="AI12" s="43">
        <v>90</v>
      </c>
      <c r="AJ12" s="60"/>
      <c r="AK12" s="44">
        <v>3.2263846567485213</v>
      </c>
      <c r="AL12" s="43">
        <v>1197</v>
      </c>
      <c r="AM12" s="60"/>
      <c r="AN12" s="44">
        <v>18.700203093266676</v>
      </c>
      <c r="AO12" s="43">
        <v>76</v>
      </c>
      <c r="AP12" s="60"/>
      <c r="AQ12" s="45">
        <v>6.2213490504256717</v>
      </c>
      <c r="AR12" s="43">
        <v>4315</v>
      </c>
      <c r="AS12" s="60"/>
      <c r="AT12" s="45">
        <f t="shared" si="0"/>
        <v>13.321272667773943</v>
      </c>
    </row>
    <row r="13" spans="1:46" ht="18.75" customHeight="1" x14ac:dyDescent="0.35">
      <c r="A13" s="42" t="s">
        <v>64</v>
      </c>
      <c r="B13" s="43">
        <v>614</v>
      </c>
      <c r="C13" s="60"/>
      <c r="D13" s="44">
        <v>16.285176245922074</v>
      </c>
      <c r="E13" s="43">
        <v>364</v>
      </c>
      <c r="F13" s="60"/>
      <c r="G13" s="44">
        <v>16.734093416697313</v>
      </c>
      <c r="H13" s="43">
        <v>252</v>
      </c>
      <c r="I13" s="60"/>
      <c r="J13" s="44">
        <v>13.640792465086067</v>
      </c>
      <c r="K13" s="43">
        <v>651</v>
      </c>
      <c r="L13" s="60"/>
      <c r="M13" s="44">
        <v>33.324801638085489</v>
      </c>
      <c r="N13" s="43">
        <v>176</v>
      </c>
      <c r="O13" s="60"/>
      <c r="P13" s="44">
        <v>19.101367484263079</v>
      </c>
      <c r="Q13" s="43">
        <v>241</v>
      </c>
      <c r="R13" s="60"/>
      <c r="S13" s="44">
        <v>21.344433619697103</v>
      </c>
      <c r="T13" s="43">
        <v>188</v>
      </c>
      <c r="U13" s="60"/>
      <c r="V13" s="44">
        <v>11.196474301709248</v>
      </c>
      <c r="W13" s="43">
        <v>380</v>
      </c>
      <c r="X13" s="60"/>
      <c r="Y13" s="44">
        <v>14.913657770800629</v>
      </c>
      <c r="Z13" s="43">
        <v>47</v>
      </c>
      <c r="AA13" s="60"/>
      <c r="AB13" s="44">
        <v>18.330733229329173</v>
      </c>
      <c r="AC13" s="43">
        <v>275</v>
      </c>
      <c r="AD13" s="60"/>
      <c r="AE13" s="44">
        <v>15.743974351634511</v>
      </c>
      <c r="AF13" s="43">
        <v>230</v>
      </c>
      <c r="AG13" s="60"/>
      <c r="AH13" s="44">
        <v>5.818954612154025</v>
      </c>
      <c r="AI13" s="43">
        <v>368</v>
      </c>
      <c r="AJ13" s="60"/>
      <c r="AK13" s="44">
        <v>13.192328374260621</v>
      </c>
      <c r="AL13" s="43">
        <v>1108</v>
      </c>
      <c r="AM13" s="60"/>
      <c r="AN13" s="44">
        <v>17.309795344477426</v>
      </c>
      <c r="AO13" s="43">
        <v>130</v>
      </c>
      <c r="AP13" s="60"/>
      <c r="AQ13" s="45">
        <v>10.641781270464964</v>
      </c>
      <c r="AR13" s="43">
        <v>5024</v>
      </c>
      <c r="AS13" s="60"/>
      <c r="AT13" s="45">
        <f t="shared" si="0"/>
        <v>15.510098234738422</v>
      </c>
    </row>
    <row r="14" spans="1:46" ht="18.75" customHeight="1" x14ac:dyDescent="0.35">
      <c r="A14" s="40" t="s">
        <v>65</v>
      </c>
      <c r="B14" s="46">
        <v>2578</v>
      </c>
      <c r="C14" s="60"/>
      <c r="D14" s="47">
        <v>68.376521762193988</v>
      </c>
      <c r="E14" s="46">
        <v>996</v>
      </c>
      <c r="F14" s="60"/>
      <c r="G14" s="47">
        <v>45.788892975358586</v>
      </c>
      <c r="H14" s="46">
        <v>600</v>
      </c>
      <c r="I14" s="60"/>
      <c r="J14" s="47">
        <v>32.478077297823965</v>
      </c>
      <c r="K14" s="46">
        <v>3999</v>
      </c>
      <c r="L14" s="60"/>
      <c r="M14" s="47">
        <v>204.70949577681085</v>
      </c>
      <c r="N14" s="46">
        <v>842</v>
      </c>
      <c r="O14" s="60"/>
      <c r="P14" s="47">
        <v>91.382678532667683</v>
      </c>
      <c r="Q14" s="46">
        <v>884</v>
      </c>
      <c r="R14" s="60"/>
      <c r="S14" s="47">
        <v>78.292445310424228</v>
      </c>
      <c r="T14" s="46">
        <v>656</v>
      </c>
      <c r="U14" s="60"/>
      <c r="V14" s="47">
        <v>39.068548627240787</v>
      </c>
      <c r="W14" s="46">
        <v>1140</v>
      </c>
      <c r="X14" s="60"/>
      <c r="Y14" s="47">
        <v>44.740973312401884</v>
      </c>
      <c r="Z14" s="46">
        <v>132</v>
      </c>
      <c r="AA14" s="60"/>
      <c r="AB14" s="47">
        <v>51.482059282371289</v>
      </c>
      <c r="AC14" s="46">
        <v>1078</v>
      </c>
      <c r="AD14" s="60"/>
      <c r="AE14" s="47">
        <v>61.716379458407282</v>
      </c>
      <c r="AF14" s="46">
        <v>761</v>
      </c>
      <c r="AG14" s="60"/>
      <c r="AH14" s="47">
        <v>19.253149825431361</v>
      </c>
      <c r="AI14" s="46">
        <v>876</v>
      </c>
      <c r="AJ14" s="60"/>
      <c r="AK14" s="47">
        <v>31.403477325685603</v>
      </c>
      <c r="AL14" s="46">
        <v>6470</v>
      </c>
      <c r="AM14" s="60"/>
      <c r="AN14" s="47">
        <v>101.07795656928604</v>
      </c>
      <c r="AO14" s="46">
        <v>354</v>
      </c>
      <c r="AP14" s="60"/>
      <c r="AQ14" s="48">
        <v>28.978388998035363</v>
      </c>
      <c r="AR14" s="46">
        <v>21366</v>
      </c>
      <c r="AS14" s="60"/>
      <c r="AT14" s="48">
        <f t="shared" si="0"/>
        <v>65.961138312782865</v>
      </c>
    </row>
    <row r="15" spans="1:46" ht="18.75" customHeight="1" x14ac:dyDescent="0.35">
      <c r="A15" s="40" t="s">
        <v>66</v>
      </c>
      <c r="B15" s="43"/>
      <c r="C15" s="60"/>
      <c r="D15" s="44"/>
      <c r="E15" s="43"/>
      <c r="F15" s="60"/>
      <c r="G15" s="44"/>
      <c r="H15" s="43"/>
      <c r="I15" s="60"/>
      <c r="J15" s="44">
        <v>0</v>
      </c>
      <c r="K15" s="43"/>
      <c r="L15" s="60"/>
      <c r="M15" s="44"/>
      <c r="N15" s="43"/>
      <c r="O15" s="60"/>
      <c r="P15" s="44"/>
      <c r="Q15" s="43"/>
      <c r="R15" s="60"/>
      <c r="S15" s="44"/>
      <c r="T15" s="43"/>
      <c r="U15" s="60"/>
      <c r="V15" s="44"/>
      <c r="W15" s="43"/>
      <c r="X15" s="60"/>
      <c r="Y15" s="44"/>
      <c r="Z15" s="43"/>
      <c r="AA15" s="60"/>
      <c r="AB15" s="44"/>
      <c r="AC15" s="43"/>
      <c r="AD15" s="60"/>
      <c r="AE15" s="44"/>
      <c r="AF15" s="43"/>
      <c r="AG15" s="60"/>
      <c r="AH15" s="44"/>
      <c r="AI15" s="43"/>
      <c r="AJ15" s="60"/>
      <c r="AK15" s="44"/>
      <c r="AL15" s="43"/>
      <c r="AM15" s="60"/>
      <c r="AN15" s="44"/>
      <c r="AO15" s="43"/>
      <c r="AP15" s="60"/>
      <c r="AQ15" s="45"/>
      <c r="AR15" s="43"/>
      <c r="AS15" s="60"/>
      <c r="AT15" s="45">
        <f t="shared" si="0"/>
        <v>0</v>
      </c>
    </row>
    <row r="16" spans="1:46" ht="18.75" customHeight="1" x14ac:dyDescent="0.35">
      <c r="A16" s="42" t="s">
        <v>67</v>
      </c>
      <c r="B16" s="43">
        <v>2032</v>
      </c>
      <c r="C16" s="60"/>
      <c r="D16" s="44">
        <v>53.894915523963611</v>
      </c>
      <c r="E16" s="43">
        <v>1079</v>
      </c>
      <c r="F16" s="60"/>
      <c r="G16" s="44">
        <v>49.604634056638467</v>
      </c>
      <c r="H16" s="43">
        <v>547</v>
      </c>
      <c r="I16" s="60"/>
      <c r="J16" s="44">
        <v>29.60918046984952</v>
      </c>
      <c r="K16" s="43">
        <v>3121</v>
      </c>
      <c r="L16" s="60"/>
      <c r="M16" s="44">
        <v>159.76452521115945</v>
      </c>
      <c r="N16" s="43">
        <v>446</v>
      </c>
      <c r="O16" s="60"/>
      <c r="P16" s="44">
        <v>48.404601693075755</v>
      </c>
      <c r="Q16" s="43">
        <v>1121</v>
      </c>
      <c r="R16" s="60"/>
      <c r="S16" s="44">
        <v>99.282614471703141</v>
      </c>
      <c r="T16" s="43">
        <v>707</v>
      </c>
      <c r="U16" s="60"/>
      <c r="V16" s="44">
        <v>42.105890060151275</v>
      </c>
      <c r="W16" s="43">
        <v>1003</v>
      </c>
      <c r="X16" s="60"/>
      <c r="Y16" s="44">
        <v>39.364207221350078</v>
      </c>
      <c r="Z16" s="43">
        <v>181</v>
      </c>
      <c r="AA16" s="60"/>
      <c r="AB16" s="44">
        <v>70.592823712948515</v>
      </c>
      <c r="AC16" s="43">
        <v>850</v>
      </c>
      <c r="AD16" s="60"/>
      <c r="AE16" s="44">
        <v>48.663193450506668</v>
      </c>
      <c r="AF16" s="43">
        <v>2518</v>
      </c>
      <c r="AG16" s="60"/>
      <c r="AH16" s="44">
        <v>63.704903101755811</v>
      </c>
      <c r="AI16" s="43">
        <v>1283</v>
      </c>
      <c r="AJ16" s="60"/>
      <c r="AK16" s="44">
        <v>45.993905717870589</v>
      </c>
      <c r="AL16" s="43">
        <v>3951</v>
      </c>
      <c r="AM16" s="60"/>
      <c r="AN16" s="44">
        <v>61.724730510857675</v>
      </c>
      <c r="AO16" s="43">
        <v>365</v>
      </c>
      <c r="AP16" s="60"/>
      <c r="AQ16" s="45">
        <v>29.878847413228556</v>
      </c>
      <c r="AR16" s="43">
        <v>19204</v>
      </c>
      <c r="AS16" s="60"/>
      <c r="AT16" s="45">
        <f t="shared" si="0"/>
        <v>59.286609574027992</v>
      </c>
    </row>
    <row r="17" spans="1:46" ht="18.75" customHeight="1" x14ac:dyDescent="0.35">
      <c r="A17" s="42" t="s">
        <v>43</v>
      </c>
      <c r="B17" s="43">
        <v>1097</v>
      </c>
      <c r="C17" s="60"/>
      <c r="D17" s="44">
        <v>29.095827918202794</v>
      </c>
      <c r="E17" s="43">
        <v>378</v>
      </c>
      <c r="F17" s="60"/>
      <c r="G17" s="44">
        <v>17.377712394262598</v>
      </c>
      <c r="H17" s="43">
        <v>722</v>
      </c>
      <c r="I17" s="60"/>
      <c r="J17" s="44">
        <v>39.081953015048178</v>
      </c>
      <c r="K17" s="43">
        <v>1548</v>
      </c>
      <c r="L17" s="60"/>
      <c r="M17" s="44">
        <v>79.24238546199129</v>
      </c>
      <c r="N17" s="43">
        <v>112</v>
      </c>
      <c r="O17" s="60"/>
      <c r="P17" s="44">
        <v>12.155415671803777</v>
      </c>
      <c r="Q17" s="43">
        <v>170</v>
      </c>
      <c r="R17" s="60"/>
      <c r="S17" s="44">
        <v>15.056239482773892</v>
      </c>
      <c r="T17" s="43">
        <v>216</v>
      </c>
      <c r="U17" s="60"/>
      <c r="V17" s="44">
        <v>12.864034304091478</v>
      </c>
      <c r="W17" s="43">
        <v>321</v>
      </c>
      <c r="X17" s="60"/>
      <c r="Y17" s="44">
        <v>12.598116169544742</v>
      </c>
      <c r="Z17" s="43">
        <v>11</v>
      </c>
      <c r="AA17" s="60"/>
      <c r="AB17" s="44">
        <v>4.2901716068642743</v>
      </c>
      <c r="AC17" s="43">
        <v>357</v>
      </c>
      <c r="AD17" s="60"/>
      <c r="AE17" s="44">
        <v>20.4385412492128</v>
      </c>
      <c r="AF17" s="43">
        <v>244</v>
      </c>
      <c r="AG17" s="60"/>
      <c r="AH17" s="44">
        <v>6.1731518494155742</v>
      </c>
      <c r="AI17" s="43">
        <v>574</v>
      </c>
      <c r="AJ17" s="60"/>
      <c r="AK17" s="44">
        <v>20.577164366373903</v>
      </c>
      <c r="AL17" s="43">
        <v>2586</v>
      </c>
      <c r="AM17" s="60"/>
      <c r="AN17" s="44">
        <v>40.399937509764101</v>
      </c>
      <c r="AO17" s="43">
        <v>146</v>
      </c>
      <c r="AP17" s="60"/>
      <c r="AQ17" s="45">
        <v>11.951538965291421</v>
      </c>
      <c r="AR17" s="43">
        <v>8482</v>
      </c>
      <c r="AS17" s="60"/>
      <c r="AT17" s="45">
        <f t="shared" si="0"/>
        <v>26.185639575448107</v>
      </c>
    </row>
    <row r="18" spans="1:46" ht="18.75" customHeight="1" x14ac:dyDescent="0.35">
      <c r="A18" s="42" t="s">
        <v>44</v>
      </c>
      <c r="B18" s="43">
        <v>4104</v>
      </c>
      <c r="C18" s="60"/>
      <c r="D18" s="44">
        <v>108.85075458186351</v>
      </c>
      <c r="E18" s="43">
        <v>2846</v>
      </c>
      <c r="F18" s="60"/>
      <c r="G18" s="44">
        <v>130.83854358219932</v>
      </c>
      <c r="H18" s="43">
        <v>1983</v>
      </c>
      <c r="I18" s="60"/>
      <c r="J18" s="44">
        <v>107.34004546930822</v>
      </c>
      <c r="K18" s="43">
        <v>3328</v>
      </c>
      <c r="L18" s="60"/>
      <c r="M18" s="44">
        <v>170.36089070898387</v>
      </c>
      <c r="N18" s="43">
        <v>1101</v>
      </c>
      <c r="O18" s="60"/>
      <c r="P18" s="44">
        <v>119.49207727371392</v>
      </c>
      <c r="Q18" s="43">
        <v>839</v>
      </c>
      <c r="R18" s="60"/>
      <c r="S18" s="44">
        <v>74.306970153219368</v>
      </c>
      <c r="T18" s="43">
        <v>1173</v>
      </c>
      <c r="U18" s="60"/>
      <c r="V18" s="44">
        <v>69.85885295694122</v>
      </c>
      <c r="W18" s="43">
        <v>1912</v>
      </c>
      <c r="X18" s="60"/>
      <c r="Y18" s="44">
        <v>75.039246467817904</v>
      </c>
      <c r="Z18" s="43">
        <v>186</v>
      </c>
      <c r="AA18" s="60"/>
      <c r="AB18" s="44">
        <v>72.542901716068641</v>
      </c>
      <c r="AC18" s="43">
        <v>2322</v>
      </c>
      <c r="AD18" s="60"/>
      <c r="AE18" s="44">
        <v>132.93639434361941</v>
      </c>
      <c r="AF18" s="43">
        <v>666</v>
      </c>
      <c r="AG18" s="60"/>
      <c r="AH18" s="44">
        <v>16.849668572585134</v>
      </c>
      <c r="AI18" s="43">
        <v>2258</v>
      </c>
      <c r="AJ18" s="60"/>
      <c r="AK18" s="44">
        <v>80.946406165979568</v>
      </c>
      <c r="AL18" s="43">
        <v>7945</v>
      </c>
      <c r="AM18" s="60"/>
      <c r="AN18" s="44">
        <v>124.12123105764725</v>
      </c>
      <c r="AO18" s="43">
        <v>914</v>
      </c>
      <c r="AP18" s="60"/>
      <c r="AQ18" s="45">
        <v>74.81990831696136</v>
      </c>
      <c r="AR18" s="43">
        <v>31577</v>
      </c>
      <c r="AS18" s="60"/>
      <c r="AT18" s="45">
        <f t="shared" si="0"/>
        <v>97.484548558585814</v>
      </c>
    </row>
    <row r="19" spans="1:46" ht="18.75" customHeight="1" x14ac:dyDescent="0.35">
      <c r="A19" s="42" t="s">
        <v>68</v>
      </c>
      <c r="B19" s="43">
        <v>274</v>
      </c>
      <c r="C19" s="60"/>
      <c r="D19" s="44">
        <v>7.2673262074635971</v>
      </c>
      <c r="E19" s="43">
        <v>81</v>
      </c>
      <c r="F19" s="60"/>
      <c r="G19" s="44">
        <v>3.7237955130562703</v>
      </c>
      <c r="H19" s="43">
        <v>98</v>
      </c>
      <c r="I19" s="60"/>
      <c r="J19" s="44">
        <v>5.3047526253112478</v>
      </c>
      <c r="K19" s="43">
        <v>291</v>
      </c>
      <c r="L19" s="60"/>
      <c r="M19" s="44">
        <v>14.896339902738674</v>
      </c>
      <c r="N19" s="43">
        <v>27</v>
      </c>
      <c r="O19" s="60"/>
      <c r="P19" s="44">
        <v>2.9303234208812676</v>
      </c>
      <c r="Q19" s="43">
        <v>64</v>
      </c>
      <c r="R19" s="60"/>
      <c r="S19" s="44">
        <v>5.6682313346913471</v>
      </c>
      <c r="T19" s="43">
        <v>56</v>
      </c>
      <c r="U19" s="60"/>
      <c r="V19" s="44">
        <v>3.3351200047644571</v>
      </c>
      <c r="W19" s="43">
        <v>81</v>
      </c>
      <c r="X19" s="60"/>
      <c r="Y19" s="44">
        <v>3.1789638932496072</v>
      </c>
      <c r="Z19" s="43">
        <v>5</v>
      </c>
      <c r="AA19" s="60"/>
      <c r="AB19" s="44">
        <v>1.9500780031201248</v>
      </c>
      <c r="AC19" s="43">
        <v>65</v>
      </c>
      <c r="AD19" s="60"/>
      <c r="AE19" s="44">
        <v>3.7213030285681574</v>
      </c>
      <c r="AF19" s="43">
        <v>116</v>
      </c>
      <c r="AG19" s="60"/>
      <c r="AH19" s="44">
        <v>2.9347771087385519</v>
      </c>
      <c r="AI19" s="43">
        <v>75</v>
      </c>
      <c r="AJ19" s="60"/>
      <c r="AK19" s="44">
        <v>2.6886538806237676</v>
      </c>
      <c r="AL19" s="43">
        <v>844</v>
      </c>
      <c r="AM19" s="60"/>
      <c r="AN19" s="44">
        <v>13.18543977503515</v>
      </c>
      <c r="AO19" s="43">
        <v>22</v>
      </c>
      <c r="AP19" s="60"/>
      <c r="AQ19" s="45">
        <v>1.8009168303863785</v>
      </c>
      <c r="AR19" s="43">
        <v>2099</v>
      </c>
      <c r="AS19" s="60"/>
      <c r="AT19" s="45">
        <f t="shared" si="0"/>
        <v>6.4800350706042886</v>
      </c>
    </row>
    <row r="20" spans="1:46" ht="18.75" customHeight="1" x14ac:dyDescent="0.35">
      <c r="A20" s="42" t="s">
        <v>69</v>
      </c>
      <c r="B20" s="43">
        <v>11</v>
      </c>
      <c r="C20" s="60"/>
      <c r="D20" s="44">
        <v>0.2917539718324802</v>
      </c>
      <c r="E20" s="43">
        <v>29</v>
      </c>
      <c r="F20" s="60"/>
      <c r="G20" s="44">
        <v>1.3332107392423684</v>
      </c>
      <c r="H20" s="43">
        <v>0</v>
      </c>
      <c r="I20" s="60"/>
      <c r="J20" s="44">
        <v>0</v>
      </c>
      <c r="K20" s="43">
        <v>7</v>
      </c>
      <c r="L20" s="60"/>
      <c r="M20" s="44">
        <v>0.35833120040952138</v>
      </c>
      <c r="N20" s="43">
        <v>2</v>
      </c>
      <c r="O20" s="60"/>
      <c r="P20" s="44">
        <v>0.21706099413935315</v>
      </c>
      <c r="Q20" s="43">
        <v>0</v>
      </c>
      <c r="R20" s="60"/>
      <c r="S20" s="44">
        <v>0</v>
      </c>
      <c r="T20" s="43">
        <v>5</v>
      </c>
      <c r="U20" s="60"/>
      <c r="V20" s="44">
        <v>0.29777857185396939</v>
      </c>
      <c r="W20" s="43">
        <v>10</v>
      </c>
      <c r="X20" s="60"/>
      <c r="Y20" s="44">
        <v>0.39246467817896385</v>
      </c>
      <c r="Z20" s="43">
        <v>1</v>
      </c>
      <c r="AA20" s="60"/>
      <c r="AB20" s="44">
        <v>0.39001560062402491</v>
      </c>
      <c r="AC20" s="43">
        <v>11</v>
      </c>
      <c r="AD20" s="60"/>
      <c r="AE20" s="44">
        <v>0.62975897406538051</v>
      </c>
      <c r="AF20" s="43">
        <v>23</v>
      </c>
      <c r="AG20" s="60"/>
      <c r="AH20" s="44">
        <v>0.58189546121540248</v>
      </c>
      <c r="AI20" s="43">
        <v>1</v>
      </c>
      <c r="AJ20" s="60"/>
      <c r="AK20" s="44">
        <v>3.5848718408316903E-2</v>
      </c>
      <c r="AL20" s="43">
        <v>140</v>
      </c>
      <c r="AM20" s="60"/>
      <c r="AN20" s="44">
        <v>2.1871582565224186</v>
      </c>
      <c r="AO20" s="43">
        <v>0</v>
      </c>
      <c r="AP20" s="60"/>
      <c r="AQ20" s="45">
        <v>0</v>
      </c>
      <c r="AR20" s="43">
        <v>240</v>
      </c>
      <c r="AS20" s="60"/>
      <c r="AT20" s="45">
        <f t="shared" si="0"/>
        <v>0.74092825962126219</v>
      </c>
    </row>
    <row r="21" spans="1:46" ht="18.75" customHeight="1" x14ac:dyDescent="0.35">
      <c r="A21" s="42" t="s">
        <v>70</v>
      </c>
      <c r="B21" s="43">
        <v>1211</v>
      </c>
      <c r="C21" s="60"/>
      <c r="D21" s="44">
        <v>32.119459989921225</v>
      </c>
      <c r="E21" s="43">
        <v>1350</v>
      </c>
      <c r="F21" s="60"/>
      <c r="G21" s="44">
        <v>62.063258550937846</v>
      </c>
      <c r="H21" s="43">
        <v>570</v>
      </c>
      <c r="I21" s="60"/>
      <c r="J21" s="44">
        <v>30.854173432932772</v>
      </c>
      <c r="K21" s="43">
        <v>1188</v>
      </c>
      <c r="L21" s="60"/>
      <c r="M21" s="44">
        <v>60.813923726644482</v>
      </c>
      <c r="N21" s="43">
        <v>567</v>
      </c>
      <c r="O21" s="60"/>
      <c r="P21" s="44">
        <v>61.536791838506623</v>
      </c>
      <c r="Q21" s="43">
        <v>895</v>
      </c>
      <c r="R21" s="60"/>
      <c r="S21" s="44">
        <v>79.266672571074309</v>
      </c>
      <c r="T21" s="43">
        <v>794</v>
      </c>
      <c r="U21" s="60"/>
      <c r="V21" s="44">
        <v>47.287237210410339</v>
      </c>
      <c r="W21" s="43">
        <v>859</v>
      </c>
      <c r="X21" s="60"/>
      <c r="Y21" s="44">
        <v>33.712715855572995</v>
      </c>
      <c r="Z21" s="43">
        <v>87</v>
      </c>
      <c r="AA21" s="60"/>
      <c r="AB21" s="44">
        <v>33.93135725429017</v>
      </c>
      <c r="AC21" s="43">
        <v>868</v>
      </c>
      <c r="AD21" s="60"/>
      <c r="AE21" s="44">
        <v>49.693708135340927</v>
      </c>
      <c r="AF21" s="43">
        <v>1908</v>
      </c>
      <c r="AG21" s="60"/>
      <c r="AH21" s="44">
        <v>48.272023478216873</v>
      </c>
      <c r="AI21" s="43">
        <v>1314</v>
      </c>
      <c r="AJ21" s="60"/>
      <c r="AK21" s="44">
        <v>47.105215988528414</v>
      </c>
      <c r="AL21" s="43">
        <v>4133</v>
      </c>
      <c r="AM21" s="60"/>
      <c r="AN21" s="44">
        <v>64.568036244336824</v>
      </c>
      <c r="AO21" s="43">
        <v>456</v>
      </c>
      <c r="AP21" s="60"/>
      <c r="AQ21" s="45">
        <v>37.328094302554028</v>
      </c>
      <c r="AR21" s="43">
        <v>16200</v>
      </c>
      <c r="AS21" s="60"/>
      <c r="AT21" s="45">
        <f t="shared" si="0"/>
        <v>50.012657524435198</v>
      </c>
    </row>
    <row r="22" spans="1:46" ht="18.75" customHeight="1" x14ac:dyDescent="0.35">
      <c r="A22" s="40" t="s">
        <v>71</v>
      </c>
      <c r="B22" s="46">
        <v>8729</v>
      </c>
      <c r="C22" s="60"/>
      <c r="D22" s="47">
        <v>231.52003819324722</v>
      </c>
      <c r="E22" s="46">
        <v>5763</v>
      </c>
      <c r="F22" s="60"/>
      <c r="G22" s="47">
        <v>264.94115483633692</v>
      </c>
      <c r="H22" s="46">
        <v>3920</v>
      </c>
      <c r="I22" s="60"/>
      <c r="J22" s="47">
        <v>212.19010501244995</v>
      </c>
      <c r="K22" s="46">
        <v>9483</v>
      </c>
      <c r="L22" s="60"/>
      <c r="M22" s="47">
        <v>485.43639621192727</v>
      </c>
      <c r="N22" s="46">
        <v>2255</v>
      </c>
      <c r="O22" s="60"/>
      <c r="P22" s="47">
        <v>244.73627089212067</v>
      </c>
      <c r="Q22" s="46">
        <v>3089</v>
      </c>
      <c r="R22" s="60"/>
      <c r="S22" s="47">
        <v>273.58072801346208</v>
      </c>
      <c r="T22" s="46">
        <v>2951</v>
      </c>
      <c r="U22" s="60"/>
      <c r="V22" s="47">
        <v>175.74891310821272</v>
      </c>
      <c r="W22" s="46">
        <v>4186</v>
      </c>
      <c r="X22" s="60"/>
      <c r="Y22" s="47">
        <v>164.28571428571431</v>
      </c>
      <c r="Z22" s="46">
        <v>471</v>
      </c>
      <c r="AA22" s="60"/>
      <c r="AB22" s="47">
        <v>183.69734789391578</v>
      </c>
      <c r="AC22" s="46">
        <v>4473</v>
      </c>
      <c r="AD22" s="60"/>
      <c r="AE22" s="47">
        <v>256.08289918131334</v>
      </c>
      <c r="AF22" s="46">
        <v>5475</v>
      </c>
      <c r="AG22" s="60"/>
      <c r="AH22" s="47">
        <v>138.51641957192734</v>
      </c>
      <c r="AI22" s="46">
        <v>5505</v>
      </c>
      <c r="AJ22" s="60"/>
      <c r="AK22" s="47">
        <v>197.34719483778454</v>
      </c>
      <c r="AL22" s="46">
        <v>19599</v>
      </c>
      <c r="AM22" s="60"/>
      <c r="AN22" s="47">
        <v>306.18653335416337</v>
      </c>
      <c r="AO22" s="46">
        <v>1903</v>
      </c>
      <c r="AP22" s="60"/>
      <c r="AQ22" s="48">
        <v>155.77930582842174</v>
      </c>
      <c r="AR22" s="46">
        <v>77802</v>
      </c>
      <c r="AS22" s="60"/>
      <c r="AT22" s="48">
        <f t="shared" si="0"/>
        <v>240.19041856272264</v>
      </c>
    </row>
    <row r="23" spans="1:46" ht="18.75" customHeight="1" x14ac:dyDescent="0.35">
      <c r="A23" s="40" t="s">
        <v>48</v>
      </c>
      <c r="B23" s="46">
        <v>11307</v>
      </c>
      <c r="C23" s="60"/>
      <c r="D23" s="47">
        <v>299.89655995544121</v>
      </c>
      <c r="E23" s="46">
        <v>6759</v>
      </c>
      <c r="F23" s="60"/>
      <c r="G23" s="47">
        <v>310.7300478116955</v>
      </c>
      <c r="H23" s="46">
        <v>4520</v>
      </c>
      <c r="I23" s="60"/>
      <c r="J23" s="47">
        <v>244.66818231027386</v>
      </c>
      <c r="K23" s="46">
        <v>13482</v>
      </c>
      <c r="L23" s="60"/>
      <c r="M23" s="47">
        <v>690.14589198873819</v>
      </c>
      <c r="N23" s="46">
        <v>3097</v>
      </c>
      <c r="O23" s="60"/>
      <c r="P23" s="47">
        <v>336.11894942478835</v>
      </c>
      <c r="Q23" s="46">
        <v>3973</v>
      </c>
      <c r="R23" s="60"/>
      <c r="S23" s="47">
        <v>351.87317332388625</v>
      </c>
      <c r="T23" s="46">
        <v>3607</v>
      </c>
      <c r="U23" s="60"/>
      <c r="V23" s="47">
        <v>214.81746173545352</v>
      </c>
      <c r="W23" s="46">
        <v>5326</v>
      </c>
      <c r="X23" s="60"/>
      <c r="Y23" s="47">
        <v>209.02668759811615</v>
      </c>
      <c r="Z23" s="46">
        <v>603</v>
      </c>
      <c r="AA23" s="60"/>
      <c r="AB23" s="47">
        <v>235.17940717628704</v>
      </c>
      <c r="AC23" s="46">
        <v>5551</v>
      </c>
      <c r="AD23" s="60"/>
      <c r="AE23" s="47">
        <v>317.79927863972063</v>
      </c>
      <c r="AF23" s="46">
        <v>6236</v>
      </c>
      <c r="AG23" s="60"/>
      <c r="AH23" s="47">
        <v>157.76956939735871</v>
      </c>
      <c r="AI23" s="46">
        <v>6381</v>
      </c>
      <c r="AJ23" s="60"/>
      <c r="AK23" s="47">
        <v>228.75067216347014</v>
      </c>
      <c r="AL23" s="46">
        <v>26069</v>
      </c>
      <c r="AM23" s="60"/>
      <c r="AN23" s="47">
        <v>407.26448992344945</v>
      </c>
      <c r="AO23" s="46">
        <v>2257</v>
      </c>
      <c r="AP23" s="60"/>
      <c r="AQ23" s="48">
        <v>184.75769482645711</v>
      </c>
      <c r="AR23" s="46">
        <v>99168</v>
      </c>
      <c r="AS23" s="60"/>
      <c r="AT23" s="48">
        <f t="shared" si="0"/>
        <v>306.15155687550549</v>
      </c>
    </row>
    <row r="24" spans="1:46" ht="18.75" customHeight="1" thickBot="1" x14ac:dyDescent="0.4">
      <c r="A24" s="49" t="s">
        <v>72</v>
      </c>
      <c r="B24" s="50">
        <v>1712</v>
      </c>
      <c r="C24" s="61"/>
      <c r="D24" s="51">
        <v>45.40752725247328</v>
      </c>
      <c r="E24" s="50">
        <v>519</v>
      </c>
      <c r="F24" s="61"/>
      <c r="G24" s="51">
        <v>23.859874954027216</v>
      </c>
      <c r="H24" s="50">
        <v>219</v>
      </c>
      <c r="I24" s="61"/>
      <c r="J24" s="51">
        <v>11.854498213705748</v>
      </c>
      <c r="K24" s="50">
        <v>3182</v>
      </c>
      <c r="L24" s="61"/>
      <c r="M24" s="51">
        <v>162.88712567187099</v>
      </c>
      <c r="N24" s="50">
        <v>591</v>
      </c>
      <c r="O24" s="61"/>
      <c r="P24" s="51">
        <v>64.141523768178857</v>
      </c>
      <c r="Q24" s="50">
        <v>536</v>
      </c>
      <c r="R24" s="61"/>
      <c r="S24" s="51">
        <v>47.471437428040034</v>
      </c>
      <c r="T24" s="50">
        <v>293</v>
      </c>
      <c r="U24" s="61"/>
      <c r="V24" s="51">
        <v>17.449824310642605</v>
      </c>
      <c r="W24" s="50">
        <v>636</v>
      </c>
      <c r="X24" s="61"/>
      <c r="Y24" s="51">
        <v>24.960753532182103</v>
      </c>
      <c r="Z24" s="50">
        <v>54</v>
      </c>
      <c r="AA24" s="61"/>
      <c r="AB24" s="51">
        <v>21.060842433697349</v>
      </c>
      <c r="AC24" s="50">
        <v>717</v>
      </c>
      <c r="AD24" s="61"/>
      <c r="AE24" s="51">
        <v>41.04883494589798</v>
      </c>
      <c r="AF24" s="50">
        <v>307</v>
      </c>
      <c r="AG24" s="61"/>
      <c r="AH24" s="51">
        <v>7.7670394170925467</v>
      </c>
      <c r="AI24" s="50">
        <v>329</v>
      </c>
      <c r="AJ24" s="61"/>
      <c r="AK24" s="51">
        <v>11.794228356336262</v>
      </c>
      <c r="AL24" s="50">
        <v>5084</v>
      </c>
      <c r="AM24" s="61"/>
      <c r="AN24" s="51">
        <v>79.425089829714096</v>
      </c>
      <c r="AO24" s="50">
        <v>155</v>
      </c>
      <c r="AP24" s="61"/>
      <c r="AQ24" s="52">
        <v>12.688277668631304</v>
      </c>
      <c r="AR24" s="50">
        <f>AR10+AR12+AR20</f>
        <v>14334</v>
      </c>
      <c r="AS24" s="61"/>
      <c r="AT24" s="52">
        <f t="shared" si="0"/>
        <v>44.251940305879884</v>
      </c>
    </row>
    <row r="26" spans="1:46" x14ac:dyDescent="0.35">
      <c r="A26" s="53" t="s">
        <v>74</v>
      </c>
    </row>
  </sheetData>
  <mergeCells count="31">
    <mergeCell ref="A4:A5"/>
    <mergeCell ref="C6:C24"/>
    <mergeCell ref="F7:F24"/>
    <mergeCell ref="I7:I24"/>
    <mergeCell ref="L7:L24"/>
    <mergeCell ref="O7:O24"/>
    <mergeCell ref="AR4:AT4"/>
    <mergeCell ref="AS7:AS24"/>
    <mergeCell ref="AA7:AA24"/>
    <mergeCell ref="AD7:AD24"/>
    <mergeCell ref="AG7:AG24"/>
    <mergeCell ref="AJ7:AJ24"/>
    <mergeCell ref="AM7:AM24"/>
    <mergeCell ref="AP7:AP24"/>
    <mergeCell ref="AL4:AN4"/>
    <mergeCell ref="AO4:AQ4"/>
    <mergeCell ref="R7:R24"/>
    <mergeCell ref="U7:U24"/>
    <mergeCell ref="X7:X24"/>
    <mergeCell ref="T4:V4"/>
    <mergeCell ref="W4:Y4"/>
    <mergeCell ref="Z4:AB4"/>
    <mergeCell ref="AC4:AE4"/>
    <mergeCell ref="AF4:AH4"/>
    <mergeCell ref="AI4:AK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paperSize="9" fitToHeight="0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EA61-2802-4D69-8362-14FADD5C07A8}">
  <dimension ref="A2:AT26"/>
  <sheetViews>
    <sheetView topLeftCell="A10" workbookViewId="0">
      <selection activeCell="A26" sqref="A26"/>
    </sheetView>
  </sheetViews>
  <sheetFormatPr defaultColWidth="9.1796875" defaultRowHeight="15.5" x14ac:dyDescent="0.35"/>
  <cols>
    <col min="1" max="1" width="37" style="36" customWidth="1"/>
    <col min="2" max="45" width="18.6328125" style="36" customWidth="1"/>
    <col min="46" max="46" width="19.7265625" style="36" customWidth="1"/>
    <col min="47" max="16384" width="9.1796875" style="36"/>
  </cols>
  <sheetData>
    <row r="2" spans="1:46" x14ac:dyDescent="0.35">
      <c r="A2" s="37" t="s">
        <v>78</v>
      </c>
    </row>
    <row r="3" spans="1:46" ht="16" thickBot="1" x14ac:dyDescent="0.4"/>
    <row r="4" spans="1:46" x14ac:dyDescent="0.35">
      <c r="A4" s="63" t="s">
        <v>79</v>
      </c>
      <c r="B4" s="59" t="s">
        <v>8</v>
      </c>
      <c r="C4" s="59"/>
      <c r="D4" s="59"/>
      <c r="E4" s="59" t="s">
        <v>10</v>
      </c>
      <c r="F4" s="59"/>
      <c r="G4" s="59"/>
      <c r="H4" s="59" t="s">
        <v>3</v>
      </c>
      <c r="I4" s="59"/>
      <c r="J4" s="59"/>
      <c r="K4" s="59" t="s">
        <v>0</v>
      </c>
      <c r="L4" s="59"/>
      <c r="M4" s="59"/>
      <c r="N4" s="59" t="s">
        <v>11</v>
      </c>
      <c r="O4" s="59"/>
      <c r="P4" s="59"/>
      <c r="Q4" s="59" t="s">
        <v>13</v>
      </c>
      <c r="R4" s="59"/>
      <c r="S4" s="59"/>
      <c r="T4" s="59" t="s">
        <v>6</v>
      </c>
      <c r="U4" s="59"/>
      <c r="V4" s="59"/>
      <c r="W4" s="59" t="s">
        <v>12</v>
      </c>
      <c r="X4" s="59"/>
      <c r="Y4" s="59"/>
      <c r="Z4" s="59" t="s">
        <v>4</v>
      </c>
      <c r="AA4" s="59"/>
      <c r="AB4" s="59"/>
      <c r="AC4" s="59" t="s">
        <v>9</v>
      </c>
      <c r="AD4" s="59"/>
      <c r="AE4" s="59"/>
      <c r="AF4" s="59" t="s">
        <v>5</v>
      </c>
      <c r="AG4" s="59"/>
      <c r="AH4" s="59"/>
      <c r="AI4" s="59" t="s">
        <v>2</v>
      </c>
      <c r="AJ4" s="59"/>
      <c r="AK4" s="59"/>
      <c r="AL4" s="59" t="s">
        <v>1</v>
      </c>
      <c r="AM4" s="59"/>
      <c r="AN4" s="59"/>
      <c r="AO4" s="59" t="s">
        <v>7</v>
      </c>
      <c r="AP4" s="59"/>
      <c r="AQ4" s="62"/>
      <c r="AR4" s="59" t="s">
        <v>73</v>
      </c>
      <c r="AS4" s="59"/>
      <c r="AT4" s="62"/>
    </row>
    <row r="5" spans="1:46" ht="56.25" customHeight="1" x14ac:dyDescent="0.35">
      <c r="A5" s="64"/>
      <c r="B5" s="38" t="s">
        <v>80</v>
      </c>
      <c r="C5" s="38" t="s">
        <v>81</v>
      </c>
      <c r="D5" s="38" t="s">
        <v>82</v>
      </c>
      <c r="E5" s="38" t="s">
        <v>80</v>
      </c>
      <c r="F5" s="38" t="s">
        <v>81</v>
      </c>
      <c r="G5" s="38" t="s">
        <v>82</v>
      </c>
      <c r="H5" s="38" t="s">
        <v>80</v>
      </c>
      <c r="I5" s="38" t="s">
        <v>81</v>
      </c>
      <c r="J5" s="38" t="s">
        <v>82</v>
      </c>
      <c r="K5" s="38" t="s">
        <v>80</v>
      </c>
      <c r="L5" s="38" t="s">
        <v>81</v>
      </c>
      <c r="M5" s="38" t="s">
        <v>82</v>
      </c>
      <c r="N5" s="38" t="s">
        <v>80</v>
      </c>
      <c r="O5" s="38" t="s">
        <v>81</v>
      </c>
      <c r="P5" s="38" t="s">
        <v>82</v>
      </c>
      <c r="Q5" s="38" t="s">
        <v>80</v>
      </c>
      <c r="R5" s="38" t="s">
        <v>81</v>
      </c>
      <c r="S5" s="38" t="s">
        <v>82</v>
      </c>
      <c r="T5" s="38" t="s">
        <v>80</v>
      </c>
      <c r="U5" s="38" t="s">
        <v>81</v>
      </c>
      <c r="V5" s="38" t="s">
        <v>82</v>
      </c>
      <c r="W5" s="38" t="s">
        <v>80</v>
      </c>
      <c r="X5" s="38" t="s">
        <v>81</v>
      </c>
      <c r="Y5" s="38" t="s">
        <v>82</v>
      </c>
      <c r="Z5" s="38" t="s">
        <v>80</v>
      </c>
      <c r="AA5" s="38" t="s">
        <v>81</v>
      </c>
      <c r="AB5" s="38" t="s">
        <v>82</v>
      </c>
      <c r="AC5" s="38" t="s">
        <v>80</v>
      </c>
      <c r="AD5" s="38" t="s">
        <v>81</v>
      </c>
      <c r="AE5" s="38" t="s">
        <v>82</v>
      </c>
      <c r="AF5" s="38" t="s">
        <v>80</v>
      </c>
      <c r="AG5" s="38" t="s">
        <v>81</v>
      </c>
      <c r="AH5" s="38" t="s">
        <v>82</v>
      </c>
      <c r="AI5" s="38" t="s">
        <v>80</v>
      </c>
      <c r="AJ5" s="38" t="s">
        <v>81</v>
      </c>
      <c r="AK5" s="38" t="s">
        <v>82</v>
      </c>
      <c r="AL5" s="38" t="s">
        <v>80</v>
      </c>
      <c r="AM5" s="38" t="s">
        <v>81</v>
      </c>
      <c r="AN5" s="38" t="s">
        <v>82</v>
      </c>
      <c r="AO5" s="38" t="s">
        <v>80</v>
      </c>
      <c r="AP5" s="38" t="s">
        <v>81</v>
      </c>
      <c r="AQ5" s="38" t="s">
        <v>82</v>
      </c>
      <c r="AR5" s="38" t="s">
        <v>57</v>
      </c>
      <c r="AS5" s="38" t="s">
        <v>81</v>
      </c>
      <c r="AT5" s="39" t="s">
        <v>82</v>
      </c>
    </row>
    <row r="6" spans="1:46" ht="18.75" customHeight="1" x14ac:dyDescent="0.35">
      <c r="A6" s="40" t="s">
        <v>85</v>
      </c>
      <c r="B6" s="41"/>
      <c r="C6" s="60">
        <v>3770300</v>
      </c>
      <c r="D6" s="41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38"/>
      <c r="AS6" s="38"/>
      <c r="AT6" s="39"/>
    </row>
    <row r="7" spans="1:46" ht="18.75" customHeight="1" x14ac:dyDescent="0.35">
      <c r="A7" s="42" t="s">
        <v>83</v>
      </c>
      <c r="B7" s="43">
        <v>66</v>
      </c>
      <c r="C7" s="60"/>
      <c r="D7" s="44">
        <v>1.750523830994881</v>
      </c>
      <c r="E7" s="43">
        <v>21</v>
      </c>
      <c r="F7" s="60">
        <v>2175200</v>
      </c>
      <c r="G7" s="44">
        <v>0.96542846634792201</v>
      </c>
      <c r="H7" s="43">
        <v>13</v>
      </c>
      <c r="I7" s="60">
        <v>1847400</v>
      </c>
      <c r="J7" s="44">
        <v>0.70369167478618599</v>
      </c>
      <c r="K7" s="43">
        <v>37</v>
      </c>
      <c r="L7" s="60">
        <v>1953500</v>
      </c>
      <c r="M7" s="44">
        <v>1.8940363450217559</v>
      </c>
      <c r="N7" s="43">
        <v>7</v>
      </c>
      <c r="O7" s="60">
        <v>921400</v>
      </c>
      <c r="P7" s="44">
        <v>0.75971347948773604</v>
      </c>
      <c r="Q7" s="43">
        <v>14</v>
      </c>
      <c r="R7" s="60">
        <v>1129100</v>
      </c>
      <c r="S7" s="44">
        <v>1.2399256044637321</v>
      </c>
      <c r="T7" s="43">
        <v>16</v>
      </c>
      <c r="U7" s="60">
        <v>1679100</v>
      </c>
      <c r="V7" s="44">
        <v>0.95289142993270193</v>
      </c>
      <c r="W7" s="43">
        <v>35</v>
      </c>
      <c r="X7" s="60">
        <v>2548000</v>
      </c>
      <c r="Y7" s="44">
        <v>1.3736263736263736</v>
      </c>
      <c r="Z7" s="43">
        <v>2</v>
      </c>
      <c r="AA7" s="60">
        <v>256400</v>
      </c>
      <c r="AB7" s="44">
        <v>0.78003120124804981</v>
      </c>
      <c r="AC7" s="43">
        <v>17</v>
      </c>
      <c r="AD7" s="60">
        <v>1746700</v>
      </c>
      <c r="AE7" s="44">
        <v>0.97326386901013329</v>
      </c>
      <c r="AF7" s="43">
        <v>36</v>
      </c>
      <c r="AG7" s="60">
        <v>3952600</v>
      </c>
      <c r="AH7" s="44">
        <v>0.91079289581541267</v>
      </c>
      <c r="AI7" s="43">
        <v>27</v>
      </c>
      <c r="AJ7" s="60">
        <v>2789500</v>
      </c>
      <c r="AK7" s="44">
        <v>0.96791539702455631</v>
      </c>
      <c r="AL7" s="43">
        <v>83</v>
      </c>
      <c r="AM7" s="60">
        <v>6401000</v>
      </c>
      <c r="AN7" s="44">
        <v>1.2966723949382908</v>
      </c>
      <c r="AO7" s="43">
        <v>5</v>
      </c>
      <c r="AP7" s="60">
        <v>1221600</v>
      </c>
      <c r="AQ7" s="45">
        <v>0.40929927963326784</v>
      </c>
      <c r="AR7" s="43">
        <v>379</v>
      </c>
      <c r="AS7" s="60">
        <v>32391800</v>
      </c>
      <c r="AT7" s="45">
        <f t="shared" ref="AT7:AT24" si="0">AR7/PENDUDUKMSIA2017*100000</f>
        <v>1.1700492099852433</v>
      </c>
    </row>
    <row r="8" spans="1:46" ht="18.75" customHeight="1" x14ac:dyDescent="0.35">
      <c r="A8" s="42" t="s">
        <v>84</v>
      </c>
      <c r="B8" s="43">
        <v>196</v>
      </c>
      <c r="C8" s="60"/>
      <c r="D8" s="44">
        <v>5.1985253162878289</v>
      </c>
      <c r="E8" s="43">
        <v>119</v>
      </c>
      <c r="F8" s="60"/>
      <c r="G8" s="44">
        <v>5.4707613093048915</v>
      </c>
      <c r="H8" s="43">
        <v>114</v>
      </c>
      <c r="I8" s="60"/>
      <c r="J8" s="44">
        <v>6.170834686586554</v>
      </c>
      <c r="K8" s="43">
        <v>132</v>
      </c>
      <c r="L8" s="60"/>
      <c r="M8" s="44">
        <v>6.7571026362938316</v>
      </c>
      <c r="N8" s="43">
        <v>69</v>
      </c>
      <c r="O8" s="60"/>
      <c r="P8" s="44">
        <v>7.4886042978076839</v>
      </c>
      <c r="Q8" s="43">
        <v>91</v>
      </c>
      <c r="R8" s="60"/>
      <c r="S8" s="44">
        <v>8.0595164290142591</v>
      </c>
      <c r="T8" s="43">
        <v>163</v>
      </c>
      <c r="U8" s="60"/>
      <c r="V8" s="44">
        <v>9.7075814424394018</v>
      </c>
      <c r="W8" s="43">
        <v>95</v>
      </c>
      <c r="X8" s="60"/>
      <c r="Y8" s="44">
        <v>3.7284144427001573</v>
      </c>
      <c r="Z8" s="43">
        <v>30</v>
      </c>
      <c r="AA8" s="60"/>
      <c r="AB8" s="44">
        <v>11.70046801872075</v>
      </c>
      <c r="AC8" s="43">
        <v>80</v>
      </c>
      <c r="AD8" s="60"/>
      <c r="AE8" s="44">
        <v>4.5800652659300392</v>
      </c>
      <c r="AF8" s="43">
        <v>211</v>
      </c>
      <c r="AG8" s="60"/>
      <c r="AH8" s="44">
        <v>5.3382583615847796</v>
      </c>
      <c r="AI8" s="43">
        <v>150</v>
      </c>
      <c r="AJ8" s="60"/>
      <c r="AK8" s="44">
        <v>5.3773077612475353</v>
      </c>
      <c r="AL8" s="43">
        <v>321</v>
      </c>
      <c r="AM8" s="60"/>
      <c r="AN8" s="44">
        <v>5.0148414310264027</v>
      </c>
      <c r="AO8" s="43">
        <v>64</v>
      </c>
      <c r="AP8" s="60"/>
      <c r="AQ8" s="45">
        <v>5.2390307793058284</v>
      </c>
      <c r="AR8" s="43">
        <v>1835</v>
      </c>
      <c r="AS8" s="60"/>
      <c r="AT8" s="45">
        <f t="shared" si="0"/>
        <v>5.6650139850209005</v>
      </c>
    </row>
    <row r="9" spans="1:46" ht="18.75" customHeight="1" x14ac:dyDescent="0.35">
      <c r="A9" s="42" t="s">
        <v>131</v>
      </c>
      <c r="B9" s="43">
        <v>1</v>
      </c>
      <c r="C9" s="60"/>
      <c r="D9" s="44">
        <v>2.6523088348407289E-2</v>
      </c>
      <c r="E9" s="43">
        <v>2</v>
      </c>
      <c r="F9" s="60"/>
      <c r="G9" s="44">
        <v>9.1945568223611621E-2</v>
      </c>
      <c r="H9" s="43">
        <v>2</v>
      </c>
      <c r="I9" s="60"/>
      <c r="J9" s="44">
        <v>0.10826025765941323</v>
      </c>
      <c r="K9" s="43">
        <v>4</v>
      </c>
      <c r="L9" s="60"/>
      <c r="M9" s="44">
        <v>0.20476068594829791</v>
      </c>
      <c r="N9" s="43">
        <v>1</v>
      </c>
      <c r="O9" s="60"/>
      <c r="P9" s="44">
        <v>0.10853049706967657</v>
      </c>
      <c r="Q9" s="43">
        <v>2</v>
      </c>
      <c r="R9" s="60"/>
      <c r="S9" s="44">
        <v>0.1771322292091046</v>
      </c>
      <c r="T9" s="43">
        <v>1</v>
      </c>
      <c r="U9" s="60"/>
      <c r="V9" s="44">
        <v>5.955571437079387E-2</v>
      </c>
      <c r="W9" s="43">
        <v>4</v>
      </c>
      <c r="X9" s="60"/>
      <c r="Y9" s="44">
        <v>0.15698587127158556</v>
      </c>
      <c r="Z9" s="43">
        <v>0</v>
      </c>
      <c r="AA9" s="60"/>
      <c r="AB9" s="44">
        <v>0</v>
      </c>
      <c r="AC9" s="43">
        <v>0</v>
      </c>
      <c r="AD9" s="60"/>
      <c r="AE9" s="44">
        <v>0</v>
      </c>
      <c r="AF9" s="43">
        <v>0</v>
      </c>
      <c r="AG9" s="60"/>
      <c r="AH9" s="44">
        <v>0</v>
      </c>
      <c r="AI9" s="43">
        <v>2</v>
      </c>
      <c r="AJ9" s="60"/>
      <c r="AK9" s="44">
        <v>7.1697436816633806E-2</v>
      </c>
      <c r="AL9" s="43">
        <v>12</v>
      </c>
      <c r="AM9" s="60"/>
      <c r="AN9" s="44">
        <v>0.18747070770192156</v>
      </c>
      <c r="AO9" s="43">
        <v>0</v>
      </c>
      <c r="AP9" s="60"/>
      <c r="AQ9" s="45">
        <v>0</v>
      </c>
      <c r="AR9" s="43">
        <v>31</v>
      </c>
      <c r="AS9" s="60"/>
      <c r="AT9" s="45">
        <f t="shared" si="0"/>
        <v>9.5703233534413026E-2</v>
      </c>
    </row>
    <row r="10" spans="1:46" ht="18.75" customHeight="1" x14ac:dyDescent="0.35">
      <c r="A10" s="42" t="s">
        <v>128</v>
      </c>
      <c r="B10" s="43">
        <v>1220</v>
      </c>
      <c r="C10" s="60"/>
      <c r="D10" s="44">
        <v>32.358167785056892</v>
      </c>
      <c r="E10" s="43">
        <v>333</v>
      </c>
      <c r="F10" s="60"/>
      <c r="G10" s="44">
        <v>15.308937109231334</v>
      </c>
      <c r="H10" s="43">
        <v>141</v>
      </c>
      <c r="I10" s="60"/>
      <c r="J10" s="44">
        <v>7.632348164988632</v>
      </c>
      <c r="K10" s="43">
        <v>1984</v>
      </c>
      <c r="L10" s="60"/>
      <c r="M10" s="44">
        <v>101.56130023035578</v>
      </c>
      <c r="N10" s="43">
        <v>349</v>
      </c>
      <c r="O10" s="60"/>
      <c r="P10" s="44">
        <v>37.877143477317126</v>
      </c>
      <c r="Q10" s="43">
        <v>392</v>
      </c>
      <c r="R10" s="60"/>
      <c r="S10" s="44">
        <v>34.7179169249845</v>
      </c>
      <c r="T10" s="43">
        <v>201</v>
      </c>
      <c r="U10" s="60"/>
      <c r="V10" s="44">
        <v>11.970698588529569</v>
      </c>
      <c r="W10" s="43">
        <v>426</v>
      </c>
      <c r="X10" s="60"/>
      <c r="Y10" s="44">
        <v>16.718995290423862</v>
      </c>
      <c r="Z10" s="43">
        <v>25</v>
      </c>
      <c r="AA10" s="60"/>
      <c r="AB10" s="44">
        <v>9.7503900156006242</v>
      </c>
      <c r="AC10" s="43">
        <v>481</v>
      </c>
      <c r="AD10" s="60"/>
      <c r="AE10" s="44">
        <v>27.537642411404359</v>
      </c>
      <c r="AF10" s="43">
        <v>163</v>
      </c>
      <c r="AG10" s="60"/>
      <c r="AH10" s="44">
        <v>4.1238678338308956</v>
      </c>
      <c r="AI10" s="43">
        <v>238</v>
      </c>
      <c r="AJ10" s="60"/>
      <c r="AK10" s="44">
        <v>8.5319949811794231</v>
      </c>
      <c r="AL10" s="43">
        <v>3747</v>
      </c>
      <c r="AM10" s="60"/>
      <c r="AN10" s="44">
        <v>58.537728479925015</v>
      </c>
      <c r="AO10" s="43">
        <v>79</v>
      </c>
      <c r="AP10" s="60"/>
      <c r="AQ10" s="45">
        <v>6.4669286182056327</v>
      </c>
      <c r="AR10" s="43">
        <v>9779</v>
      </c>
      <c r="AS10" s="60"/>
      <c r="AT10" s="45">
        <f t="shared" si="0"/>
        <v>30.189739378484678</v>
      </c>
    </row>
    <row r="11" spans="1:46" ht="18.75" customHeight="1" x14ac:dyDescent="0.35">
      <c r="A11" s="42" t="s">
        <v>130</v>
      </c>
      <c r="B11" s="43">
        <v>0</v>
      </c>
      <c r="C11" s="60"/>
      <c r="D11" s="44">
        <v>0</v>
      </c>
      <c r="E11" s="43">
        <v>0</v>
      </c>
      <c r="F11" s="60"/>
      <c r="G11" s="44">
        <v>0</v>
      </c>
      <c r="H11" s="43">
        <v>0</v>
      </c>
      <c r="I11" s="60"/>
      <c r="J11" s="44">
        <v>0</v>
      </c>
      <c r="K11" s="43">
        <v>0</v>
      </c>
      <c r="L11" s="60"/>
      <c r="M11" s="44">
        <v>0</v>
      </c>
      <c r="N11" s="43">
        <v>0</v>
      </c>
      <c r="O11" s="60"/>
      <c r="P11" s="44">
        <v>0</v>
      </c>
      <c r="Q11" s="43">
        <v>0</v>
      </c>
      <c r="R11" s="60"/>
      <c r="S11" s="44">
        <v>0</v>
      </c>
      <c r="T11" s="43">
        <v>0</v>
      </c>
      <c r="U11" s="60"/>
      <c r="V11" s="44">
        <v>0</v>
      </c>
      <c r="W11" s="43">
        <v>0</v>
      </c>
      <c r="X11" s="60"/>
      <c r="Y11" s="44">
        <v>0</v>
      </c>
      <c r="Z11" s="43">
        <v>0</v>
      </c>
      <c r="AA11" s="60"/>
      <c r="AB11" s="44">
        <v>0</v>
      </c>
      <c r="AC11" s="43">
        <v>0</v>
      </c>
      <c r="AD11" s="60"/>
      <c r="AE11" s="44">
        <v>0</v>
      </c>
      <c r="AF11" s="43">
        <v>0</v>
      </c>
      <c r="AG11" s="60"/>
      <c r="AH11" s="44">
        <v>0</v>
      </c>
      <c r="AI11" s="43">
        <v>1</v>
      </c>
      <c r="AJ11" s="60"/>
      <c r="AK11" s="44">
        <v>3.5848718408316903E-2</v>
      </c>
      <c r="AL11" s="43">
        <v>2</v>
      </c>
      <c r="AM11" s="60"/>
      <c r="AN11" s="44">
        <v>3.1245117950320263E-2</v>
      </c>
      <c r="AO11" s="43">
        <v>0</v>
      </c>
      <c r="AP11" s="60"/>
      <c r="AQ11" s="45">
        <v>0</v>
      </c>
      <c r="AR11" s="43">
        <v>3</v>
      </c>
      <c r="AS11" s="60"/>
      <c r="AT11" s="45">
        <f t="shared" si="0"/>
        <v>9.2616032452657766E-3</v>
      </c>
    </row>
    <row r="12" spans="1:46" ht="18.75" customHeight="1" x14ac:dyDescent="0.35">
      <c r="A12" s="42" t="s">
        <v>129</v>
      </c>
      <c r="B12" s="43">
        <v>481</v>
      </c>
      <c r="C12" s="60"/>
      <c r="D12" s="44">
        <v>12.757605495583904</v>
      </c>
      <c r="E12" s="43">
        <v>157</v>
      </c>
      <c r="F12" s="60"/>
      <c r="G12" s="44">
        <v>7.2177271055535126</v>
      </c>
      <c r="H12" s="43">
        <v>78</v>
      </c>
      <c r="I12" s="60"/>
      <c r="J12" s="44">
        <v>4.2221500487171157</v>
      </c>
      <c r="K12" s="43">
        <v>1191</v>
      </c>
      <c r="L12" s="60"/>
      <c r="M12" s="44">
        <v>60.967494241105712</v>
      </c>
      <c r="N12" s="43">
        <v>240</v>
      </c>
      <c r="O12" s="60"/>
      <c r="P12" s="44">
        <v>26.047319296722378</v>
      </c>
      <c r="Q12" s="43">
        <v>144</v>
      </c>
      <c r="R12" s="60"/>
      <c r="S12" s="44">
        <v>12.753520503055531</v>
      </c>
      <c r="T12" s="43">
        <v>87</v>
      </c>
      <c r="U12" s="60"/>
      <c r="V12" s="44">
        <v>5.1813471502590671</v>
      </c>
      <c r="W12" s="43">
        <v>200</v>
      </c>
      <c r="X12" s="60"/>
      <c r="Y12" s="44">
        <v>7.8492935635792778</v>
      </c>
      <c r="Z12" s="43">
        <v>28</v>
      </c>
      <c r="AA12" s="60"/>
      <c r="AB12" s="44">
        <v>10.920436817472698</v>
      </c>
      <c r="AC12" s="43">
        <v>225</v>
      </c>
      <c r="AD12" s="60"/>
      <c r="AE12" s="44">
        <v>12.881433560428237</v>
      </c>
      <c r="AF12" s="43">
        <v>121</v>
      </c>
      <c r="AG12" s="60"/>
      <c r="AH12" s="44">
        <v>3.0612761220462481</v>
      </c>
      <c r="AI12" s="43">
        <v>90</v>
      </c>
      <c r="AJ12" s="60"/>
      <c r="AK12" s="44">
        <v>3.2263846567485213</v>
      </c>
      <c r="AL12" s="43">
        <v>1197</v>
      </c>
      <c r="AM12" s="60"/>
      <c r="AN12" s="44">
        <v>18.700203093266676</v>
      </c>
      <c r="AO12" s="43">
        <v>76</v>
      </c>
      <c r="AP12" s="60"/>
      <c r="AQ12" s="45">
        <v>6.2213490504256717</v>
      </c>
      <c r="AR12" s="43">
        <v>4315</v>
      </c>
      <c r="AS12" s="60"/>
      <c r="AT12" s="45">
        <f t="shared" si="0"/>
        <v>13.321272667773943</v>
      </c>
    </row>
    <row r="13" spans="1:46" ht="18.75" customHeight="1" x14ac:dyDescent="0.35">
      <c r="A13" s="42" t="s">
        <v>133</v>
      </c>
      <c r="B13" s="43">
        <v>614</v>
      </c>
      <c r="C13" s="60"/>
      <c r="D13" s="44">
        <v>16.285176245922074</v>
      </c>
      <c r="E13" s="43">
        <v>364</v>
      </c>
      <c r="F13" s="60"/>
      <c r="G13" s="44">
        <v>16.734093416697313</v>
      </c>
      <c r="H13" s="43">
        <v>252</v>
      </c>
      <c r="I13" s="60"/>
      <c r="J13" s="44">
        <v>13.640792465086067</v>
      </c>
      <c r="K13" s="43">
        <v>651</v>
      </c>
      <c r="L13" s="60"/>
      <c r="M13" s="44">
        <v>33.324801638085489</v>
      </c>
      <c r="N13" s="43">
        <v>176</v>
      </c>
      <c r="O13" s="60"/>
      <c r="P13" s="44">
        <v>19.101367484263079</v>
      </c>
      <c r="Q13" s="43">
        <v>241</v>
      </c>
      <c r="R13" s="60"/>
      <c r="S13" s="44">
        <v>21.344433619697103</v>
      </c>
      <c r="T13" s="43">
        <v>188</v>
      </c>
      <c r="U13" s="60"/>
      <c r="V13" s="44">
        <v>11.196474301709248</v>
      </c>
      <c r="W13" s="43">
        <v>380</v>
      </c>
      <c r="X13" s="60"/>
      <c r="Y13" s="44">
        <v>14.913657770800629</v>
      </c>
      <c r="Z13" s="43">
        <v>47</v>
      </c>
      <c r="AA13" s="60"/>
      <c r="AB13" s="44">
        <v>18.330733229329173</v>
      </c>
      <c r="AC13" s="43">
        <v>275</v>
      </c>
      <c r="AD13" s="60"/>
      <c r="AE13" s="44">
        <v>15.743974351634511</v>
      </c>
      <c r="AF13" s="43">
        <v>230</v>
      </c>
      <c r="AG13" s="60"/>
      <c r="AH13" s="44">
        <v>5.818954612154025</v>
      </c>
      <c r="AI13" s="43">
        <v>368</v>
      </c>
      <c r="AJ13" s="60"/>
      <c r="AK13" s="44">
        <v>13.192328374260621</v>
      </c>
      <c r="AL13" s="43">
        <v>1108</v>
      </c>
      <c r="AM13" s="60"/>
      <c r="AN13" s="44">
        <v>17.309795344477426</v>
      </c>
      <c r="AO13" s="43">
        <v>130</v>
      </c>
      <c r="AP13" s="60"/>
      <c r="AQ13" s="45">
        <v>10.641781270464964</v>
      </c>
      <c r="AR13" s="43">
        <v>5024</v>
      </c>
      <c r="AS13" s="60"/>
      <c r="AT13" s="45">
        <f t="shared" si="0"/>
        <v>15.510098234738422</v>
      </c>
    </row>
    <row r="14" spans="1:46" ht="18.75" customHeight="1" x14ac:dyDescent="0.35">
      <c r="A14" s="40" t="s">
        <v>86</v>
      </c>
      <c r="B14" s="46">
        <v>2578</v>
      </c>
      <c r="C14" s="60"/>
      <c r="D14" s="47">
        <v>68.376521762193988</v>
      </c>
      <c r="E14" s="46">
        <v>996</v>
      </c>
      <c r="F14" s="60"/>
      <c r="G14" s="47">
        <v>45.788892975358586</v>
      </c>
      <c r="H14" s="46">
        <v>600</v>
      </c>
      <c r="I14" s="60"/>
      <c r="J14" s="47">
        <v>32.478077297823965</v>
      </c>
      <c r="K14" s="46">
        <v>3999</v>
      </c>
      <c r="L14" s="60"/>
      <c r="M14" s="47">
        <v>204.70949577681085</v>
      </c>
      <c r="N14" s="46">
        <v>842</v>
      </c>
      <c r="O14" s="60"/>
      <c r="P14" s="47">
        <v>91.382678532667683</v>
      </c>
      <c r="Q14" s="46">
        <v>884</v>
      </c>
      <c r="R14" s="60"/>
      <c r="S14" s="47">
        <v>78.292445310424228</v>
      </c>
      <c r="T14" s="46">
        <v>656</v>
      </c>
      <c r="U14" s="60"/>
      <c r="V14" s="47">
        <v>39.068548627240787</v>
      </c>
      <c r="W14" s="46">
        <v>1140</v>
      </c>
      <c r="X14" s="60"/>
      <c r="Y14" s="47">
        <v>44.740973312401884</v>
      </c>
      <c r="Z14" s="46">
        <v>132</v>
      </c>
      <c r="AA14" s="60"/>
      <c r="AB14" s="47">
        <v>51.482059282371289</v>
      </c>
      <c r="AC14" s="46">
        <v>1078</v>
      </c>
      <c r="AD14" s="60"/>
      <c r="AE14" s="47">
        <v>61.716379458407282</v>
      </c>
      <c r="AF14" s="46">
        <v>761</v>
      </c>
      <c r="AG14" s="60"/>
      <c r="AH14" s="47">
        <v>19.253149825431361</v>
      </c>
      <c r="AI14" s="46">
        <v>876</v>
      </c>
      <c r="AJ14" s="60"/>
      <c r="AK14" s="47">
        <v>31.403477325685603</v>
      </c>
      <c r="AL14" s="46">
        <v>6470</v>
      </c>
      <c r="AM14" s="60"/>
      <c r="AN14" s="47">
        <v>101.07795656928604</v>
      </c>
      <c r="AO14" s="46">
        <v>354</v>
      </c>
      <c r="AP14" s="60"/>
      <c r="AQ14" s="48">
        <v>28.978388998035363</v>
      </c>
      <c r="AR14" s="46">
        <v>21366</v>
      </c>
      <c r="AS14" s="60"/>
      <c r="AT14" s="48">
        <f t="shared" si="0"/>
        <v>65.961138312782865</v>
      </c>
    </row>
    <row r="15" spans="1:46" ht="18.75" customHeight="1" x14ac:dyDescent="0.35">
      <c r="A15" s="40" t="s">
        <v>87</v>
      </c>
      <c r="B15" s="43"/>
      <c r="C15" s="60"/>
      <c r="D15" s="44"/>
      <c r="E15" s="43"/>
      <c r="F15" s="60"/>
      <c r="G15" s="44"/>
      <c r="H15" s="43"/>
      <c r="I15" s="60"/>
      <c r="J15" s="44">
        <v>0</v>
      </c>
      <c r="K15" s="43"/>
      <c r="L15" s="60"/>
      <c r="M15" s="44"/>
      <c r="N15" s="43"/>
      <c r="O15" s="60"/>
      <c r="P15" s="44"/>
      <c r="Q15" s="43"/>
      <c r="R15" s="60"/>
      <c r="S15" s="44"/>
      <c r="T15" s="43"/>
      <c r="U15" s="60"/>
      <c r="V15" s="44"/>
      <c r="W15" s="43"/>
      <c r="X15" s="60"/>
      <c r="Y15" s="44"/>
      <c r="Z15" s="43"/>
      <c r="AA15" s="60"/>
      <c r="AB15" s="44"/>
      <c r="AC15" s="43"/>
      <c r="AD15" s="60"/>
      <c r="AE15" s="44"/>
      <c r="AF15" s="43"/>
      <c r="AG15" s="60"/>
      <c r="AH15" s="44"/>
      <c r="AI15" s="43"/>
      <c r="AJ15" s="60"/>
      <c r="AK15" s="44"/>
      <c r="AL15" s="43"/>
      <c r="AM15" s="60"/>
      <c r="AN15" s="44"/>
      <c r="AO15" s="43"/>
      <c r="AP15" s="60"/>
      <c r="AQ15" s="45"/>
      <c r="AR15" s="43"/>
      <c r="AS15" s="60"/>
      <c r="AT15" s="45">
        <f t="shared" si="0"/>
        <v>0</v>
      </c>
    </row>
    <row r="16" spans="1:46" ht="18.75" customHeight="1" x14ac:dyDescent="0.35">
      <c r="A16" s="42" t="s">
        <v>88</v>
      </c>
      <c r="B16" s="43">
        <v>2032</v>
      </c>
      <c r="C16" s="60"/>
      <c r="D16" s="44">
        <v>53.894915523963611</v>
      </c>
      <c r="E16" s="43">
        <v>1079</v>
      </c>
      <c r="F16" s="60"/>
      <c r="G16" s="44">
        <v>49.604634056638467</v>
      </c>
      <c r="H16" s="43">
        <v>547</v>
      </c>
      <c r="I16" s="60"/>
      <c r="J16" s="44">
        <v>29.60918046984952</v>
      </c>
      <c r="K16" s="43">
        <v>3121</v>
      </c>
      <c r="L16" s="60"/>
      <c r="M16" s="44">
        <v>159.76452521115945</v>
      </c>
      <c r="N16" s="43">
        <v>446</v>
      </c>
      <c r="O16" s="60"/>
      <c r="P16" s="44">
        <v>48.404601693075755</v>
      </c>
      <c r="Q16" s="43">
        <v>1121</v>
      </c>
      <c r="R16" s="60"/>
      <c r="S16" s="44">
        <v>99.282614471703141</v>
      </c>
      <c r="T16" s="43">
        <v>707</v>
      </c>
      <c r="U16" s="60"/>
      <c r="V16" s="44">
        <v>42.105890060151275</v>
      </c>
      <c r="W16" s="43">
        <v>1003</v>
      </c>
      <c r="X16" s="60"/>
      <c r="Y16" s="44">
        <v>39.364207221350078</v>
      </c>
      <c r="Z16" s="43">
        <v>181</v>
      </c>
      <c r="AA16" s="60"/>
      <c r="AB16" s="44">
        <v>70.592823712948515</v>
      </c>
      <c r="AC16" s="43">
        <v>850</v>
      </c>
      <c r="AD16" s="60"/>
      <c r="AE16" s="44">
        <v>48.663193450506668</v>
      </c>
      <c r="AF16" s="43">
        <v>2518</v>
      </c>
      <c r="AG16" s="60"/>
      <c r="AH16" s="44">
        <v>63.704903101755811</v>
      </c>
      <c r="AI16" s="43">
        <v>1283</v>
      </c>
      <c r="AJ16" s="60"/>
      <c r="AK16" s="44">
        <v>45.993905717870589</v>
      </c>
      <c r="AL16" s="43">
        <v>3951</v>
      </c>
      <c r="AM16" s="60"/>
      <c r="AN16" s="44">
        <v>61.724730510857675</v>
      </c>
      <c r="AO16" s="43">
        <v>365</v>
      </c>
      <c r="AP16" s="60"/>
      <c r="AQ16" s="45">
        <v>29.878847413228556</v>
      </c>
      <c r="AR16" s="43">
        <v>19204</v>
      </c>
      <c r="AS16" s="60"/>
      <c r="AT16" s="45">
        <f t="shared" si="0"/>
        <v>59.286609574027992</v>
      </c>
    </row>
    <row r="17" spans="1:46" ht="18.75" customHeight="1" x14ac:dyDescent="0.35">
      <c r="A17" s="42" t="s">
        <v>89</v>
      </c>
      <c r="B17" s="43">
        <v>1097</v>
      </c>
      <c r="C17" s="60"/>
      <c r="D17" s="44">
        <v>29.095827918202794</v>
      </c>
      <c r="E17" s="43">
        <v>378</v>
      </c>
      <c r="F17" s="60"/>
      <c r="G17" s="44">
        <v>17.377712394262598</v>
      </c>
      <c r="H17" s="43">
        <v>722</v>
      </c>
      <c r="I17" s="60"/>
      <c r="J17" s="44">
        <v>39.081953015048178</v>
      </c>
      <c r="K17" s="43">
        <v>1548</v>
      </c>
      <c r="L17" s="60"/>
      <c r="M17" s="44">
        <v>79.24238546199129</v>
      </c>
      <c r="N17" s="43">
        <v>112</v>
      </c>
      <c r="O17" s="60"/>
      <c r="P17" s="44">
        <v>12.155415671803777</v>
      </c>
      <c r="Q17" s="43">
        <v>170</v>
      </c>
      <c r="R17" s="60"/>
      <c r="S17" s="44">
        <v>15.056239482773892</v>
      </c>
      <c r="T17" s="43">
        <v>216</v>
      </c>
      <c r="U17" s="60"/>
      <c r="V17" s="44">
        <v>12.864034304091478</v>
      </c>
      <c r="W17" s="43">
        <v>321</v>
      </c>
      <c r="X17" s="60"/>
      <c r="Y17" s="44">
        <v>12.598116169544742</v>
      </c>
      <c r="Z17" s="43">
        <v>11</v>
      </c>
      <c r="AA17" s="60"/>
      <c r="AB17" s="44">
        <v>4.2901716068642743</v>
      </c>
      <c r="AC17" s="43">
        <v>357</v>
      </c>
      <c r="AD17" s="60"/>
      <c r="AE17" s="44">
        <v>20.4385412492128</v>
      </c>
      <c r="AF17" s="43">
        <v>244</v>
      </c>
      <c r="AG17" s="60"/>
      <c r="AH17" s="44">
        <v>6.1731518494155742</v>
      </c>
      <c r="AI17" s="43">
        <v>574</v>
      </c>
      <c r="AJ17" s="60"/>
      <c r="AK17" s="44">
        <v>20.577164366373903</v>
      </c>
      <c r="AL17" s="43">
        <v>2586</v>
      </c>
      <c r="AM17" s="60"/>
      <c r="AN17" s="44">
        <v>40.399937509764101</v>
      </c>
      <c r="AO17" s="43">
        <v>146</v>
      </c>
      <c r="AP17" s="60"/>
      <c r="AQ17" s="45">
        <v>11.951538965291421</v>
      </c>
      <c r="AR17" s="43">
        <v>8482</v>
      </c>
      <c r="AS17" s="60"/>
      <c r="AT17" s="45">
        <f t="shared" si="0"/>
        <v>26.185639575448107</v>
      </c>
    </row>
    <row r="18" spans="1:46" ht="18.75" customHeight="1" x14ac:dyDescent="0.35">
      <c r="A18" s="42" t="s">
        <v>90</v>
      </c>
      <c r="B18" s="43">
        <v>4104</v>
      </c>
      <c r="C18" s="60"/>
      <c r="D18" s="44">
        <v>108.85075458186351</v>
      </c>
      <c r="E18" s="43">
        <v>2846</v>
      </c>
      <c r="F18" s="60"/>
      <c r="G18" s="44">
        <v>130.83854358219932</v>
      </c>
      <c r="H18" s="43">
        <v>1983</v>
      </c>
      <c r="I18" s="60"/>
      <c r="J18" s="44">
        <v>107.34004546930822</v>
      </c>
      <c r="K18" s="43">
        <v>3328</v>
      </c>
      <c r="L18" s="60"/>
      <c r="M18" s="44">
        <v>170.36089070898387</v>
      </c>
      <c r="N18" s="43">
        <v>1101</v>
      </c>
      <c r="O18" s="60"/>
      <c r="P18" s="44">
        <v>119.49207727371392</v>
      </c>
      <c r="Q18" s="43">
        <v>839</v>
      </c>
      <c r="R18" s="60"/>
      <c r="S18" s="44">
        <v>74.306970153219368</v>
      </c>
      <c r="T18" s="43">
        <v>1173</v>
      </c>
      <c r="U18" s="60"/>
      <c r="V18" s="44">
        <v>69.85885295694122</v>
      </c>
      <c r="W18" s="43">
        <v>1912</v>
      </c>
      <c r="X18" s="60"/>
      <c r="Y18" s="44">
        <v>75.039246467817904</v>
      </c>
      <c r="Z18" s="43">
        <v>186</v>
      </c>
      <c r="AA18" s="60"/>
      <c r="AB18" s="44">
        <v>72.542901716068641</v>
      </c>
      <c r="AC18" s="43">
        <v>2322</v>
      </c>
      <c r="AD18" s="60"/>
      <c r="AE18" s="44">
        <v>132.93639434361941</v>
      </c>
      <c r="AF18" s="43">
        <v>666</v>
      </c>
      <c r="AG18" s="60"/>
      <c r="AH18" s="44">
        <v>16.849668572585134</v>
      </c>
      <c r="AI18" s="43">
        <v>2258</v>
      </c>
      <c r="AJ18" s="60"/>
      <c r="AK18" s="44">
        <v>80.946406165979568</v>
      </c>
      <c r="AL18" s="43">
        <v>7945</v>
      </c>
      <c r="AM18" s="60"/>
      <c r="AN18" s="44">
        <v>124.12123105764725</v>
      </c>
      <c r="AO18" s="43">
        <v>914</v>
      </c>
      <c r="AP18" s="60"/>
      <c r="AQ18" s="45">
        <v>74.81990831696136</v>
      </c>
      <c r="AR18" s="43">
        <v>31577</v>
      </c>
      <c r="AS18" s="60"/>
      <c r="AT18" s="45">
        <f t="shared" si="0"/>
        <v>97.484548558585814</v>
      </c>
    </row>
    <row r="19" spans="1:46" ht="18.75" customHeight="1" x14ac:dyDescent="0.35">
      <c r="A19" s="42" t="s">
        <v>91</v>
      </c>
      <c r="B19" s="43">
        <v>274</v>
      </c>
      <c r="C19" s="60"/>
      <c r="D19" s="44">
        <v>7.2673262074635971</v>
      </c>
      <c r="E19" s="43">
        <v>81</v>
      </c>
      <c r="F19" s="60"/>
      <c r="G19" s="44">
        <v>3.7237955130562703</v>
      </c>
      <c r="H19" s="43">
        <v>98</v>
      </c>
      <c r="I19" s="60"/>
      <c r="J19" s="44">
        <v>5.3047526253112478</v>
      </c>
      <c r="K19" s="43">
        <v>291</v>
      </c>
      <c r="L19" s="60"/>
      <c r="M19" s="44">
        <v>14.896339902738674</v>
      </c>
      <c r="N19" s="43">
        <v>27</v>
      </c>
      <c r="O19" s="60"/>
      <c r="P19" s="44">
        <v>2.9303234208812676</v>
      </c>
      <c r="Q19" s="43">
        <v>64</v>
      </c>
      <c r="R19" s="60"/>
      <c r="S19" s="44">
        <v>5.6682313346913471</v>
      </c>
      <c r="T19" s="43">
        <v>56</v>
      </c>
      <c r="U19" s="60"/>
      <c r="V19" s="44">
        <v>3.3351200047644571</v>
      </c>
      <c r="W19" s="43">
        <v>81</v>
      </c>
      <c r="X19" s="60"/>
      <c r="Y19" s="44">
        <v>3.1789638932496072</v>
      </c>
      <c r="Z19" s="43">
        <v>5</v>
      </c>
      <c r="AA19" s="60"/>
      <c r="AB19" s="44">
        <v>1.9500780031201248</v>
      </c>
      <c r="AC19" s="43">
        <v>65</v>
      </c>
      <c r="AD19" s="60"/>
      <c r="AE19" s="44">
        <v>3.7213030285681574</v>
      </c>
      <c r="AF19" s="43">
        <v>116</v>
      </c>
      <c r="AG19" s="60"/>
      <c r="AH19" s="44">
        <v>2.9347771087385519</v>
      </c>
      <c r="AI19" s="43">
        <v>75</v>
      </c>
      <c r="AJ19" s="60"/>
      <c r="AK19" s="44">
        <v>2.6886538806237676</v>
      </c>
      <c r="AL19" s="43">
        <v>844</v>
      </c>
      <c r="AM19" s="60"/>
      <c r="AN19" s="44">
        <v>13.18543977503515</v>
      </c>
      <c r="AO19" s="43">
        <v>22</v>
      </c>
      <c r="AP19" s="60"/>
      <c r="AQ19" s="45">
        <v>1.8009168303863785</v>
      </c>
      <c r="AR19" s="43">
        <v>2099</v>
      </c>
      <c r="AS19" s="60"/>
      <c r="AT19" s="45">
        <f t="shared" si="0"/>
        <v>6.4800350706042886</v>
      </c>
    </row>
    <row r="20" spans="1:46" ht="18.75" customHeight="1" x14ac:dyDescent="0.35">
      <c r="A20" s="42" t="s">
        <v>92</v>
      </c>
      <c r="B20" s="43">
        <v>11</v>
      </c>
      <c r="C20" s="60"/>
      <c r="D20" s="44">
        <v>0.2917539718324802</v>
      </c>
      <c r="E20" s="43">
        <v>29</v>
      </c>
      <c r="F20" s="60"/>
      <c r="G20" s="44">
        <v>1.3332107392423684</v>
      </c>
      <c r="H20" s="43">
        <v>0</v>
      </c>
      <c r="I20" s="60"/>
      <c r="J20" s="44">
        <v>0</v>
      </c>
      <c r="K20" s="43">
        <v>7</v>
      </c>
      <c r="L20" s="60"/>
      <c r="M20" s="44">
        <v>0.35833120040952138</v>
      </c>
      <c r="N20" s="43">
        <v>2</v>
      </c>
      <c r="O20" s="60"/>
      <c r="P20" s="44">
        <v>0.21706099413935315</v>
      </c>
      <c r="Q20" s="43">
        <v>0</v>
      </c>
      <c r="R20" s="60"/>
      <c r="S20" s="44">
        <v>0</v>
      </c>
      <c r="T20" s="43">
        <v>5</v>
      </c>
      <c r="U20" s="60"/>
      <c r="V20" s="44">
        <v>0.29777857185396939</v>
      </c>
      <c r="W20" s="43">
        <v>10</v>
      </c>
      <c r="X20" s="60"/>
      <c r="Y20" s="44">
        <v>0.39246467817896385</v>
      </c>
      <c r="Z20" s="43">
        <v>1</v>
      </c>
      <c r="AA20" s="60"/>
      <c r="AB20" s="44">
        <v>0.39001560062402491</v>
      </c>
      <c r="AC20" s="43">
        <v>11</v>
      </c>
      <c r="AD20" s="60"/>
      <c r="AE20" s="44">
        <v>0.62975897406538051</v>
      </c>
      <c r="AF20" s="43">
        <v>23</v>
      </c>
      <c r="AG20" s="60"/>
      <c r="AH20" s="44">
        <v>0.58189546121540248</v>
      </c>
      <c r="AI20" s="43">
        <v>1</v>
      </c>
      <c r="AJ20" s="60"/>
      <c r="AK20" s="44">
        <v>3.5848718408316903E-2</v>
      </c>
      <c r="AL20" s="43">
        <v>140</v>
      </c>
      <c r="AM20" s="60"/>
      <c r="AN20" s="44">
        <v>2.1871582565224186</v>
      </c>
      <c r="AO20" s="43">
        <v>0</v>
      </c>
      <c r="AP20" s="60"/>
      <c r="AQ20" s="45">
        <v>0</v>
      </c>
      <c r="AR20" s="43">
        <v>240</v>
      </c>
      <c r="AS20" s="60"/>
      <c r="AT20" s="45">
        <f t="shared" si="0"/>
        <v>0.74092825962126219</v>
      </c>
    </row>
    <row r="21" spans="1:46" ht="18.75" customHeight="1" x14ac:dyDescent="0.35">
      <c r="A21" s="42" t="s">
        <v>93</v>
      </c>
      <c r="B21" s="43">
        <v>1211</v>
      </c>
      <c r="C21" s="60"/>
      <c r="D21" s="44">
        <v>32.119459989921225</v>
      </c>
      <c r="E21" s="43">
        <v>1350</v>
      </c>
      <c r="F21" s="60"/>
      <c r="G21" s="44">
        <v>62.063258550937846</v>
      </c>
      <c r="H21" s="43">
        <v>570</v>
      </c>
      <c r="I21" s="60"/>
      <c r="J21" s="44">
        <v>30.854173432932772</v>
      </c>
      <c r="K21" s="43">
        <v>1188</v>
      </c>
      <c r="L21" s="60"/>
      <c r="M21" s="44">
        <v>60.813923726644482</v>
      </c>
      <c r="N21" s="43">
        <v>567</v>
      </c>
      <c r="O21" s="60"/>
      <c r="P21" s="44">
        <v>61.536791838506623</v>
      </c>
      <c r="Q21" s="43">
        <v>895</v>
      </c>
      <c r="R21" s="60"/>
      <c r="S21" s="44">
        <v>79.266672571074309</v>
      </c>
      <c r="T21" s="43">
        <v>794</v>
      </c>
      <c r="U21" s="60"/>
      <c r="V21" s="44">
        <v>47.287237210410339</v>
      </c>
      <c r="W21" s="43">
        <v>859</v>
      </c>
      <c r="X21" s="60"/>
      <c r="Y21" s="44">
        <v>33.712715855572995</v>
      </c>
      <c r="Z21" s="43">
        <v>87</v>
      </c>
      <c r="AA21" s="60"/>
      <c r="AB21" s="44">
        <v>33.93135725429017</v>
      </c>
      <c r="AC21" s="43">
        <v>868</v>
      </c>
      <c r="AD21" s="60"/>
      <c r="AE21" s="44">
        <v>49.693708135340927</v>
      </c>
      <c r="AF21" s="43">
        <v>1908</v>
      </c>
      <c r="AG21" s="60"/>
      <c r="AH21" s="44">
        <v>48.272023478216873</v>
      </c>
      <c r="AI21" s="43">
        <v>1314</v>
      </c>
      <c r="AJ21" s="60"/>
      <c r="AK21" s="44">
        <v>47.105215988528414</v>
      </c>
      <c r="AL21" s="43">
        <v>4133</v>
      </c>
      <c r="AM21" s="60"/>
      <c r="AN21" s="44">
        <v>64.568036244336824</v>
      </c>
      <c r="AO21" s="43">
        <v>456</v>
      </c>
      <c r="AP21" s="60"/>
      <c r="AQ21" s="45">
        <v>37.328094302554028</v>
      </c>
      <c r="AR21" s="43">
        <v>16200</v>
      </c>
      <c r="AS21" s="60"/>
      <c r="AT21" s="45">
        <f t="shared" si="0"/>
        <v>50.012657524435198</v>
      </c>
    </row>
    <row r="22" spans="1:46" ht="18.75" customHeight="1" x14ac:dyDescent="0.35">
      <c r="A22" s="40" t="s">
        <v>94</v>
      </c>
      <c r="B22" s="46">
        <v>8729</v>
      </c>
      <c r="C22" s="60"/>
      <c r="D22" s="47">
        <v>231.52003819324722</v>
      </c>
      <c r="E22" s="46">
        <v>5763</v>
      </c>
      <c r="F22" s="60"/>
      <c r="G22" s="47">
        <v>264.94115483633692</v>
      </c>
      <c r="H22" s="46">
        <v>3920</v>
      </c>
      <c r="I22" s="60"/>
      <c r="J22" s="47">
        <v>212.19010501244995</v>
      </c>
      <c r="K22" s="46">
        <v>9483</v>
      </c>
      <c r="L22" s="60"/>
      <c r="M22" s="47">
        <v>485.43639621192727</v>
      </c>
      <c r="N22" s="46">
        <v>2255</v>
      </c>
      <c r="O22" s="60"/>
      <c r="P22" s="47">
        <v>244.73627089212067</v>
      </c>
      <c r="Q22" s="46">
        <v>3089</v>
      </c>
      <c r="R22" s="60"/>
      <c r="S22" s="47">
        <v>273.58072801346208</v>
      </c>
      <c r="T22" s="46">
        <v>2951</v>
      </c>
      <c r="U22" s="60"/>
      <c r="V22" s="47">
        <v>175.74891310821272</v>
      </c>
      <c r="W22" s="46">
        <v>4186</v>
      </c>
      <c r="X22" s="60"/>
      <c r="Y22" s="47">
        <v>164.28571428571431</v>
      </c>
      <c r="Z22" s="46">
        <v>471</v>
      </c>
      <c r="AA22" s="60"/>
      <c r="AB22" s="47">
        <v>183.69734789391578</v>
      </c>
      <c r="AC22" s="46">
        <v>4473</v>
      </c>
      <c r="AD22" s="60"/>
      <c r="AE22" s="47">
        <v>256.08289918131334</v>
      </c>
      <c r="AF22" s="46">
        <v>5475</v>
      </c>
      <c r="AG22" s="60"/>
      <c r="AH22" s="47">
        <v>138.51641957192734</v>
      </c>
      <c r="AI22" s="46">
        <v>5505</v>
      </c>
      <c r="AJ22" s="60"/>
      <c r="AK22" s="47">
        <v>197.34719483778454</v>
      </c>
      <c r="AL22" s="46">
        <v>19599</v>
      </c>
      <c r="AM22" s="60"/>
      <c r="AN22" s="47">
        <v>306.18653335416337</v>
      </c>
      <c r="AO22" s="46">
        <v>1903</v>
      </c>
      <c r="AP22" s="60"/>
      <c r="AQ22" s="48">
        <v>155.77930582842174</v>
      </c>
      <c r="AR22" s="46">
        <v>77802</v>
      </c>
      <c r="AS22" s="60"/>
      <c r="AT22" s="48">
        <f t="shared" si="0"/>
        <v>240.19041856272264</v>
      </c>
    </row>
    <row r="23" spans="1:46" ht="18.75" customHeight="1" x14ac:dyDescent="0.35">
      <c r="A23" s="40" t="s">
        <v>99</v>
      </c>
      <c r="B23" s="46">
        <v>11307</v>
      </c>
      <c r="C23" s="60"/>
      <c r="D23" s="47">
        <v>299.89655995544121</v>
      </c>
      <c r="E23" s="46">
        <v>6759</v>
      </c>
      <c r="F23" s="60"/>
      <c r="G23" s="47">
        <v>310.7300478116955</v>
      </c>
      <c r="H23" s="46">
        <v>4520</v>
      </c>
      <c r="I23" s="60"/>
      <c r="J23" s="47">
        <v>244.66818231027386</v>
      </c>
      <c r="K23" s="46">
        <v>13482</v>
      </c>
      <c r="L23" s="60"/>
      <c r="M23" s="47">
        <v>690.14589198873819</v>
      </c>
      <c r="N23" s="46">
        <v>3097</v>
      </c>
      <c r="O23" s="60"/>
      <c r="P23" s="47">
        <v>336.11894942478835</v>
      </c>
      <c r="Q23" s="46">
        <v>3973</v>
      </c>
      <c r="R23" s="60"/>
      <c r="S23" s="47">
        <v>351.87317332388625</v>
      </c>
      <c r="T23" s="46">
        <v>3607</v>
      </c>
      <c r="U23" s="60"/>
      <c r="V23" s="47">
        <v>214.81746173545352</v>
      </c>
      <c r="W23" s="46">
        <v>5326</v>
      </c>
      <c r="X23" s="60"/>
      <c r="Y23" s="47">
        <v>209.02668759811615</v>
      </c>
      <c r="Z23" s="46">
        <v>603</v>
      </c>
      <c r="AA23" s="60"/>
      <c r="AB23" s="47">
        <v>235.17940717628704</v>
      </c>
      <c r="AC23" s="46">
        <v>5551</v>
      </c>
      <c r="AD23" s="60"/>
      <c r="AE23" s="47">
        <v>317.79927863972063</v>
      </c>
      <c r="AF23" s="46">
        <v>6236</v>
      </c>
      <c r="AG23" s="60"/>
      <c r="AH23" s="47">
        <v>157.76956939735871</v>
      </c>
      <c r="AI23" s="46">
        <v>6381</v>
      </c>
      <c r="AJ23" s="60"/>
      <c r="AK23" s="47">
        <v>228.75067216347014</v>
      </c>
      <c r="AL23" s="46">
        <v>26069</v>
      </c>
      <c r="AM23" s="60"/>
      <c r="AN23" s="47">
        <v>407.26448992344945</v>
      </c>
      <c r="AO23" s="46">
        <v>2257</v>
      </c>
      <c r="AP23" s="60"/>
      <c r="AQ23" s="48">
        <v>184.75769482645711</v>
      </c>
      <c r="AR23" s="46">
        <v>99168</v>
      </c>
      <c r="AS23" s="60"/>
      <c r="AT23" s="48">
        <f t="shared" si="0"/>
        <v>306.15155687550549</v>
      </c>
    </row>
    <row r="24" spans="1:46" ht="18.75" customHeight="1" thickBot="1" x14ac:dyDescent="0.4">
      <c r="A24" s="49" t="s">
        <v>132</v>
      </c>
      <c r="B24" s="50">
        <v>1712</v>
      </c>
      <c r="C24" s="61"/>
      <c r="D24" s="51">
        <v>45.40752725247328</v>
      </c>
      <c r="E24" s="50">
        <v>519</v>
      </c>
      <c r="F24" s="61"/>
      <c r="G24" s="51">
        <v>23.859874954027216</v>
      </c>
      <c r="H24" s="50">
        <v>219</v>
      </c>
      <c r="I24" s="61"/>
      <c r="J24" s="51">
        <v>11.854498213705748</v>
      </c>
      <c r="K24" s="50">
        <v>3182</v>
      </c>
      <c r="L24" s="61"/>
      <c r="M24" s="51">
        <v>162.88712567187099</v>
      </c>
      <c r="N24" s="50">
        <v>591</v>
      </c>
      <c r="O24" s="61"/>
      <c r="P24" s="51">
        <v>64.141523768178857</v>
      </c>
      <c r="Q24" s="50">
        <v>536</v>
      </c>
      <c r="R24" s="61"/>
      <c r="S24" s="51">
        <v>47.471437428040034</v>
      </c>
      <c r="T24" s="50">
        <v>293</v>
      </c>
      <c r="U24" s="61"/>
      <c r="V24" s="51">
        <v>17.449824310642605</v>
      </c>
      <c r="W24" s="50">
        <v>636</v>
      </c>
      <c r="X24" s="61"/>
      <c r="Y24" s="51">
        <v>24.960753532182103</v>
      </c>
      <c r="Z24" s="50">
        <v>54</v>
      </c>
      <c r="AA24" s="61"/>
      <c r="AB24" s="51">
        <v>21.060842433697349</v>
      </c>
      <c r="AC24" s="50">
        <v>717</v>
      </c>
      <c r="AD24" s="61"/>
      <c r="AE24" s="51">
        <v>41.04883494589798</v>
      </c>
      <c r="AF24" s="50">
        <v>307</v>
      </c>
      <c r="AG24" s="61"/>
      <c r="AH24" s="51">
        <v>7.7670394170925467</v>
      </c>
      <c r="AI24" s="50">
        <v>329</v>
      </c>
      <c r="AJ24" s="61"/>
      <c r="AK24" s="51">
        <v>11.794228356336262</v>
      </c>
      <c r="AL24" s="50">
        <v>5084</v>
      </c>
      <c r="AM24" s="61"/>
      <c r="AN24" s="51">
        <v>79.425089829714096</v>
      </c>
      <c r="AO24" s="50">
        <v>155</v>
      </c>
      <c r="AP24" s="61"/>
      <c r="AQ24" s="52">
        <v>12.688277668631304</v>
      </c>
      <c r="AR24" s="50">
        <f>AR10+AR12+AR20</f>
        <v>14334</v>
      </c>
      <c r="AS24" s="61"/>
      <c r="AT24" s="52">
        <f t="shared" si="0"/>
        <v>44.251940305879884</v>
      </c>
    </row>
    <row r="26" spans="1:46" x14ac:dyDescent="0.35">
      <c r="A26" s="53"/>
    </row>
  </sheetData>
  <mergeCells count="31">
    <mergeCell ref="N4:P4"/>
    <mergeCell ref="A4:A5"/>
    <mergeCell ref="B4:D4"/>
    <mergeCell ref="E4:G4"/>
    <mergeCell ref="H4:J4"/>
    <mergeCell ref="K4:M4"/>
    <mergeCell ref="AI4:AK4"/>
    <mergeCell ref="AL4:AN4"/>
    <mergeCell ref="AO4:AQ4"/>
    <mergeCell ref="AR4:AT4"/>
    <mergeCell ref="C6:C24"/>
    <mergeCell ref="F7:F24"/>
    <mergeCell ref="I7:I24"/>
    <mergeCell ref="L7:L24"/>
    <mergeCell ref="O7:O24"/>
    <mergeCell ref="R7:R24"/>
    <mergeCell ref="Q4:S4"/>
    <mergeCell ref="T4:V4"/>
    <mergeCell ref="W4:Y4"/>
    <mergeCell ref="Z4:AB4"/>
    <mergeCell ref="AC4:AE4"/>
    <mergeCell ref="AF4:AH4"/>
    <mergeCell ref="AM7:AM24"/>
    <mergeCell ref="AP7:AP24"/>
    <mergeCell ref="AS7:AS24"/>
    <mergeCell ref="U7:U24"/>
    <mergeCell ref="X7:X24"/>
    <mergeCell ref="AA7:AA24"/>
    <mergeCell ref="AD7:AD24"/>
    <mergeCell ref="AG7:AG24"/>
    <mergeCell ref="AJ7:AJ24"/>
  </mergeCells>
  <pageMargins left="0.7" right="0.7" top="0.75" bottom="0.75" header="0.3" footer="0.3"/>
  <pageSetup paperSize="9" fitToHeight="0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topLeftCell="A4" workbookViewId="0">
      <selection sqref="A1:I1"/>
    </sheetView>
  </sheetViews>
  <sheetFormatPr defaultRowHeight="14.5" x14ac:dyDescent="0.35"/>
  <cols>
    <col min="1" max="1" width="34.7265625" customWidth="1"/>
    <col min="2" max="3" width="10.1796875" bestFit="1" customWidth="1"/>
    <col min="4" max="4" width="12.81640625" customWidth="1"/>
    <col min="5" max="5" width="10.1796875" bestFit="1" customWidth="1"/>
    <col min="7" max="7" width="11.453125" customWidth="1"/>
    <col min="8" max="9" width="10.1796875" bestFit="1" customWidth="1"/>
    <col min="11" max="12" width="10.1796875" bestFit="1" customWidth="1"/>
    <col min="13" max="14" width="11.26953125" customWidth="1"/>
    <col min="15" max="15" width="13.453125" customWidth="1"/>
    <col min="16" max="16" width="11.26953125" bestFit="1" customWidth="1"/>
    <col min="17" max="17" width="8" bestFit="1" customWidth="1"/>
  </cols>
  <sheetData>
    <row r="1" spans="1:17" x14ac:dyDescent="0.35">
      <c r="A1" s="65" t="s">
        <v>16</v>
      </c>
      <c r="B1" s="65"/>
      <c r="C1" s="65"/>
      <c r="D1" s="65"/>
      <c r="E1" s="65"/>
      <c r="F1" s="65"/>
      <c r="G1" s="65"/>
      <c r="H1" s="65"/>
      <c r="I1" s="65"/>
    </row>
    <row r="2" spans="1:17" x14ac:dyDescent="0.35">
      <c r="A2" s="66" t="s">
        <v>17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7" ht="20" x14ac:dyDescent="0.35">
      <c r="A3" s="2"/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2" t="s">
        <v>15</v>
      </c>
      <c r="Q3" s="2" t="s">
        <v>32</v>
      </c>
    </row>
    <row r="4" spans="1:17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</row>
    <row r="5" spans="1:17" x14ac:dyDescent="0.35">
      <c r="A5" s="7" t="s">
        <v>34</v>
      </c>
      <c r="B5" s="8">
        <v>66</v>
      </c>
      <c r="C5" s="8">
        <v>21</v>
      </c>
      <c r="D5" s="8">
        <v>13</v>
      </c>
      <c r="E5" s="8">
        <v>37</v>
      </c>
      <c r="F5" s="8">
        <v>7</v>
      </c>
      <c r="G5" s="8">
        <v>14</v>
      </c>
      <c r="H5" s="8">
        <v>16</v>
      </c>
      <c r="I5" s="8">
        <v>35</v>
      </c>
      <c r="J5" s="8">
        <v>2</v>
      </c>
      <c r="K5" s="8">
        <v>17</v>
      </c>
      <c r="L5" s="8">
        <v>36</v>
      </c>
      <c r="M5" s="8">
        <v>27</v>
      </c>
      <c r="N5" s="8">
        <v>83</v>
      </c>
      <c r="O5" s="8">
        <v>5</v>
      </c>
      <c r="P5" s="9">
        <f>SUM(B5:O5)</f>
        <v>379</v>
      </c>
      <c r="Q5" s="10">
        <f t="shared" ref="Q5:Q12" si="0">P5/JUMPEN2017*100000</f>
        <v>1.1700492099852433</v>
      </c>
    </row>
    <row r="6" spans="1:17" x14ac:dyDescent="0.35">
      <c r="A6" s="11" t="s">
        <v>35</v>
      </c>
      <c r="B6" s="12">
        <v>196</v>
      </c>
      <c r="C6" s="12">
        <v>119</v>
      </c>
      <c r="D6" s="12">
        <v>114</v>
      </c>
      <c r="E6" s="12">
        <v>132</v>
      </c>
      <c r="F6" s="12">
        <v>69</v>
      </c>
      <c r="G6" s="12">
        <v>91</v>
      </c>
      <c r="H6" s="12">
        <v>163</v>
      </c>
      <c r="I6" s="12">
        <v>95</v>
      </c>
      <c r="J6" s="12">
        <v>30</v>
      </c>
      <c r="K6" s="12">
        <v>80</v>
      </c>
      <c r="L6" s="12">
        <v>211</v>
      </c>
      <c r="M6" s="12">
        <v>150</v>
      </c>
      <c r="N6" s="12">
        <v>321</v>
      </c>
      <c r="O6" s="12">
        <v>64</v>
      </c>
      <c r="P6" s="13">
        <f t="shared" ref="P6:P21" si="1">SUM(B6:O6)</f>
        <v>1835</v>
      </c>
      <c r="Q6" s="14">
        <f t="shared" si="0"/>
        <v>5.6650139850209005</v>
      </c>
    </row>
    <row r="7" spans="1:17" x14ac:dyDescent="0.35">
      <c r="A7" s="7" t="s">
        <v>36</v>
      </c>
      <c r="B7" s="8">
        <v>1</v>
      </c>
      <c r="C7" s="8">
        <v>2</v>
      </c>
      <c r="D7" s="8">
        <v>2</v>
      </c>
      <c r="E7" s="8">
        <v>4</v>
      </c>
      <c r="F7" s="8">
        <v>1</v>
      </c>
      <c r="G7" s="8">
        <v>2</v>
      </c>
      <c r="H7" s="8">
        <v>1</v>
      </c>
      <c r="I7" s="8">
        <v>4</v>
      </c>
      <c r="J7" s="15">
        <v>0</v>
      </c>
      <c r="K7" s="15">
        <v>0</v>
      </c>
      <c r="L7" s="15">
        <v>0</v>
      </c>
      <c r="M7" s="8">
        <v>2</v>
      </c>
      <c r="N7" s="8">
        <v>12</v>
      </c>
      <c r="O7" s="15">
        <v>0</v>
      </c>
      <c r="P7" s="9">
        <f t="shared" si="1"/>
        <v>31</v>
      </c>
      <c r="Q7" s="10">
        <f t="shared" si="0"/>
        <v>9.5703233534413026E-2</v>
      </c>
    </row>
    <row r="8" spans="1:17" x14ac:dyDescent="0.35">
      <c r="A8" s="11" t="s">
        <v>37</v>
      </c>
      <c r="B8" s="12">
        <v>1220</v>
      </c>
      <c r="C8" s="12">
        <v>333</v>
      </c>
      <c r="D8" s="12">
        <v>141</v>
      </c>
      <c r="E8" s="12">
        <v>1984</v>
      </c>
      <c r="F8" s="12">
        <v>349</v>
      </c>
      <c r="G8" s="12">
        <v>392</v>
      </c>
      <c r="H8" s="12">
        <v>201</v>
      </c>
      <c r="I8" s="12">
        <v>426</v>
      </c>
      <c r="J8" s="12">
        <v>25</v>
      </c>
      <c r="K8" s="12">
        <v>481</v>
      </c>
      <c r="L8" s="12">
        <v>163</v>
      </c>
      <c r="M8" s="12">
        <v>238</v>
      </c>
      <c r="N8" s="12">
        <v>3747</v>
      </c>
      <c r="O8" s="12">
        <v>79</v>
      </c>
      <c r="P8" s="13">
        <f t="shared" si="1"/>
        <v>9779</v>
      </c>
      <c r="Q8" s="14">
        <f t="shared" si="0"/>
        <v>30.189739378484678</v>
      </c>
    </row>
    <row r="9" spans="1:17" x14ac:dyDescent="0.35">
      <c r="A9" s="7" t="s">
        <v>38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8">
        <v>1</v>
      </c>
      <c r="N9" s="8">
        <v>2</v>
      </c>
      <c r="O9" s="15">
        <v>0</v>
      </c>
      <c r="P9" s="9">
        <f t="shared" si="1"/>
        <v>3</v>
      </c>
      <c r="Q9" s="10">
        <f t="shared" si="0"/>
        <v>9.2616032452657766E-3</v>
      </c>
    </row>
    <row r="10" spans="1:17" x14ac:dyDescent="0.35">
      <c r="A10" s="11" t="s">
        <v>39</v>
      </c>
      <c r="B10" s="12">
        <v>481</v>
      </c>
      <c r="C10" s="12">
        <v>157</v>
      </c>
      <c r="D10" s="12">
        <v>78</v>
      </c>
      <c r="E10" s="12">
        <v>1191</v>
      </c>
      <c r="F10" s="12">
        <v>240</v>
      </c>
      <c r="G10" s="12">
        <v>144</v>
      </c>
      <c r="H10" s="12">
        <v>87</v>
      </c>
      <c r="I10" s="12">
        <v>200</v>
      </c>
      <c r="J10" s="12">
        <v>28</v>
      </c>
      <c r="K10" s="12">
        <v>225</v>
      </c>
      <c r="L10" s="12">
        <v>121</v>
      </c>
      <c r="M10" s="12">
        <v>90</v>
      </c>
      <c r="N10" s="12">
        <v>1197</v>
      </c>
      <c r="O10" s="12">
        <v>76</v>
      </c>
      <c r="P10" s="13">
        <f t="shared" si="1"/>
        <v>4315</v>
      </c>
      <c r="Q10" s="14">
        <f t="shared" si="0"/>
        <v>13.321272667773943</v>
      </c>
    </row>
    <row r="11" spans="1:17" x14ac:dyDescent="0.35">
      <c r="A11" s="7" t="s">
        <v>40</v>
      </c>
      <c r="B11" s="8">
        <v>614</v>
      </c>
      <c r="C11" s="8">
        <v>364</v>
      </c>
      <c r="D11" s="8">
        <v>252</v>
      </c>
      <c r="E11" s="8">
        <v>651</v>
      </c>
      <c r="F11" s="8">
        <v>176</v>
      </c>
      <c r="G11" s="8">
        <v>241</v>
      </c>
      <c r="H11" s="8">
        <v>188</v>
      </c>
      <c r="I11" s="8">
        <v>380</v>
      </c>
      <c r="J11" s="8">
        <v>47</v>
      </c>
      <c r="K11" s="8">
        <v>275</v>
      </c>
      <c r="L11" s="8">
        <v>230</v>
      </c>
      <c r="M11" s="8">
        <v>368</v>
      </c>
      <c r="N11" s="8">
        <v>1108</v>
      </c>
      <c r="O11" s="8">
        <v>130</v>
      </c>
      <c r="P11" s="9">
        <f t="shared" si="1"/>
        <v>5024</v>
      </c>
      <c r="Q11" s="10">
        <f t="shared" si="0"/>
        <v>15.510098234738422</v>
      </c>
    </row>
    <row r="12" spans="1:17" x14ac:dyDescent="0.35">
      <c r="A12" s="16" t="s">
        <v>14</v>
      </c>
      <c r="B12" s="17">
        <v>2578</v>
      </c>
      <c r="C12" s="17">
        <v>996</v>
      </c>
      <c r="D12" s="17">
        <v>600</v>
      </c>
      <c r="E12" s="17">
        <v>3999</v>
      </c>
      <c r="F12" s="17">
        <v>842</v>
      </c>
      <c r="G12" s="17">
        <v>884</v>
      </c>
      <c r="H12" s="17">
        <v>656</v>
      </c>
      <c r="I12" s="17">
        <v>1140</v>
      </c>
      <c r="J12" s="17">
        <v>132</v>
      </c>
      <c r="K12" s="17">
        <v>1078</v>
      </c>
      <c r="L12" s="17">
        <v>761</v>
      </c>
      <c r="M12" s="17">
        <v>876</v>
      </c>
      <c r="N12" s="17">
        <v>6470</v>
      </c>
      <c r="O12" s="17">
        <v>354</v>
      </c>
      <c r="P12" s="17">
        <f t="shared" si="1"/>
        <v>21366</v>
      </c>
      <c r="Q12" s="18">
        <f t="shared" si="0"/>
        <v>65.961138312782865</v>
      </c>
    </row>
    <row r="13" spans="1:17" x14ac:dyDescent="0.35">
      <c r="A13" s="4" t="s">
        <v>41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  <c r="Q13" s="21"/>
    </row>
    <row r="14" spans="1:17" x14ac:dyDescent="0.35">
      <c r="A14" s="7" t="s">
        <v>42</v>
      </c>
      <c r="B14" s="8">
        <v>2032</v>
      </c>
      <c r="C14" s="8">
        <v>1079</v>
      </c>
      <c r="D14" s="8">
        <v>547</v>
      </c>
      <c r="E14" s="8">
        <v>3121</v>
      </c>
      <c r="F14" s="8">
        <v>446</v>
      </c>
      <c r="G14" s="8">
        <v>1121</v>
      </c>
      <c r="H14" s="8">
        <v>707</v>
      </c>
      <c r="I14" s="8">
        <v>1003</v>
      </c>
      <c r="J14" s="8">
        <v>181</v>
      </c>
      <c r="K14" s="8">
        <v>850</v>
      </c>
      <c r="L14" s="8">
        <v>2518</v>
      </c>
      <c r="M14" s="8">
        <v>1283</v>
      </c>
      <c r="N14" s="8">
        <v>3951</v>
      </c>
      <c r="O14" s="8">
        <v>365</v>
      </c>
      <c r="P14" s="9">
        <f t="shared" si="1"/>
        <v>19204</v>
      </c>
      <c r="Q14" s="10">
        <f t="shared" ref="Q14:Q21" si="2">P14/JUMPEN2017*100000</f>
        <v>59.286609574027992</v>
      </c>
    </row>
    <row r="15" spans="1:17" x14ac:dyDescent="0.35">
      <c r="A15" s="11" t="s">
        <v>43</v>
      </c>
      <c r="B15" s="12">
        <v>1097</v>
      </c>
      <c r="C15" s="12">
        <v>378</v>
      </c>
      <c r="D15" s="12">
        <v>722</v>
      </c>
      <c r="E15" s="12">
        <v>1548</v>
      </c>
      <c r="F15" s="12">
        <v>112</v>
      </c>
      <c r="G15" s="12">
        <v>170</v>
      </c>
      <c r="H15" s="12">
        <v>216</v>
      </c>
      <c r="I15" s="12">
        <v>321</v>
      </c>
      <c r="J15" s="12">
        <v>11</v>
      </c>
      <c r="K15" s="12">
        <v>357</v>
      </c>
      <c r="L15" s="12">
        <v>244</v>
      </c>
      <c r="M15" s="12">
        <v>574</v>
      </c>
      <c r="N15" s="12">
        <v>2586</v>
      </c>
      <c r="O15" s="12">
        <v>146</v>
      </c>
      <c r="P15" s="13">
        <f t="shared" si="1"/>
        <v>8482</v>
      </c>
      <c r="Q15" s="14">
        <f t="shared" si="2"/>
        <v>26.185639575448107</v>
      </c>
    </row>
    <row r="16" spans="1:17" x14ac:dyDescent="0.35">
      <c r="A16" s="7" t="s">
        <v>44</v>
      </c>
      <c r="B16" s="8">
        <v>4104</v>
      </c>
      <c r="C16" s="8">
        <v>2846</v>
      </c>
      <c r="D16" s="8">
        <v>1983</v>
      </c>
      <c r="E16" s="8">
        <v>3328</v>
      </c>
      <c r="F16" s="8">
        <v>1101</v>
      </c>
      <c r="G16" s="8">
        <v>839</v>
      </c>
      <c r="H16" s="8">
        <v>1173</v>
      </c>
      <c r="I16" s="8">
        <v>1912</v>
      </c>
      <c r="J16" s="8">
        <v>186</v>
      </c>
      <c r="K16" s="8">
        <v>2322</v>
      </c>
      <c r="L16" s="8">
        <v>666</v>
      </c>
      <c r="M16" s="8">
        <v>2258</v>
      </c>
      <c r="N16" s="8">
        <v>7945</v>
      </c>
      <c r="O16" s="8">
        <v>914</v>
      </c>
      <c r="P16" s="9">
        <f t="shared" si="1"/>
        <v>31577</v>
      </c>
      <c r="Q16" s="10">
        <f t="shared" si="2"/>
        <v>97.484548558585814</v>
      </c>
    </row>
    <row r="17" spans="1:17" x14ac:dyDescent="0.35">
      <c r="A17" s="11" t="s">
        <v>45</v>
      </c>
      <c r="B17" s="12">
        <v>274</v>
      </c>
      <c r="C17" s="12">
        <v>81</v>
      </c>
      <c r="D17" s="12">
        <v>98</v>
      </c>
      <c r="E17" s="12">
        <v>291</v>
      </c>
      <c r="F17" s="12">
        <v>27</v>
      </c>
      <c r="G17" s="12">
        <v>64</v>
      </c>
      <c r="H17" s="12">
        <v>56</v>
      </c>
      <c r="I17" s="12">
        <v>81</v>
      </c>
      <c r="J17" s="12">
        <v>5</v>
      </c>
      <c r="K17" s="12">
        <v>65</v>
      </c>
      <c r="L17" s="12">
        <v>116</v>
      </c>
      <c r="M17" s="12">
        <v>75</v>
      </c>
      <c r="N17" s="12">
        <v>844</v>
      </c>
      <c r="O17" s="12">
        <v>22</v>
      </c>
      <c r="P17" s="13">
        <f t="shared" si="1"/>
        <v>2099</v>
      </c>
      <c r="Q17" s="14">
        <f t="shared" si="2"/>
        <v>6.4800350706042886</v>
      </c>
    </row>
    <row r="18" spans="1:17" x14ac:dyDescent="0.35">
      <c r="A18" s="7" t="s">
        <v>46</v>
      </c>
      <c r="B18" s="8">
        <v>11</v>
      </c>
      <c r="C18" s="8">
        <v>29</v>
      </c>
      <c r="D18" s="15">
        <v>0</v>
      </c>
      <c r="E18" s="8">
        <v>7</v>
      </c>
      <c r="F18" s="8">
        <v>2</v>
      </c>
      <c r="G18" s="15">
        <v>0</v>
      </c>
      <c r="H18" s="8">
        <v>5</v>
      </c>
      <c r="I18" s="8">
        <v>10</v>
      </c>
      <c r="J18" s="8">
        <v>1</v>
      </c>
      <c r="K18" s="8">
        <v>11</v>
      </c>
      <c r="L18" s="8">
        <v>23</v>
      </c>
      <c r="M18" s="8">
        <v>1</v>
      </c>
      <c r="N18" s="8">
        <v>140</v>
      </c>
      <c r="O18" s="15">
        <v>0</v>
      </c>
      <c r="P18" s="9">
        <f t="shared" si="1"/>
        <v>240</v>
      </c>
      <c r="Q18" s="10">
        <f t="shared" si="2"/>
        <v>0.74092825962126219</v>
      </c>
    </row>
    <row r="19" spans="1:17" x14ac:dyDescent="0.35">
      <c r="A19" s="11" t="s">
        <v>47</v>
      </c>
      <c r="B19" s="12">
        <v>1211</v>
      </c>
      <c r="C19" s="12">
        <v>1350</v>
      </c>
      <c r="D19" s="12">
        <v>570</v>
      </c>
      <c r="E19" s="12">
        <v>1188</v>
      </c>
      <c r="F19" s="12">
        <v>567</v>
      </c>
      <c r="G19" s="12">
        <v>895</v>
      </c>
      <c r="H19" s="12">
        <v>794</v>
      </c>
      <c r="I19" s="12">
        <v>859</v>
      </c>
      <c r="J19" s="12">
        <v>87</v>
      </c>
      <c r="K19" s="12">
        <v>868</v>
      </c>
      <c r="L19" s="12">
        <v>1908</v>
      </c>
      <c r="M19" s="12">
        <v>1314</v>
      </c>
      <c r="N19" s="12">
        <v>4133</v>
      </c>
      <c r="O19" s="12">
        <v>456</v>
      </c>
      <c r="P19" s="13">
        <f t="shared" si="1"/>
        <v>16200</v>
      </c>
      <c r="Q19" s="14">
        <f t="shared" si="2"/>
        <v>50.012657524435198</v>
      </c>
    </row>
    <row r="20" spans="1:17" x14ac:dyDescent="0.35">
      <c r="A20" s="16" t="s">
        <v>14</v>
      </c>
      <c r="B20" s="17">
        <v>8729</v>
      </c>
      <c r="C20" s="17">
        <v>5763</v>
      </c>
      <c r="D20" s="17">
        <v>3920</v>
      </c>
      <c r="E20" s="17">
        <v>9483</v>
      </c>
      <c r="F20" s="17">
        <v>2255</v>
      </c>
      <c r="G20" s="17">
        <v>3089</v>
      </c>
      <c r="H20" s="17">
        <v>2951</v>
      </c>
      <c r="I20" s="17">
        <v>4186</v>
      </c>
      <c r="J20" s="17">
        <v>471</v>
      </c>
      <c r="K20" s="17">
        <v>4473</v>
      </c>
      <c r="L20" s="17">
        <v>5475</v>
      </c>
      <c r="M20" s="17">
        <v>5505</v>
      </c>
      <c r="N20" s="17">
        <v>19599</v>
      </c>
      <c r="O20" s="17">
        <v>1903</v>
      </c>
      <c r="P20" s="17">
        <f t="shared" si="1"/>
        <v>77802</v>
      </c>
      <c r="Q20" s="18">
        <f t="shared" si="2"/>
        <v>240.19041856272264</v>
      </c>
    </row>
    <row r="21" spans="1:17" x14ac:dyDescent="0.35">
      <c r="A21" s="16" t="s">
        <v>48</v>
      </c>
      <c r="B21" s="17">
        <f>B20+B12</f>
        <v>11307</v>
      </c>
      <c r="C21" s="17">
        <f t="shared" ref="C21:O21" si="3">C20+C12</f>
        <v>6759</v>
      </c>
      <c r="D21" s="17">
        <f t="shared" si="3"/>
        <v>4520</v>
      </c>
      <c r="E21" s="17">
        <f t="shared" si="3"/>
        <v>13482</v>
      </c>
      <c r="F21" s="17">
        <f t="shared" si="3"/>
        <v>3097</v>
      </c>
      <c r="G21" s="17">
        <f t="shared" si="3"/>
        <v>3973</v>
      </c>
      <c r="H21" s="17">
        <f t="shared" si="3"/>
        <v>3607</v>
      </c>
      <c r="I21" s="17">
        <f t="shared" si="3"/>
        <v>5326</v>
      </c>
      <c r="J21" s="17">
        <f t="shared" si="3"/>
        <v>603</v>
      </c>
      <c r="K21" s="17">
        <f t="shared" si="3"/>
        <v>5551</v>
      </c>
      <c r="L21" s="17">
        <f t="shared" si="3"/>
        <v>6236</v>
      </c>
      <c r="M21" s="17">
        <f t="shared" si="3"/>
        <v>6381</v>
      </c>
      <c r="N21" s="17">
        <f t="shared" si="3"/>
        <v>26069</v>
      </c>
      <c r="O21" s="17">
        <f t="shared" si="3"/>
        <v>2257</v>
      </c>
      <c r="P21" s="17">
        <f t="shared" si="1"/>
        <v>99168</v>
      </c>
      <c r="Q21" s="18">
        <f t="shared" si="2"/>
        <v>306.15155687550549</v>
      </c>
    </row>
    <row r="22" spans="1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5">
      <c r="A23" s="22" t="s">
        <v>49</v>
      </c>
      <c r="B23" s="23">
        <v>3770300</v>
      </c>
      <c r="C23" s="23">
        <v>2175200</v>
      </c>
      <c r="D23" s="23">
        <v>1847400</v>
      </c>
      <c r="E23" s="23">
        <v>1953500</v>
      </c>
      <c r="F23" s="23">
        <v>921400</v>
      </c>
      <c r="G23" s="23">
        <v>1129100</v>
      </c>
      <c r="H23" s="23">
        <v>1679100</v>
      </c>
      <c r="I23" s="23">
        <v>2548000</v>
      </c>
      <c r="J23" s="23">
        <v>256400</v>
      </c>
      <c r="K23" s="23">
        <v>1746700</v>
      </c>
      <c r="L23" s="23">
        <v>3952600</v>
      </c>
      <c r="M23" s="23">
        <v>2789500</v>
      </c>
      <c r="N23" s="23">
        <v>6401000</v>
      </c>
      <c r="O23" s="23">
        <v>1221600</v>
      </c>
      <c r="P23" s="23">
        <f>SUM(B23:O23)</f>
        <v>32391800</v>
      </c>
    </row>
    <row r="24" spans="1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7" x14ac:dyDescent="0.35">
      <c r="A25" s="24" t="s">
        <v>50</v>
      </c>
      <c r="B25" s="25">
        <f>B21/B23*100000</f>
        <v>299.89655995544121</v>
      </c>
      <c r="C25" s="25">
        <f t="shared" ref="C25:P25" si="4">C21/C23*100000</f>
        <v>310.7300478116955</v>
      </c>
      <c r="D25" s="25">
        <f t="shared" si="4"/>
        <v>244.66818231027386</v>
      </c>
      <c r="E25" s="25">
        <f t="shared" si="4"/>
        <v>690.14589198873819</v>
      </c>
      <c r="F25" s="25">
        <f t="shared" si="4"/>
        <v>336.11894942478835</v>
      </c>
      <c r="G25" s="25">
        <f t="shared" si="4"/>
        <v>351.87317332388625</v>
      </c>
      <c r="H25" s="25">
        <f t="shared" si="4"/>
        <v>214.81746173545352</v>
      </c>
      <c r="I25" s="25">
        <f t="shared" si="4"/>
        <v>209.02668759811615</v>
      </c>
      <c r="J25" s="25">
        <f t="shared" si="4"/>
        <v>235.17940717628704</v>
      </c>
      <c r="K25" s="25">
        <f t="shared" si="4"/>
        <v>317.79927863972063</v>
      </c>
      <c r="L25" s="25">
        <f t="shared" si="4"/>
        <v>157.76956939735871</v>
      </c>
      <c r="M25" s="25">
        <f t="shared" si="4"/>
        <v>228.75067216347014</v>
      </c>
      <c r="N25" s="25">
        <f t="shared" si="4"/>
        <v>407.26448992344945</v>
      </c>
      <c r="O25" s="25">
        <f t="shared" si="4"/>
        <v>184.75769482645711</v>
      </c>
      <c r="P25" s="25">
        <f t="shared" si="4"/>
        <v>306.15155687550549</v>
      </c>
    </row>
    <row r="26" spans="1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7" x14ac:dyDescent="0.35">
      <c r="A27" s="26" t="s">
        <v>51</v>
      </c>
      <c r="B27" s="27">
        <v>348.138383729689</v>
      </c>
      <c r="C27" s="27">
        <v>346.91784015667258</v>
      </c>
      <c r="D27" s="27">
        <v>251.21520106053913</v>
      </c>
      <c r="E27" s="27">
        <v>878.25682382133994</v>
      </c>
      <c r="F27" s="27">
        <v>403.43536665932618</v>
      </c>
      <c r="G27" s="27">
        <v>400.64475687292918</v>
      </c>
      <c r="H27" s="27">
        <v>228.18994683421946</v>
      </c>
      <c r="I27" s="27">
        <v>231.24430895918286</v>
      </c>
      <c r="J27" s="27">
        <v>258.28075709779182</v>
      </c>
      <c r="K27" s="27">
        <v>354.36583811344804</v>
      </c>
      <c r="L27" s="27">
        <v>138.19651869399527</v>
      </c>
      <c r="M27" s="27">
        <v>248.23623536257182</v>
      </c>
      <c r="N27" s="27">
        <v>496.45412625218637</v>
      </c>
      <c r="O27" s="27">
        <v>208.249832999332</v>
      </c>
      <c r="P27" s="27">
        <v>352.07335148736689</v>
      </c>
    </row>
    <row r="28" spans="1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5">
      <c r="A29" s="26" t="s">
        <v>52</v>
      </c>
      <c r="B29" s="27">
        <f>B25-B27</f>
        <v>-48.241823774247791</v>
      </c>
      <c r="C29" s="27">
        <f t="shared" ref="C29:P29" si="5">C25-C27</f>
        <v>-36.187792344977083</v>
      </c>
      <c r="D29" s="27">
        <f t="shared" si="5"/>
        <v>-6.5470187502652664</v>
      </c>
      <c r="E29" s="27">
        <f t="shared" si="5"/>
        <v>-188.11093183260175</v>
      </c>
      <c r="F29" s="27">
        <f t="shared" si="5"/>
        <v>-67.316417234537823</v>
      </c>
      <c r="G29" s="27">
        <f t="shared" si="5"/>
        <v>-48.77158354904293</v>
      </c>
      <c r="H29" s="27">
        <f t="shared" si="5"/>
        <v>-13.372485098765935</v>
      </c>
      <c r="I29" s="27">
        <f t="shared" si="5"/>
        <v>-22.217621361066705</v>
      </c>
      <c r="J29" s="27">
        <f t="shared" si="5"/>
        <v>-23.101349921504777</v>
      </c>
      <c r="K29" s="27">
        <f t="shared" si="5"/>
        <v>-36.566559473727409</v>
      </c>
      <c r="L29" s="28">
        <f t="shared" si="5"/>
        <v>19.573050703363435</v>
      </c>
      <c r="M29" s="27">
        <f t="shared" si="5"/>
        <v>-19.485563199101676</v>
      </c>
      <c r="N29" s="27">
        <f t="shared" si="5"/>
        <v>-89.189636328736924</v>
      </c>
      <c r="O29" s="27">
        <f t="shared" si="5"/>
        <v>-23.492138172874888</v>
      </c>
      <c r="P29" s="27">
        <f t="shared" si="5"/>
        <v>-45.921794611861401</v>
      </c>
    </row>
    <row r="30" spans="1:17" x14ac:dyDescent="0.35">
      <c r="A30" s="26" t="s">
        <v>53</v>
      </c>
      <c r="B30" s="27">
        <f>B29/B27*100</f>
        <v>-13.857082708726828</v>
      </c>
      <c r="C30" s="27">
        <f t="shared" ref="C30:P30" si="6">C29/C27*100</f>
        <v>-10.431228422451325</v>
      </c>
      <c r="D30" s="27">
        <f t="shared" si="6"/>
        <v>-2.6061395658487769</v>
      </c>
      <c r="E30" s="27">
        <f t="shared" si="6"/>
        <v>-21.418670112248208</v>
      </c>
      <c r="F30" s="27">
        <f t="shared" si="6"/>
        <v>-16.68579970862643</v>
      </c>
      <c r="G30" s="27">
        <f t="shared" si="6"/>
        <v>-12.173273882256646</v>
      </c>
      <c r="H30" s="27">
        <f t="shared" si="6"/>
        <v>-5.8602428741004431</v>
      </c>
      <c r="I30" s="27">
        <f t="shared" si="6"/>
        <v>-9.6078564964763551</v>
      </c>
      <c r="J30" s="27">
        <f t="shared" si="6"/>
        <v>-8.9442783818223077</v>
      </c>
      <c r="K30" s="27">
        <f t="shared" si="6"/>
        <v>-10.318872628467322</v>
      </c>
      <c r="L30" s="28">
        <f t="shared" si="6"/>
        <v>14.163200989674349</v>
      </c>
      <c r="M30" s="27">
        <f t="shared" si="6"/>
        <v>-7.8496047003940514</v>
      </c>
      <c r="N30" s="27">
        <f t="shared" si="6"/>
        <v>-17.965332870137292</v>
      </c>
      <c r="O30" s="27">
        <f t="shared" si="6"/>
        <v>-11.280747664729336</v>
      </c>
      <c r="P30" s="27">
        <f t="shared" si="6"/>
        <v>-13.043246362685638</v>
      </c>
    </row>
    <row r="31" spans="1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5">
      <c r="A32" s="24" t="s">
        <v>54</v>
      </c>
      <c r="B32" s="29">
        <v>3822900</v>
      </c>
      <c r="C32" s="29">
        <v>2206000</v>
      </c>
      <c r="D32" s="29">
        <v>1884500</v>
      </c>
      <c r="E32" s="29">
        <v>1971700</v>
      </c>
      <c r="F32" s="29">
        <v>934700</v>
      </c>
      <c r="G32" s="29">
        <v>1140900</v>
      </c>
      <c r="H32" s="29">
        <v>1702800</v>
      </c>
      <c r="I32" s="29">
        <v>2569400</v>
      </c>
      <c r="J32" s="29">
        <v>259100</v>
      </c>
      <c r="K32" s="29">
        <v>1767200</v>
      </c>
      <c r="L32" s="29">
        <v>4019800</v>
      </c>
      <c r="M32" s="29">
        <v>2829500</v>
      </c>
      <c r="N32" s="29">
        <v>6509300</v>
      </c>
      <c r="O32" s="29">
        <v>1245400</v>
      </c>
      <c r="P32" s="29">
        <f>SUM(B32:O32)</f>
        <v>32863200</v>
      </c>
    </row>
    <row r="33" spans="1:16" ht="15" thickBot="1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30" t="s">
        <v>55</v>
      </c>
      <c r="B34" s="31">
        <f>B25*B32/100000</f>
        <v>11464.74559053656</v>
      </c>
      <c r="C34" s="31">
        <f t="shared" ref="C34:P34" si="7">C25*C32/100000</f>
        <v>6854.7048547260019</v>
      </c>
      <c r="D34" s="31">
        <f t="shared" si="7"/>
        <v>4610.7718956371109</v>
      </c>
      <c r="E34" s="31">
        <f t="shared" si="7"/>
        <v>13607.606552341949</v>
      </c>
      <c r="F34" s="31">
        <f t="shared" si="7"/>
        <v>3141.7038202734966</v>
      </c>
      <c r="G34" s="31">
        <f t="shared" si="7"/>
        <v>4014.5210344522184</v>
      </c>
      <c r="H34" s="31">
        <f t="shared" si="7"/>
        <v>3657.9117384313022</v>
      </c>
      <c r="I34" s="31">
        <f t="shared" si="7"/>
        <v>5370.731711145997</v>
      </c>
      <c r="J34" s="31">
        <f t="shared" si="7"/>
        <v>609.34984399375981</v>
      </c>
      <c r="K34" s="31">
        <f t="shared" si="7"/>
        <v>5616.1488521211431</v>
      </c>
      <c r="L34" s="31">
        <f t="shared" si="7"/>
        <v>6342.0211506350252</v>
      </c>
      <c r="M34" s="31">
        <f t="shared" si="7"/>
        <v>6472.5002688653876</v>
      </c>
      <c r="N34" s="31">
        <f t="shared" si="7"/>
        <v>26510.067442587093</v>
      </c>
      <c r="O34" s="31">
        <f t="shared" si="7"/>
        <v>2300.9723313686968</v>
      </c>
      <c r="P34" s="32">
        <f t="shared" si="7"/>
        <v>100611.19843911112</v>
      </c>
    </row>
    <row r="35" spans="1:16" ht="20.5" thickBot="1" x14ac:dyDescent="0.4">
      <c r="A35" s="33" t="s">
        <v>56</v>
      </c>
      <c r="B35" s="34">
        <f>B34/B32*100000</f>
        <v>299.89655995544121</v>
      </c>
      <c r="C35" s="34">
        <f t="shared" ref="C35:P35" si="8">C34/C32*100000</f>
        <v>310.7300478116955</v>
      </c>
      <c r="D35" s="34">
        <f t="shared" si="8"/>
        <v>244.66818231027386</v>
      </c>
      <c r="E35" s="34">
        <f t="shared" si="8"/>
        <v>690.14589198873807</v>
      </c>
      <c r="F35" s="34">
        <f t="shared" si="8"/>
        <v>336.1189494247883</v>
      </c>
      <c r="G35" s="34">
        <f t="shared" si="8"/>
        <v>351.87317332388625</v>
      </c>
      <c r="H35" s="34">
        <f t="shared" si="8"/>
        <v>214.81746173545352</v>
      </c>
      <c r="I35" s="34">
        <f t="shared" si="8"/>
        <v>209.02668759811615</v>
      </c>
      <c r="J35" s="34">
        <f t="shared" si="8"/>
        <v>235.17940717628707</v>
      </c>
      <c r="K35" s="34">
        <f t="shared" si="8"/>
        <v>317.79927863972063</v>
      </c>
      <c r="L35" s="34">
        <f t="shared" si="8"/>
        <v>157.76956939735871</v>
      </c>
      <c r="M35" s="34">
        <f t="shared" si="8"/>
        <v>228.75067216347014</v>
      </c>
      <c r="N35" s="34">
        <f t="shared" si="8"/>
        <v>407.26448992344945</v>
      </c>
      <c r="O35" s="34">
        <f t="shared" si="8"/>
        <v>184.75769482645711</v>
      </c>
      <c r="P35" s="35">
        <f t="shared" si="8"/>
        <v>306.15155687550549</v>
      </c>
    </row>
  </sheetData>
  <mergeCells count="2">
    <mergeCell ref="A1:I1"/>
    <mergeCell ref="A2:P2"/>
  </mergeCells>
  <pageMargins left="0.25" right="0.25" top="0.25" bottom="0.25" header="0.3" footer="0.3"/>
  <pageSetup paperSize="9" scale="70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64CC-F2A6-44FE-B94E-29967D4E3867}">
  <sheetPr>
    <pageSetUpPr fitToPage="1"/>
  </sheetPr>
  <dimension ref="A1:Q33"/>
  <sheetViews>
    <sheetView topLeftCell="D1" workbookViewId="0">
      <selection activeCell="A25" sqref="A25"/>
    </sheetView>
  </sheetViews>
  <sheetFormatPr defaultRowHeight="14.5" x14ac:dyDescent="0.35"/>
  <cols>
    <col min="1" max="1" width="34.7265625" customWidth="1"/>
    <col min="2" max="3" width="10.1796875" bestFit="1" customWidth="1"/>
    <col min="4" max="4" width="12.81640625" customWidth="1"/>
    <col min="5" max="5" width="10.1796875" bestFit="1" customWidth="1"/>
    <col min="7" max="7" width="11.453125" customWidth="1"/>
    <col min="8" max="9" width="10.1796875" bestFit="1" customWidth="1"/>
    <col min="11" max="12" width="10.1796875" bestFit="1" customWidth="1"/>
    <col min="13" max="14" width="11.26953125" customWidth="1"/>
    <col min="15" max="15" width="13.453125" customWidth="1"/>
    <col min="16" max="16" width="11.26953125" bestFit="1" customWidth="1"/>
    <col min="17" max="17" width="8" bestFit="1" customWidth="1"/>
  </cols>
  <sheetData>
    <row r="1" spans="1:17" ht="20" x14ac:dyDescent="0.35">
      <c r="A1" s="2"/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2" t="s">
        <v>103</v>
      </c>
      <c r="Q1" s="2" t="s">
        <v>104</v>
      </c>
    </row>
    <row r="2" spans="1:17" x14ac:dyDescent="0.35">
      <c r="A2" s="4" t="s">
        <v>96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</row>
    <row r="3" spans="1:17" x14ac:dyDescent="0.35">
      <c r="A3" s="7" t="s">
        <v>83</v>
      </c>
      <c r="B3" s="8">
        <v>66</v>
      </c>
      <c r="C3" s="8">
        <v>21</v>
      </c>
      <c r="D3" s="8">
        <v>13</v>
      </c>
      <c r="E3" s="8">
        <v>37</v>
      </c>
      <c r="F3" s="8">
        <v>7</v>
      </c>
      <c r="G3" s="8">
        <v>14</v>
      </c>
      <c r="H3" s="8">
        <v>16</v>
      </c>
      <c r="I3" s="8">
        <v>35</v>
      </c>
      <c r="J3" s="8">
        <v>2</v>
      </c>
      <c r="K3" s="8">
        <v>17</v>
      </c>
      <c r="L3" s="8">
        <v>36</v>
      </c>
      <c r="M3" s="8">
        <v>27</v>
      </c>
      <c r="N3" s="8">
        <v>83</v>
      </c>
      <c r="O3" s="8">
        <v>5</v>
      </c>
      <c r="P3" s="9">
        <f>SUM(B3:O3)</f>
        <v>379</v>
      </c>
      <c r="Q3" s="10">
        <f t="shared" ref="Q3:Q10" si="0">P3/JUMPEN2017*100000</f>
        <v>1.1700492099852433</v>
      </c>
    </row>
    <row r="4" spans="1:17" x14ac:dyDescent="0.35">
      <c r="A4" s="11" t="s">
        <v>84</v>
      </c>
      <c r="B4" s="12">
        <v>196</v>
      </c>
      <c r="C4" s="12">
        <v>119</v>
      </c>
      <c r="D4" s="12">
        <v>114</v>
      </c>
      <c r="E4" s="12">
        <v>132</v>
      </c>
      <c r="F4" s="12">
        <v>69</v>
      </c>
      <c r="G4" s="12">
        <v>91</v>
      </c>
      <c r="H4" s="12">
        <v>163</v>
      </c>
      <c r="I4" s="12">
        <v>95</v>
      </c>
      <c r="J4" s="12">
        <v>30</v>
      </c>
      <c r="K4" s="12">
        <v>80</v>
      </c>
      <c r="L4" s="12">
        <v>211</v>
      </c>
      <c r="M4" s="12">
        <v>150</v>
      </c>
      <c r="N4" s="12">
        <v>321</v>
      </c>
      <c r="O4" s="12">
        <v>64</v>
      </c>
      <c r="P4" s="13">
        <f t="shared" ref="P4:P19" si="1">SUM(B4:O4)</f>
        <v>1835</v>
      </c>
      <c r="Q4" s="14">
        <f t="shared" si="0"/>
        <v>5.6650139850209005</v>
      </c>
    </row>
    <row r="5" spans="1:17" x14ac:dyDescent="0.35">
      <c r="A5" s="7" t="s">
        <v>131</v>
      </c>
      <c r="B5" s="8">
        <v>1</v>
      </c>
      <c r="C5" s="8">
        <v>2</v>
      </c>
      <c r="D5" s="8">
        <v>2</v>
      </c>
      <c r="E5" s="8">
        <v>4</v>
      </c>
      <c r="F5" s="8">
        <v>1</v>
      </c>
      <c r="G5" s="8">
        <v>2</v>
      </c>
      <c r="H5" s="8">
        <v>1</v>
      </c>
      <c r="I5" s="8">
        <v>4</v>
      </c>
      <c r="J5" s="15">
        <v>0</v>
      </c>
      <c r="K5" s="15">
        <v>0</v>
      </c>
      <c r="L5" s="15">
        <v>0</v>
      </c>
      <c r="M5" s="8">
        <v>2</v>
      </c>
      <c r="N5" s="8">
        <v>12</v>
      </c>
      <c r="O5" s="15">
        <v>0</v>
      </c>
      <c r="P5" s="9">
        <f t="shared" si="1"/>
        <v>31</v>
      </c>
      <c r="Q5" s="10">
        <f t="shared" si="0"/>
        <v>9.5703233534413026E-2</v>
      </c>
    </row>
    <row r="6" spans="1:17" x14ac:dyDescent="0.35">
      <c r="A6" s="11" t="s">
        <v>128</v>
      </c>
      <c r="B6" s="12">
        <v>1220</v>
      </c>
      <c r="C6" s="12">
        <v>333</v>
      </c>
      <c r="D6" s="12">
        <v>141</v>
      </c>
      <c r="E6" s="12">
        <v>1984</v>
      </c>
      <c r="F6" s="12">
        <v>349</v>
      </c>
      <c r="G6" s="12">
        <v>392</v>
      </c>
      <c r="H6" s="12">
        <v>201</v>
      </c>
      <c r="I6" s="12">
        <v>426</v>
      </c>
      <c r="J6" s="12">
        <v>25</v>
      </c>
      <c r="K6" s="12">
        <v>481</v>
      </c>
      <c r="L6" s="12">
        <v>163</v>
      </c>
      <c r="M6" s="12">
        <v>238</v>
      </c>
      <c r="N6" s="12">
        <v>3747</v>
      </c>
      <c r="O6" s="12">
        <v>79</v>
      </c>
      <c r="P6" s="13">
        <f t="shared" si="1"/>
        <v>9779</v>
      </c>
      <c r="Q6" s="14">
        <f t="shared" si="0"/>
        <v>30.189739378484678</v>
      </c>
    </row>
    <row r="7" spans="1:17" x14ac:dyDescent="0.35">
      <c r="A7" s="7" t="s">
        <v>130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8">
        <v>1</v>
      </c>
      <c r="N7" s="8">
        <v>2</v>
      </c>
      <c r="O7" s="15">
        <v>0</v>
      </c>
      <c r="P7" s="9">
        <f t="shared" si="1"/>
        <v>3</v>
      </c>
      <c r="Q7" s="10">
        <f t="shared" si="0"/>
        <v>9.2616032452657766E-3</v>
      </c>
    </row>
    <row r="8" spans="1:17" x14ac:dyDescent="0.35">
      <c r="A8" s="11" t="s">
        <v>129</v>
      </c>
      <c r="B8" s="12">
        <v>481</v>
      </c>
      <c r="C8" s="12">
        <v>157</v>
      </c>
      <c r="D8" s="12">
        <v>78</v>
      </c>
      <c r="E8" s="12">
        <v>1191</v>
      </c>
      <c r="F8" s="12">
        <v>240</v>
      </c>
      <c r="G8" s="12">
        <v>144</v>
      </c>
      <c r="H8" s="12">
        <v>87</v>
      </c>
      <c r="I8" s="12">
        <v>200</v>
      </c>
      <c r="J8" s="12">
        <v>28</v>
      </c>
      <c r="K8" s="12">
        <v>225</v>
      </c>
      <c r="L8" s="12">
        <v>121</v>
      </c>
      <c r="M8" s="12">
        <v>90</v>
      </c>
      <c r="N8" s="12">
        <v>1197</v>
      </c>
      <c r="O8" s="12">
        <v>76</v>
      </c>
      <c r="P8" s="13">
        <f t="shared" si="1"/>
        <v>4315</v>
      </c>
      <c r="Q8" s="14">
        <f t="shared" si="0"/>
        <v>13.321272667773943</v>
      </c>
    </row>
    <row r="9" spans="1:17" x14ac:dyDescent="0.35">
      <c r="A9" s="7" t="s">
        <v>133</v>
      </c>
      <c r="B9" s="8">
        <v>614</v>
      </c>
      <c r="C9" s="8">
        <v>364</v>
      </c>
      <c r="D9" s="8">
        <v>252</v>
      </c>
      <c r="E9" s="8">
        <v>651</v>
      </c>
      <c r="F9" s="8">
        <v>176</v>
      </c>
      <c r="G9" s="8">
        <v>241</v>
      </c>
      <c r="H9" s="8">
        <v>188</v>
      </c>
      <c r="I9" s="8">
        <v>380</v>
      </c>
      <c r="J9" s="8">
        <v>47</v>
      </c>
      <c r="K9" s="8">
        <v>275</v>
      </c>
      <c r="L9" s="8">
        <v>230</v>
      </c>
      <c r="M9" s="8">
        <v>368</v>
      </c>
      <c r="N9" s="8">
        <v>1108</v>
      </c>
      <c r="O9" s="8">
        <v>130</v>
      </c>
      <c r="P9" s="9">
        <f t="shared" si="1"/>
        <v>5024</v>
      </c>
      <c r="Q9" s="10">
        <f t="shared" si="0"/>
        <v>15.510098234738422</v>
      </c>
    </row>
    <row r="10" spans="1:17" x14ac:dyDescent="0.35">
      <c r="A10" s="16" t="s">
        <v>95</v>
      </c>
      <c r="B10" s="17">
        <v>2578</v>
      </c>
      <c r="C10" s="17">
        <v>996</v>
      </c>
      <c r="D10" s="17">
        <v>600</v>
      </c>
      <c r="E10" s="17">
        <v>3999</v>
      </c>
      <c r="F10" s="17">
        <v>842</v>
      </c>
      <c r="G10" s="17">
        <v>884</v>
      </c>
      <c r="H10" s="17">
        <v>656</v>
      </c>
      <c r="I10" s="17">
        <v>1140</v>
      </c>
      <c r="J10" s="17">
        <v>132</v>
      </c>
      <c r="K10" s="17">
        <v>1078</v>
      </c>
      <c r="L10" s="17">
        <v>761</v>
      </c>
      <c r="M10" s="17">
        <v>876</v>
      </c>
      <c r="N10" s="17">
        <v>6470</v>
      </c>
      <c r="O10" s="17">
        <v>354</v>
      </c>
      <c r="P10" s="17">
        <f t="shared" si="1"/>
        <v>21366</v>
      </c>
      <c r="Q10" s="18">
        <f t="shared" si="0"/>
        <v>65.961138312782865</v>
      </c>
    </row>
    <row r="11" spans="1:17" x14ac:dyDescent="0.35">
      <c r="A11" s="4" t="s">
        <v>97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  <c r="Q11" s="21"/>
    </row>
    <row r="12" spans="1:17" x14ac:dyDescent="0.35">
      <c r="A12" s="7" t="s">
        <v>98</v>
      </c>
      <c r="B12" s="8">
        <v>2032</v>
      </c>
      <c r="C12" s="8">
        <v>1079</v>
      </c>
      <c r="D12" s="8">
        <v>547</v>
      </c>
      <c r="E12" s="8">
        <v>3121</v>
      </c>
      <c r="F12" s="8">
        <v>446</v>
      </c>
      <c r="G12" s="8">
        <v>1121</v>
      </c>
      <c r="H12" s="8">
        <v>707</v>
      </c>
      <c r="I12" s="8">
        <v>1003</v>
      </c>
      <c r="J12" s="8">
        <v>181</v>
      </c>
      <c r="K12" s="8">
        <v>850</v>
      </c>
      <c r="L12" s="8">
        <v>2518</v>
      </c>
      <c r="M12" s="8">
        <v>1283</v>
      </c>
      <c r="N12" s="8">
        <v>3951</v>
      </c>
      <c r="O12" s="8">
        <v>365</v>
      </c>
      <c r="P12" s="9">
        <f t="shared" si="1"/>
        <v>19204</v>
      </c>
      <c r="Q12" s="10">
        <f t="shared" ref="Q12:Q19" si="2">P12/JUMPEN2017*100000</f>
        <v>59.286609574027992</v>
      </c>
    </row>
    <row r="13" spans="1:17" x14ac:dyDescent="0.35">
      <c r="A13" s="11" t="s">
        <v>89</v>
      </c>
      <c r="B13" s="12">
        <v>1097</v>
      </c>
      <c r="C13" s="12">
        <v>378</v>
      </c>
      <c r="D13" s="12">
        <v>722</v>
      </c>
      <c r="E13" s="12">
        <v>1548</v>
      </c>
      <c r="F13" s="12">
        <v>112</v>
      </c>
      <c r="G13" s="12">
        <v>170</v>
      </c>
      <c r="H13" s="12">
        <v>216</v>
      </c>
      <c r="I13" s="12">
        <v>321</v>
      </c>
      <c r="J13" s="12">
        <v>11</v>
      </c>
      <c r="K13" s="12">
        <v>357</v>
      </c>
      <c r="L13" s="12">
        <v>244</v>
      </c>
      <c r="M13" s="12">
        <v>574</v>
      </c>
      <c r="N13" s="12">
        <v>2586</v>
      </c>
      <c r="O13" s="12">
        <v>146</v>
      </c>
      <c r="P13" s="13">
        <f t="shared" si="1"/>
        <v>8482</v>
      </c>
      <c r="Q13" s="14">
        <f t="shared" si="2"/>
        <v>26.185639575448107</v>
      </c>
    </row>
    <row r="14" spans="1:17" x14ac:dyDescent="0.35">
      <c r="A14" s="7" t="s">
        <v>90</v>
      </c>
      <c r="B14" s="8">
        <v>4104</v>
      </c>
      <c r="C14" s="8">
        <v>2846</v>
      </c>
      <c r="D14" s="8">
        <v>1983</v>
      </c>
      <c r="E14" s="8">
        <v>3328</v>
      </c>
      <c r="F14" s="8">
        <v>1101</v>
      </c>
      <c r="G14" s="8">
        <v>839</v>
      </c>
      <c r="H14" s="8">
        <v>1173</v>
      </c>
      <c r="I14" s="8">
        <v>1912</v>
      </c>
      <c r="J14" s="8">
        <v>186</v>
      </c>
      <c r="K14" s="8">
        <v>2322</v>
      </c>
      <c r="L14" s="8">
        <v>666</v>
      </c>
      <c r="M14" s="8">
        <v>2258</v>
      </c>
      <c r="N14" s="8">
        <v>7945</v>
      </c>
      <c r="O14" s="8">
        <v>914</v>
      </c>
      <c r="P14" s="9">
        <f t="shared" si="1"/>
        <v>31577</v>
      </c>
      <c r="Q14" s="10">
        <f t="shared" si="2"/>
        <v>97.484548558585814</v>
      </c>
    </row>
    <row r="15" spans="1:17" x14ac:dyDescent="0.35">
      <c r="A15" s="11" t="s">
        <v>91</v>
      </c>
      <c r="B15" s="12">
        <v>274</v>
      </c>
      <c r="C15" s="12">
        <v>81</v>
      </c>
      <c r="D15" s="12">
        <v>98</v>
      </c>
      <c r="E15" s="12">
        <v>291</v>
      </c>
      <c r="F15" s="12">
        <v>27</v>
      </c>
      <c r="G15" s="12">
        <v>64</v>
      </c>
      <c r="H15" s="12">
        <v>56</v>
      </c>
      <c r="I15" s="12">
        <v>81</v>
      </c>
      <c r="J15" s="12">
        <v>5</v>
      </c>
      <c r="K15" s="12">
        <v>65</v>
      </c>
      <c r="L15" s="12">
        <v>116</v>
      </c>
      <c r="M15" s="12">
        <v>75</v>
      </c>
      <c r="N15" s="12">
        <v>844</v>
      </c>
      <c r="O15" s="12">
        <v>22</v>
      </c>
      <c r="P15" s="13">
        <f t="shared" si="1"/>
        <v>2099</v>
      </c>
      <c r="Q15" s="14">
        <f t="shared" si="2"/>
        <v>6.4800350706042886</v>
      </c>
    </row>
    <row r="16" spans="1:17" x14ac:dyDescent="0.35">
      <c r="A16" s="7" t="s">
        <v>92</v>
      </c>
      <c r="B16" s="8">
        <v>11</v>
      </c>
      <c r="C16" s="8">
        <v>29</v>
      </c>
      <c r="D16" s="15">
        <v>0</v>
      </c>
      <c r="E16" s="8">
        <v>7</v>
      </c>
      <c r="F16" s="8">
        <v>2</v>
      </c>
      <c r="G16" s="15">
        <v>0</v>
      </c>
      <c r="H16" s="8">
        <v>5</v>
      </c>
      <c r="I16" s="8">
        <v>10</v>
      </c>
      <c r="J16" s="8">
        <v>1</v>
      </c>
      <c r="K16" s="8">
        <v>11</v>
      </c>
      <c r="L16" s="8">
        <v>23</v>
      </c>
      <c r="M16" s="8">
        <v>1</v>
      </c>
      <c r="N16" s="8">
        <v>140</v>
      </c>
      <c r="O16" s="15">
        <v>0</v>
      </c>
      <c r="P16" s="9">
        <f t="shared" si="1"/>
        <v>240</v>
      </c>
      <c r="Q16" s="10">
        <f t="shared" si="2"/>
        <v>0.74092825962126219</v>
      </c>
    </row>
    <row r="17" spans="1:17" x14ac:dyDescent="0.35">
      <c r="A17" s="11" t="s">
        <v>93</v>
      </c>
      <c r="B17" s="12">
        <v>1211</v>
      </c>
      <c r="C17" s="12">
        <v>1350</v>
      </c>
      <c r="D17" s="12">
        <v>570</v>
      </c>
      <c r="E17" s="12">
        <v>1188</v>
      </c>
      <c r="F17" s="12">
        <v>567</v>
      </c>
      <c r="G17" s="12">
        <v>895</v>
      </c>
      <c r="H17" s="12">
        <v>794</v>
      </c>
      <c r="I17" s="12">
        <v>859</v>
      </c>
      <c r="J17" s="12">
        <v>87</v>
      </c>
      <c r="K17" s="12">
        <v>868</v>
      </c>
      <c r="L17" s="12">
        <v>1908</v>
      </c>
      <c r="M17" s="12">
        <v>1314</v>
      </c>
      <c r="N17" s="12">
        <v>4133</v>
      </c>
      <c r="O17" s="12">
        <v>456</v>
      </c>
      <c r="P17" s="13">
        <f t="shared" si="1"/>
        <v>16200</v>
      </c>
      <c r="Q17" s="14">
        <f t="shared" si="2"/>
        <v>50.012657524435198</v>
      </c>
    </row>
    <row r="18" spans="1:17" x14ac:dyDescent="0.35">
      <c r="A18" s="16" t="s">
        <v>95</v>
      </c>
      <c r="B18" s="17">
        <v>8729</v>
      </c>
      <c r="C18" s="17">
        <v>5763</v>
      </c>
      <c r="D18" s="17">
        <v>3920</v>
      </c>
      <c r="E18" s="17">
        <v>9483</v>
      </c>
      <c r="F18" s="17">
        <v>2255</v>
      </c>
      <c r="G18" s="17">
        <v>3089</v>
      </c>
      <c r="H18" s="17">
        <v>2951</v>
      </c>
      <c r="I18" s="17">
        <v>4186</v>
      </c>
      <c r="J18" s="17">
        <v>471</v>
      </c>
      <c r="K18" s="17">
        <v>4473</v>
      </c>
      <c r="L18" s="17">
        <v>5475</v>
      </c>
      <c r="M18" s="17">
        <v>5505</v>
      </c>
      <c r="N18" s="17">
        <v>19599</v>
      </c>
      <c r="O18" s="17">
        <v>1903</v>
      </c>
      <c r="P18" s="17">
        <f t="shared" si="1"/>
        <v>77802</v>
      </c>
      <c r="Q18" s="18">
        <f t="shared" si="2"/>
        <v>240.19041856272264</v>
      </c>
    </row>
    <row r="19" spans="1:17" x14ac:dyDescent="0.35">
      <c r="A19" s="16" t="s">
        <v>99</v>
      </c>
      <c r="B19" s="17">
        <f>B18+B10</f>
        <v>11307</v>
      </c>
      <c r="C19" s="17">
        <f t="shared" ref="C19:O19" si="3">C18+C10</f>
        <v>6759</v>
      </c>
      <c r="D19" s="17">
        <f t="shared" si="3"/>
        <v>4520</v>
      </c>
      <c r="E19" s="17">
        <f t="shared" si="3"/>
        <v>13482</v>
      </c>
      <c r="F19" s="17">
        <f t="shared" si="3"/>
        <v>3097</v>
      </c>
      <c r="G19" s="17">
        <f t="shared" si="3"/>
        <v>3973</v>
      </c>
      <c r="H19" s="17">
        <f t="shared" si="3"/>
        <v>3607</v>
      </c>
      <c r="I19" s="17">
        <f t="shared" si="3"/>
        <v>5326</v>
      </c>
      <c r="J19" s="17">
        <f t="shared" si="3"/>
        <v>603</v>
      </c>
      <c r="K19" s="17">
        <f t="shared" si="3"/>
        <v>5551</v>
      </c>
      <c r="L19" s="17">
        <f t="shared" si="3"/>
        <v>6236</v>
      </c>
      <c r="M19" s="17">
        <f t="shared" si="3"/>
        <v>6381</v>
      </c>
      <c r="N19" s="17">
        <f t="shared" si="3"/>
        <v>26069</v>
      </c>
      <c r="O19" s="17">
        <f t="shared" si="3"/>
        <v>2257</v>
      </c>
      <c r="P19" s="17">
        <f t="shared" si="1"/>
        <v>99168</v>
      </c>
      <c r="Q19" s="18">
        <f t="shared" si="2"/>
        <v>306.15155687550549</v>
      </c>
    </row>
    <row r="20" spans="1:17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22" t="s">
        <v>100</v>
      </c>
      <c r="B21" s="23">
        <v>3770300</v>
      </c>
      <c r="C21" s="23">
        <v>2175200</v>
      </c>
      <c r="D21" s="23">
        <v>1847400</v>
      </c>
      <c r="E21" s="23">
        <v>1953500</v>
      </c>
      <c r="F21" s="23">
        <v>921400</v>
      </c>
      <c r="G21" s="23">
        <v>1129100</v>
      </c>
      <c r="H21" s="23">
        <v>1679100</v>
      </c>
      <c r="I21" s="23">
        <v>2548000</v>
      </c>
      <c r="J21" s="23">
        <v>256400</v>
      </c>
      <c r="K21" s="23">
        <v>1746700</v>
      </c>
      <c r="L21" s="23">
        <v>3952600</v>
      </c>
      <c r="M21" s="23">
        <v>2789500</v>
      </c>
      <c r="N21" s="23">
        <v>6401000</v>
      </c>
      <c r="O21" s="23">
        <v>1221600</v>
      </c>
      <c r="P21" s="23">
        <f>SUM(B21:O21)</f>
        <v>32391800</v>
      </c>
    </row>
    <row r="22" spans="1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7" x14ac:dyDescent="0.35">
      <c r="A23" s="24" t="s">
        <v>101</v>
      </c>
      <c r="B23" s="25">
        <f>B19/B21*100000</f>
        <v>299.89655995544121</v>
      </c>
      <c r="C23" s="25">
        <f t="shared" ref="C23:P23" si="4">C19/C21*100000</f>
        <v>310.7300478116955</v>
      </c>
      <c r="D23" s="25">
        <f t="shared" si="4"/>
        <v>244.66818231027386</v>
      </c>
      <c r="E23" s="25">
        <f t="shared" si="4"/>
        <v>690.14589198873819</v>
      </c>
      <c r="F23" s="25">
        <f t="shared" si="4"/>
        <v>336.11894942478835</v>
      </c>
      <c r="G23" s="25">
        <f t="shared" si="4"/>
        <v>351.87317332388625</v>
      </c>
      <c r="H23" s="25">
        <f t="shared" si="4"/>
        <v>214.81746173545352</v>
      </c>
      <c r="I23" s="25">
        <f t="shared" si="4"/>
        <v>209.02668759811615</v>
      </c>
      <c r="J23" s="25">
        <f t="shared" si="4"/>
        <v>235.17940717628704</v>
      </c>
      <c r="K23" s="25">
        <f t="shared" si="4"/>
        <v>317.79927863972063</v>
      </c>
      <c r="L23" s="25">
        <f t="shared" si="4"/>
        <v>157.76956939735871</v>
      </c>
      <c r="M23" s="25">
        <f t="shared" si="4"/>
        <v>228.75067216347014</v>
      </c>
      <c r="N23" s="25">
        <f t="shared" si="4"/>
        <v>407.26448992344945</v>
      </c>
      <c r="O23" s="25">
        <f t="shared" si="4"/>
        <v>184.75769482645711</v>
      </c>
      <c r="P23" s="25">
        <f t="shared" si="4"/>
        <v>306.15155687550549</v>
      </c>
    </row>
    <row r="24" spans="1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7" x14ac:dyDescent="0.35">
      <c r="A25" s="26" t="s">
        <v>51</v>
      </c>
      <c r="B25" s="27">
        <v>348.138383729689</v>
      </c>
      <c r="C25" s="27">
        <v>346.91784015667258</v>
      </c>
      <c r="D25" s="27">
        <v>251.21520106053913</v>
      </c>
      <c r="E25" s="27">
        <v>878.25682382133994</v>
      </c>
      <c r="F25" s="27">
        <v>403.43536665932618</v>
      </c>
      <c r="G25" s="27">
        <v>400.64475687292918</v>
      </c>
      <c r="H25" s="27">
        <v>228.18994683421946</v>
      </c>
      <c r="I25" s="27">
        <v>231.24430895918286</v>
      </c>
      <c r="J25" s="27">
        <v>258.28075709779182</v>
      </c>
      <c r="K25" s="27">
        <v>354.36583811344804</v>
      </c>
      <c r="L25" s="27">
        <v>138.19651869399527</v>
      </c>
      <c r="M25" s="27">
        <v>248.23623536257182</v>
      </c>
      <c r="N25" s="27">
        <v>496.45412625218637</v>
      </c>
      <c r="O25" s="27">
        <v>208.249832999332</v>
      </c>
      <c r="P25" s="27">
        <v>352.07335148736689</v>
      </c>
    </row>
    <row r="26" spans="1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7" x14ac:dyDescent="0.35">
      <c r="A27" s="26" t="s">
        <v>52</v>
      </c>
      <c r="B27" s="27">
        <f>B23-B25</f>
        <v>-48.241823774247791</v>
      </c>
      <c r="C27" s="27">
        <f t="shared" ref="C27:P27" si="5">C23-C25</f>
        <v>-36.187792344977083</v>
      </c>
      <c r="D27" s="27">
        <f t="shared" si="5"/>
        <v>-6.5470187502652664</v>
      </c>
      <c r="E27" s="27">
        <f t="shared" si="5"/>
        <v>-188.11093183260175</v>
      </c>
      <c r="F27" s="27">
        <f t="shared" si="5"/>
        <v>-67.316417234537823</v>
      </c>
      <c r="G27" s="27">
        <f t="shared" si="5"/>
        <v>-48.77158354904293</v>
      </c>
      <c r="H27" s="27">
        <f t="shared" si="5"/>
        <v>-13.372485098765935</v>
      </c>
      <c r="I27" s="27">
        <f t="shared" si="5"/>
        <v>-22.217621361066705</v>
      </c>
      <c r="J27" s="27">
        <f t="shared" si="5"/>
        <v>-23.101349921504777</v>
      </c>
      <c r="K27" s="27">
        <f t="shared" si="5"/>
        <v>-36.566559473727409</v>
      </c>
      <c r="L27" s="28">
        <f t="shared" si="5"/>
        <v>19.573050703363435</v>
      </c>
      <c r="M27" s="27">
        <f t="shared" si="5"/>
        <v>-19.485563199101676</v>
      </c>
      <c r="N27" s="27">
        <f t="shared" si="5"/>
        <v>-89.189636328736924</v>
      </c>
      <c r="O27" s="27">
        <f t="shared" si="5"/>
        <v>-23.492138172874888</v>
      </c>
      <c r="P27" s="27">
        <f t="shared" si="5"/>
        <v>-45.921794611861401</v>
      </c>
    </row>
    <row r="28" spans="1:17" x14ac:dyDescent="0.35">
      <c r="A28" s="26" t="s">
        <v>53</v>
      </c>
      <c r="B28" s="27">
        <f>B27/B25*100</f>
        <v>-13.857082708726828</v>
      </c>
      <c r="C28" s="27">
        <f t="shared" ref="C28:P28" si="6">C27/C25*100</f>
        <v>-10.431228422451325</v>
      </c>
      <c r="D28" s="27">
        <f t="shared" si="6"/>
        <v>-2.6061395658487769</v>
      </c>
      <c r="E28" s="27">
        <f t="shared" si="6"/>
        <v>-21.418670112248208</v>
      </c>
      <c r="F28" s="27">
        <f t="shared" si="6"/>
        <v>-16.68579970862643</v>
      </c>
      <c r="G28" s="27">
        <f t="shared" si="6"/>
        <v>-12.173273882256646</v>
      </c>
      <c r="H28" s="27">
        <f t="shared" si="6"/>
        <v>-5.8602428741004431</v>
      </c>
      <c r="I28" s="27">
        <f t="shared" si="6"/>
        <v>-9.6078564964763551</v>
      </c>
      <c r="J28" s="27">
        <f t="shared" si="6"/>
        <v>-8.9442783818223077</v>
      </c>
      <c r="K28" s="27">
        <f t="shared" si="6"/>
        <v>-10.318872628467322</v>
      </c>
      <c r="L28" s="28">
        <f t="shared" si="6"/>
        <v>14.163200989674349</v>
      </c>
      <c r="M28" s="27">
        <f t="shared" si="6"/>
        <v>-7.8496047003940514</v>
      </c>
      <c r="N28" s="27">
        <f t="shared" si="6"/>
        <v>-17.965332870137292</v>
      </c>
      <c r="O28" s="27">
        <f t="shared" si="6"/>
        <v>-11.280747664729336</v>
      </c>
      <c r="P28" s="27">
        <f t="shared" si="6"/>
        <v>-13.043246362685638</v>
      </c>
    </row>
    <row r="29" spans="1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5">
      <c r="A30" s="24" t="s">
        <v>102</v>
      </c>
      <c r="B30" s="29">
        <v>3822900</v>
      </c>
      <c r="C30" s="29">
        <v>2206000</v>
      </c>
      <c r="D30" s="29">
        <v>1884500</v>
      </c>
      <c r="E30" s="29">
        <v>1971700</v>
      </c>
      <c r="F30" s="29">
        <v>934700</v>
      </c>
      <c r="G30" s="29">
        <v>1140900</v>
      </c>
      <c r="H30" s="29">
        <v>1702800</v>
      </c>
      <c r="I30" s="29">
        <v>2569400</v>
      </c>
      <c r="J30" s="29">
        <v>259100</v>
      </c>
      <c r="K30" s="29">
        <v>1767200</v>
      </c>
      <c r="L30" s="29">
        <v>4019800</v>
      </c>
      <c r="M30" s="29">
        <v>2829500</v>
      </c>
      <c r="N30" s="29">
        <v>6509300</v>
      </c>
      <c r="O30" s="29">
        <v>1245400</v>
      </c>
      <c r="P30" s="29">
        <f>SUM(B30:O30)</f>
        <v>32863200</v>
      </c>
    </row>
    <row r="31" spans="1:17" ht="15" thickBot="1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5">
      <c r="A32" s="30" t="s">
        <v>55</v>
      </c>
      <c r="B32" s="31">
        <f>B23*B30/100000</f>
        <v>11464.74559053656</v>
      </c>
      <c r="C32" s="31">
        <f t="shared" ref="C32:P32" si="7">C23*C30/100000</f>
        <v>6854.7048547260019</v>
      </c>
      <c r="D32" s="31">
        <f t="shared" si="7"/>
        <v>4610.7718956371109</v>
      </c>
      <c r="E32" s="31">
        <f t="shared" si="7"/>
        <v>13607.606552341949</v>
      </c>
      <c r="F32" s="31">
        <f t="shared" si="7"/>
        <v>3141.7038202734966</v>
      </c>
      <c r="G32" s="31">
        <f t="shared" si="7"/>
        <v>4014.5210344522184</v>
      </c>
      <c r="H32" s="31">
        <f t="shared" si="7"/>
        <v>3657.9117384313022</v>
      </c>
      <c r="I32" s="31">
        <f t="shared" si="7"/>
        <v>5370.731711145997</v>
      </c>
      <c r="J32" s="31">
        <f t="shared" si="7"/>
        <v>609.34984399375981</v>
      </c>
      <c r="K32" s="31">
        <f t="shared" si="7"/>
        <v>5616.1488521211431</v>
      </c>
      <c r="L32" s="31">
        <f t="shared" si="7"/>
        <v>6342.0211506350252</v>
      </c>
      <c r="M32" s="31">
        <f t="shared" si="7"/>
        <v>6472.5002688653876</v>
      </c>
      <c r="N32" s="31">
        <f t="shared" si="7"/>
        <v>26510.067442587093</v>
      </c>
      <c r="O32" s="31">
        <f t="shared" si="7"/>
        <v>2300.9723313686968</v>
      </c>
      <c r="P32" s="32">
        <f t="shared" si="7"/>
        <v>100611.19843911112</v>
      </c>
    </row>
    <row r="33" spans="1:16" ht="20.5" thickBot="1" x14ac:dyDescent="0.4">
      <c r="A33" s="33" t="s">
        <v>56</v>
      </c>
      <c r="B33" s="34">
        <f>B32/B30*100000</f>
        <v>299.89655995544121</v>
      </c>
      <c r="C33" s="34">
        <f t="shared" ref="C33:P33" si="8">C32/C30*100000</f>
        <v>310.7300478116955</v>
      </c>
      <c r="D33" s="34">
        <f t="shared" si="8"/>
        <v>244.66818231027386</v>
      </c>
      <c r="E33" s="34">
        <f t="shared" si="8"/>
        <v>690.14589198873807</v>
      </c>
      <c r="F33" s="34">
        <f t="shared" si="8"/>
        <v>336.1189494247883</v>
      </c>
      <c r="G33" s="34">
        <f t="shared" si="8"/>
        <v>351.87317332388625</v>
      </c>
      <c r="H33" s="34">
        <f t="shared" si="8"/>
        <v>214.81746173545352</v>
      </c>
      <c r="I33" s="34">
        <f t="shared" si="8"/>
        <v>209.02668759811615</v>
      </c>
      <c r="J33" s="34">
        <f t="shared" si="8"/>
        <v>235.17940717628707</v>
      </c>
      <c r="K33" s="34">
        <f t="shared" si="8"/>
        <v>317.79927863972063</v>
      </c>
      <c r="L33" s="34">
        <f t="shared" si="8"/>
        <v>157.76956939735871</v>
      </c>
      <c r="M33" s="34">
        <f t="shared" si="8"/>
        <v>228.75067216347014</v>
      </c>
      <c r="N33" s="34">
        <f t="shared" si="8"/>
        <v>407.26448992344945</v>
      </c>
      <c r="O33" s="34">
        <f t="shared" si="8"/>
        <v>184.75769482645711</v>
      </c>
      <c r="P33" s="35">
        <f t="shared" si="8"/>
        <v>306.15155687550549</v>
      </c>
    </row>
  </sheetData>
  <pageMargins left="0.25" right="0.25" top="0.25" bottom="0.25" header="0.3" footer="0.3"/>
  <pageSetup paperSize="9" scale="70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ED02-0829-447A-A6E1-1C46AD9E4475}">
  <dimension ref="A1:P15"/>
  <sheetViews>
    <sheetView tabSelected="1" topLeftCell="H1" workbookViewId="0">
      <selection activeCell="B18" sqref="B18"/>
    </sheetView>
  </sheetViews>
  <sheetFormatPr defaultRowHeight="14.5" x14ac:dyDescent="0.35"/>
  <cols>
    <col min="1" max="1" width="16.1796875" customWidth="1"/>
    <col min="2" max="15" width="18.6328125" style="55" customWidth="1"/>
    <col min="16" max="16" width="18.6328125" style="54" customWidth="1"/>
  </cols>
  <sheetData>
    <row r="1" spans="1:15" ht="31" customHeight="1" x14ac:dyDescent="0.35">
      <c r="A1" s="56"/>
      <c r="B1" s="57" t="s">
        <v>119</v>
      </c>
      <c r="C1" s="57" t="s">
        <v>120</v>
      </c>
      <c r="D1" s="57" t="s">
        <v>134</v>
      </c>
      <c r="E1" s="57" t="s">
        <v>135</v>
      </c>
      <c r="F1" s="57" t="s">
        <v>136</v>
      </c>
      <c r="G1" s="57" t="s">
        <v>137</v>
      </c>
      <c r="H1" s="57" t="s">
        <v>138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67" t="s">
        <v>127</v>
      </c>
    </row>
    <row r="2" spans="1:15" x14ac:dyDescent="0.35">
      <c r="A2" s="69" t="s">
        <v>105</v>
      </c>
      <c r="B2" s="58">
        <v>66</v>
      </c>
      <c r="C2" s="58">
        <v>196</v>
      </c>
      <c r="D2" s="58">
        <v>1</v>
      </c>
      <c r="E2" s="58">
        <v>1220</v>
      </c>
      <c r="F2" s="58">
        <v>0</v>
      </c>
      <c r="G2" s="58">
        <v>481</v>
      </c>
      <c r="H2" s="58">
        <v>614</v>
      </c>
      <c r="I2" s="58">
        <v>2032</v>
      </c>
      <c r="J2" s="58">
        <v>1097</v>
      </c>
      <c r="K2" s="58">
        <v>4104</v>
      </c>
      <c r="L2" s="58">
        <v>274</v>
      </c>
      <c r="M2" s="58">
        <v>11</v>
      </c>
      <c r="N2" s="58">
        <v>1211</v>
      </c>
      <c r="O2" s="68">
        <v>299.89999999999998</v>
      </c>
    </row>
    <row r="3" spans="1:15" x14ac:dyDescent="0.35">
      <c r="A3" s="69" t="s">
        <v>106</v>
      </c>
      <c r="B3" s="58">
        <v>21</v>
      </c>
      <c r="C3" s="58">
        <v>119</v>
      </c>
      <c r="D3" s="58">
        <v>2</v>
      </c>
      <c r="E3" s="58">
        <v>333</v>
      </c>
      <c r="F3" s="58">
        <v>0</v>
      </c>
      <c r="G3" s="58">
        <v>157</v>
      </c>
      <c r="H3" s="58">
        <v>364</v>
      </c>
      <c r="I3" s="58">
        <v>1079</v>
      </c>
      <c r="J3" s="58">
        <v>378</v>
      </c>
      <c r="K3" s="58">
        <v>2846</v>
      </c>
      <c r="L3" s="58">
        <v>81</v>
      </c>
      <c r="M3" s="58">
        <v>29</v>
      </c>
      <c r="N3" s="58">
        <v>1350</v>
      </c>
      <c r="O3" s="68">
        <v>310.73</v>
      </c>
    </row>
    <row r="4" spans="1:15" x14ac:dyDescent="0.35">
      <c r="A4" s="69" t="s">
        <v>107</v>
      </c>
      <c r="B4" s="58">
        <v>13</v>
      </c>
      <c r="C4" s="58">
        <v>114</v>
      </c>
      <c r="D4" s="58">
        <v>2</v>
      </c>
      <c r="E4" s="58">
        <v>141</v>
      </c>
      <c r="F4" s="58">
        <v>0</v>
      </c>
      <c r="G4" s="58">
        <v>78</v>
      </c>
      <c r="H4" s="58">
        <v>252</v>
      </c>
      <c r="I4" s="58">
        <v>547</v>
      </c>
      <c r="J4" s="58">
        <v>722</v>
      </c>
      <c r="K4" s="58">
        <v>1983</v>
      </c>
      <c r="L4" s="58">
        <v>98</v>
      </c>
      <c r="M4" s="58">
        <v>0</v>
      </c>
      <c r="N4" s="58">
        <v>570</v>
      </c>
      <c r="O4" s="68">
        <v>244.67</v>
      </c>
    </row>
    <row r="5" spans="1:15" x14ac:dyDescent="0.35">
      <c r="A5" s="69" t="s">
        <v>108</v>
      </c>
      <c r="B5" s="58">
        <v>37</v>
      </c>
      <c r="C5" s="58">
        <v>132</v>
      </c>
      <c r="D5" s="58">
        <v>4</v>
      </c>
      <c r="E5" s="58">
        <v>1984</v>
      </c>
      <c r="F5" s="58">
        <v>0</v>
      </c>
      <c r="G5" s="58">
        <v>1191</v>
      </c>
      <c r="H5" s="58">
        <v>651</v>
      </c>
      <c r="I5" s="58">
        <v>3121</v>
      </c>
      <c r="J5" s="58">
        <v>1548</v>
      </c>
      <c r="K5" s="58">
        <v>3328</v>
      </c>
      <c r="L5" s="58">
        <v>291</v>
      </c>
      <c r="M5" s="58">
        <v>7</v>
      </c>
      <c r="N5" s="58">
        <v>1188</v>
      </c>
      <c r="O5" s="68">
        <v>690.15</v>
      </c>
    </row>
    <row r="6" spans="1:15" x14ac:dyDescent="0.35">
      <c r="A6" s="69" t="s">
        <v>109</v>
      </c>
      <c r="B6" s="58">
        <v>7</v>
      </c>
      <c r="C6" s="58">
        <v>69</v>
      </c>
      <c r="D6" s="58">
        <v>1</v>
      </c>
      <c r="E6" s="58">
        <v>349</v>
      </c>
      <c r="F6" s="58">
        <v>0</v>
      </c>
      <c r="G6" s="58">
        <v>240</v>
      </c>
      <c r="H6" s="58">
        <v>176</v>
      </c>
      <c r="I6" s="58">
        <v>446</v>
      </c>
      <c r="J6" s="58">
        <v>112</v>
      </c>
      <c r="K6" s="58">
        <v>1101</v>
      </c>
      <c r="L6" s="58">
        <v>27</v>
      </c>
      <c r="M6" s="58">
        <v>2</v>
      </c>
      <c r="N6" s="58">
        <v>567</v>
      </c>
      <c r="O6" s="68">
        <v>336.12</v>
      </c>
    </row>
    <row r="7" spans="1:15" x14ac:dyDescent="0.35">
      <c r="A7" s="69" t="s">
        <v>110</v>
      </c>
      <c r="B7" s="58">
        <v>14</v>
      </c>
      <c r="C7" s="58">
        <v>91</v>
      </c>
      <c r="D7" s="58">
        <v>2</v>
      </c>
      <c r="E7" s="58">
        <v>392</v>
      </c>
      <c r="F7" s="58">
        <v>0</v>
      </c>
      <c r="G7" s="58">
        <v>144</v>
      </c>
      <c r="H7" s="58">
        <v>241</v>
      </c>
      <c r="I7" s="58">
        <v>1121</v>
      </c>
      <c r="J7" s="58">
        <v>170</v>
      </c>
      <c r="K7" s="58">
        <v>839</v>
      </c>
      <c r="L7" s="58">
        <v>64</v>
      </c>
      <c r="M7" s="58">
        <v>0</v>
      </c>
      <c r="N7" s="58">
        <v>895</v>
      </c>
      <c r="O7" s="68">
        <v>351.87</v>
      </c>
    </row>
    <row r="8" spans="1:15" x14ac:dyDescent="0.35">
      <c r="A8" s="69" t="s">
        <v>111</v>
      </c>
      <c r="B8" s="58">
        <v>16</v>
      </c>
      <c r="C8" s="58">
        <v>163</v>
      </c>
      <c r="D8" s="58">
        <v>1</v>
      </c>
      <c r="E8" s="58">
        <v>201</v>
      </c>
      <c r="F8" s="58">
        <v>0</v>
      </c>
      <c r="G8" s="58">
        <v>87</v>
      </c>
      <c r="H8" s="58">
        <v>188</v>
      </c>
      <c r="I8" s="58">
        <v>707</v>
      </c>
      <c r="J8" s="58">
        <v>216</v>
      </c>
      <c r="K8" s="58">
        <v>1173</v>
      </c>
      <c r="L8" s="58">
        <v>56</v>
      </c>
      <c r="M8" s="58">
        <v>5</v>
      </c>
      <c r="N8" s="58">
        <v>794</v>
      </c>
      <c r="O8" s="68">
        <v>214.82</v>
      </c>
    </row>
    <row r="9" spans="1:15" x14ac:dyDescent="0.35">
      <c r="A9" s="69" t="s">
        <v>112</v>
      </c>
      <c r="B9" s="58">
        <v>35</v>
      </c>
      <c r="C9" s="58">
        <v>95</v>
      </c>
      <c r="D9" s="58">
        <v>4</v>
      </c>
      <c r="E9" s="58">
        <v>426</v>
      </c>
      <c r="F9" s="58">
        <v>0</v>
      </c>
      <c r="G9" s="58">
        <v>200</v>
      </c>
      <c r="H9" s="58">
        <v>380</v>
      </c>
      <c r="I9" s="58">
        <v>1003</v>
      </c>
      <c r="J9" s="58">
        <v>321</v>
      </c>
      <c r="K9" s="58">
        <v>1912</v>
      </c>
      <c r="L9" s="58">
        <v>81</v>
      </c>
      <c r="M9" s="58">
        <v>10</v>
      </c>
      <c r="N9" s="58">
        <v>859</v>
      </c>
      <c r="O9" s="68">
        <v>209.03</v>
      </c>
    </row>
    <row r="10" spans="1:15" x14ac:dyDescent="0.35">
      <c r="A10" s="69" t="s">
        <v>113</v>
      </c>
      <c r="B10" s="58">
        <v>2</v>
      </c>
      <c r="C10" s="58">
        <v>30</v>
      </c>
      <c r="D10" s="58">
        <v>0</v>
      </c>
      <c r="E10" s="58">
        <v>25</v>
      </c>
      <c r="F10" s="58">
        <v>0</v>
      </c>
      <c r="G10" s="58">
        <v>28</v>
      </c>
      <c r="H10" s="58">
        <v>47</v>
      </c>
      <c r="I10" s="58">
        <v>181</v>
      </c>
      <c r="J10" s="58">
        <v>11</v>
      </c>
      <c r="K10" s="58">
        <v>186</v>
      </c>
      <c r="L10" s="58">
        <v>5</v>
      </c>
      <c r="M10" s="58">
        <v>1</v>
      </c>
      <c r="N10" s="58">
        <v>87</v>
      </c>
      <c r="O10" s="68">
        <v>235.18</v>
      </c>
    </row>
    <row r="11" spans="1:15" x14ac:dyDescent="0.35">
      <c r="A11" s="69" t="s">
        <v>114</v>
      </c>
      <c r="B11" s="58">
        <v>17</v>
      </c>
      <c r="C11" s="58">
        <v>80</v>
      </c>
      <c r="D11" s="58">
        <v>0</v>
      </c>
      <c r="E11" s="58">
        <v>481</v>
      </c>
      <c r="F11" s="58">
        <v>0</v>
      </c>
      <c r="G11" s="58">
        <v>225</v>
      </c>
      <c r="H11" s="58">
        <v>275</v>
      </c>
      <c r="I11" s="58">
        <v>850</v>
      </c>
      <c r="J11" s="58">
        <v>357</v>
      </c>
      <c r="K11" s="58">
        <v>2322</v>
      </c>
      <c r="L11" s="58">
        <v>65</v>
      </c>
      <c r="M11" s="58">
        <v>11</v>
      </c>
      <c r="N11" s="58">
        <v>868</v>
      </c>
      <c r="O11" s="68">
        <v>317.8</v>
      </c>
    </row>
    <row r="12" spans="1:15" x14ac:dyDescent="0.35">
      <c r="A12" s="69" t="s">
        <v>115</v>
      </c>
      <c r="B12" s="58">
        <v>36</v>
      </c>
      <c r="C12" s="58">
        <v>211</v>
      </c>
      <c r="D12" s="58">
        <v>0</v>
      </c>
      <c r="E12" s="58">
        <v>163</v>
      </c>
      <c r="F12" s="58">
        <v>0</v>
      </c>
      <c r="G12" s="58">
        <v>121</v>
      </c>
      <c r="H12" s="58">
        <v>230</v>
      </c>
      <c r="I12" s="58">
        <v>2518</v>
      </c>
      <c r="J12" s="58">
        <v>244</v>
      </c>
      <c r="K12" s="58">
        <v>666</v>
      </c>
      <c r="L12" s="58">
        <v>116</v>
      </c>
      <c r="M12" s="58">
        <v>23</v>
      </c>
      <c r="N12" s="58">
        <v>1908</v>
      </c>
      <c r="O12" s="68">
        <v>157.77000000000001</v>
      </c>
    </row>
    <row r="13" spans="1:15" x14ac:dyDescent="0.35">
      <c r="A13" s="69" t="s">
        <v>116</v>
      </c>
      <c r="B13" s="58">
        <v>27</v>
      </c>
      <c r="C13" s="58">
        <v>150</v>
      </c>
      <c r="D13" s="58">
        <v>2</v>
      </c>
      <c r="E13" s="58">
        <v>238</v>
      </c>
      <c r="F13" s="58">
        <v>1</v>
      </c>
      <c r="G13" s="58">
        <v>90</v>
      </c>
      <c r="H13" s="58">
        <v>368</v>
      </c>
      <c r="I13" s="58">
        <v>1283</v>
      </c>
      <c r="J13" s="58">
        <v>574</v>
      </c>
      <c r="K13" s="58">
        <v>2258</v>
      </c>
      <c r="L13" s="58">
        <v>75</v>
      </c>
      <c r="M13" s="58">
        <v>1</v>
      </c>
      <c r="N13" s="58">
        <v>1314</v>
      </c>
      <c r="O13" s="68">
        <v>228.75</v>
      </c>
    </row>
    <row r="14" spans="1:15" x14ac:dyDescent="0.35">
      <c r="A14" s="69" t="s">
        <v>117</v>
      </c>
      <c r="B14" s="58">
        <v>83</v>
      </c>
      <c r="C14" s="58">
        <v>321</v>
      </c>
      <c r="D14" s="58">
        <v>12</v>
      </c>
      <c r="E14" s="58">
        <v>3747</v>
      </c>
      <c r="F14" s="58">
        <v>2</v>
      </c>
      <c r="G14" s="58">
        <v>1197</v>
      </c>
      <c r="H14" s="58">
        <v>1108</v>
      </c>
      <c r="I14" s="58">
        <v>3951</v>
      </c>
      <c r="J14" s="58">
        <v>2586</v>
      </c>
      <c r="K14" s="58">
        <v>7945</v>
      </c>
      <c r="L14" s="58">
        <v>844</v>
      </c>
      <c r="M14" s="58">
        <v>140</v>
      </c>
      <c r="N14" s="58">
        <v>4133</v>
      </c>
      <c r="O14" s="68">
        <v>407.26</v>
      </c>
    </row>
    <row r="15" spans="1:15" x14ac:dyDescent="0.35">
      <c r="A15" s="69" t="s">
        <v>118</v>
      </c>
      <c r="B15" s="58">
        <v>5</v>
      </c>
      <c r="C15" s="58">
        <v>64</v>
      </c>
      <c r="D15" s="58">
        <v>0</v>
      </c>
      <c r="E15" s="58">
        <v>79</v>
      </c>
      <c r="F15" s="58">
        <v>0</v>
      </c>
      <c r="G15" s="58">
        <v>76</v>
      </c>
      <c r="H15" s="58">
        <v>130</v>
      </c>
      <c r="I15" s="58">
        <v>365</v>
      </c>
      <c r="J15" s="58">
        <v>146</v>
      </c>
      <c r="K15" s="58">
        <v>914</v>
      </c>
      <c r="L15" s="58">
        <v>22</v>
      </c>
      <c r="M15" s="58">
        <v>0</v>
      </c>
      <c r="N15" s="58">
        <v>456</v>
      </c>
      <c r="O15" s="68">
        <v>184.76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STATISTIK JENAYAH INDEKS 2017</vt:lpstr>
      <vt:lpstr>CRIME STATISTICS INDEX</vt:lpstr>
      <vt:lpstr>RINGKASAN</vt:lpstr>
      <vt:lpstr>SUMMARY</vt:lpstr>
      <vt:lpstr>Sheet1</vt:lpstr>
      <vt:lpstr>SUMMARY!JUMPEN2017</vt:lpstr>
      <vt:lpstr>JUMPEN2017</vt:lpstr>
      <vt:lpstr>SUMMARY!penduduk2018</vt:lpstr>
      <vt:lpstr>penduduk2018</vt:lpstr>
      <vt:lpstr>'CRIME STATISTICS INDEX'!PENDUDUKJOHOR2017</vt:lpstr>
      <vt:lpstr>PENDUDUKJOHOR2017</vt:lpstr>
      <vt:lpstr>'CRIME STATISTICS INDEX'!PENDUDUKMSIA2017</vt:lpstr>
      <vt:lpstr>PENDUDUKMSIA2017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mashizan</dc:creator>
  <cp:lastModifiedBy>Samantha Khoo</cp:lastModifiedBy>
  <cp:lastPrinted>2018-06-11T18:01:15Z</cp:lastPrinted>
  <dcterms:created xsi:type="dcterms:W3CDTF">2018-04-13T02:25:24Z</dcterms:created>
  <dcterms:modified xsi:type="dcterms:W3CDTF">2024-09-23T18:18:13Z</dcterms:modified>
</cp:coreProperties>
</file>