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imontam/Documents/"/>
    </mc:Choice>
  </mc:AlternateContent>
  <bookViews>
    <workbookView xWindow="820" yWindow="2060" windowWidth="24960" windowHeight="11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O4" i="1"/>
  <c r="L3" i="1"/>
  <c r="L4" i="1"/>
  <c r="C3" i="1"/>
  <c r="D3" i="1"/>
  <c r="E3" i="1"/>
  <c r="F3" i="1"/>
  <c r="G3" i="1"/>
  <c r="C4" i="1"/>
  <c r="D4" i="1"/>
  <c r="E4" i="1"/>
  <c r="F4" i="1"/>
  <c r="G4" i="1"/>
  <c r="O9" i="1"/>
  <c r="L9" i="1"/>
  <c r="C5" i="1"/>
  <c r="D5" i="1"/>
  <c r="E5" i="1"/>
  <c r="F5" i="1"/>
  <c r="G5" i="1"/>
  <c r="C6" i="1"/>
  <c r="D6" i="1"/>
  <c r="E6" i="1"/>
  <c r="F6" i="1"/>
  <c r="G6" i="1"/>
  <c r="O5" i="1"/>
  <c r="O6" i="1"/>
  <c r="L5" i="1"/>
  <c r="L6" i="1"/>
  <c r="O8" i="1"/>
  <c r="O7" i="1"/>
  <c r="L8" i="1"/>
  <c r="L7" i="1"/>
  <c r="F8" i="1"/>
  <c r="F9" i="1"/>
  <c r="F10" i="1"/>
  <c r="F11" i="1"/>
  <c r="F12" i="1"/>
  <c r="F13" i="1"/>
  <c r="F14" i="1"/>
  <c r="F15" i="1"/>
  <c r="F16" i="1"/>
  <c r="F17" i="1"/>
  <c r="F18" i="1"/>
  <c r="F7" i="1"/>
  <c r="G8" i="1"/>
  <c r="G9" i="1"/>
  <c r="G10" i="1"/>
  <c r="G11" i="1"/>
  <c r="G12" i="1"/>
  <c r="G13" i="1"/>
  <c r="G14" i="1"/>
  <c r="G15" i="1"/>
  <c r="G16" i="1"/>
  <c r="G17" i="1"/>
  <c r="G18" i="1"/>
  <c r="G7" i="1"/>
  <c r="D8" i="1"/>
  <c r="D9" i="1"/>
  <c r="D10" i="1"/>
  <c r="D11" i="1"/>
  <c r="D12" i="1"/>
  <c r="D13" i="1"/>
  <c r="D14" i="1"/>
  <c r="D15" i="1"/>
  <c r="D16" i="1"/>
  <c r="D17" i="1"/>
  <c r="D18" i="1"/>
  <c r="D7" i="1"/>
  <c r="E8" i="1"/>
  <c r="E9" i="1"/>
  <c r="E10" i="1"/>
  <c r="E11" i="1"/>
  <c r="E12" i="1"/>
  <c r="E13" i="1"/>
  <c r="E14" i="1"/>
  <c r="E15" i="1"/>
  <c r="E16" i="1"/>
  <c r="E17" i="1"/>
  <c r="E18" i="1"/>
  <c r="E7" i="1"/>
  <c r="C8" i="1"/>
  <c r="C9" i="1"/>
  <c r="C10" i="1"/>
  <c r="C11" i="1"/>
  <c r="C12" i="1"/>
  <c r="C13" i="1"/>
  <c r="C14" i="1"/>
  <c r="C15" i="1"/>
  <c r="C16" i="1"/>
  <c r="C17" i="1"/>
  <c r="C18" i="1"/>
  <c r="C7" i="1"/>
</calcChain>
</file>

<file path=xl/sharedStrings.xml><?xml version="1.0" encoding="utf-8"?>
<sst xmlns="http://schemas.openxmlformats.org/spreadsheetml/2006/main" count="16" uniqueCount="11">
  <si>
    <t>direct all</t>
  </si>
  <si>
    <t>direct home</t>
  </si>
  <si>
    <t>organic</t>
  </si>
  <si>
    <t>organic home</t>
  </si>
  <si>
    <t>paid brand</t>
  </si>
  <si>
    <t>date</t>
  </si>
  <si>
    <t>tv spend</t>
  </si>
  <si>
    <t>actuals</t>
  </si>
  <si>
    <t>direct net home</t>
  </si>
  <si>
    <t>organic net home</t>
  </si>
  <si>
    <t>prediction - simon's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</si>
</sst>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9" formatCode="_-&quot;$&quot;* #,##0_-;\-&quot;$&quot;* #,##0_-;_-&quot;$&quot;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1" xfId="0" applyNumberFormat="1" applyFont="1" applyBorder="1" applyAlignment="1"/>
    <xf numFmtId="0" fontId="3" fillId="0" borderId="0" xfId="0" applyNumberFormat="1" applyFont="1" applyBorder="1" applyAlignment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NumberFormat="1" applyFont="1" applyAlignment="1"/>
    <xf numFmtId="0" fontId="2" fillId="0" borderId="0" xfId="0" applyFont="1" applyAlignment="1"/>
    <xf numFmtId="0" fontId="0" fillId="0" borderId="0" xfId="0" applyAlignment="1"/>
    <xf numFmtId="14" fontId="0" fillId="0" borderId="0" xfId="0" applyNumberFormat="1" applyFont="1" applyAlignment="1"/>
    <xf numFmtId="14" fontId="0" fillId="0" borderId="0" xfId="0" applyNumberFormat="1" applyAlignment="1"/>
    <xf numFmtId="1" fontId="2" fillId="0" borderId="0" xfId="0" applyNumberFormat="1" applyFont="1" applyAlignment="1"/>
    <xf numFmtId="1" fontId="0" fillId="0" borderId="0" xfId="0" applyNumberFormat="1" applyAlignment="1"/>
    <xf numFmtId="169" fontId="0" fillId="0" borderId="0" xfId="1" applyNumberFormat="1" applyFont="1" applyFill="1" applyAlignment="1"/>
    <xf numFmtId="169" fontId="2" fillId="0" borderId="0" xfId="1" applyNumberFormat="1" applyFont="1" applyFill="1" applyAlignment="1"/>
    <xf numFmtId="169" fontId="3" fillId="0" borderId="0" xfId="1" applyNumberFormat="1" applyFont="1" applyFill="1" applyBorder="1" applyAlignment="1">
      <alignment horizontal="right"/>
    </xf>
    <xf numFmtId="169" fontId="0" fillId="0" borderId="0" xfId="1" applyNumberFormat="1" applyFont="1" applyFill="1" applyAlignment="1">
      <alignment horizontal="right"/>
    </xf>
    <xf numFmtId="1" fontId="0" fillId="0" borderId="0" xfId="0" applyNumberFormat="1" applyAlignment="1">
      <alignment horizontal="center"/>
    </xf>
    <xf numFmtId="0" fontId="3" fillId="0" borderId="0" xfId="0" applyNumberFormat="1" applyFon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O5" sqref="O3:O5"/>
    </sheetView>
  </sheetViews>
  <sheetFormatPr baseColWidth="10" defaultRowHeight="16" x14ac:dyDescent="0.2"/>
  <cols>
    <col min="1" max="1" width="10.83203125" style="8"/>
    <col min="2" max="2" width="12.5" style="13" bestFit="1" customWidth="1"/>
    <col min="3" max="5" width="10.83203125" style="12"/>
    <col min="6" max="6" width="12.1640625" style="12" bestFit="1" customWidth="1"/>
    <col min="7" max="7" width="10.83203125" style="12"/>
    <col min="10" max="16" width="10.83203125" style="8"/>
  </cols>
  <sheetData>
    <row r="1" spans="1:16" x14ac:dyDescent="0.2">
      <c r="C1" s="17" t="s">
        <v>10</v>
      </c>
      <c r="D1" s="17"/>
      <c r="E1" s="17"/>
      <c r="F1" s="17"/>
      <c r="G1" s="17"/>
      <c r="J1" s="4" t="s">
        <v>7</v>
      </c>
      <c r="K1" s="4"/>
      <c r="L1" s="4"/>
      <c r="M1" s="4"/>
      <c r="N1" s="4"/>
      <c r="O1" s="4"/>
      <c r="P1" s="4"/>
    </row>
    <row r="2" spans="1:16" s="1" customFormat="1" ht="17" customHeight="1" x14ac:dyDescent="0.2">
      <c r="A2" s="7" t="s">
        <v>5</v>
      </c>
      <c r="B2" s="14" t="s">
        <v>6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J2" s="7" t="s">
        <v>0</v>
      </c>
      <c r="K2" s="7" t="s">
        <v>1</v>
      </c>
      <c r="L2" s="7" t="s">
        <v>8</v>
      </c>
      <c r="M2" s="7" t="s">
        <v>2</v>
      </c>
      <c r="N2" s="7" t="s">
        <v>3</v>
      </c>
      <c r="O2" s="7" t="s">
        <v>9</v>
      </c>
      <c r="P2" s="7" t="s">
        <v>4</v>
      </c>
    </row>
    <row r="3" spans="1:16" s="1" customFormat="1" ht="17" customHeight="1" x14ac:dyDescent="0.2">
      <c r="A3" s="9">
        <v>42261</v>
      </c>
      <c r="B3" s="13">
        <v>0</v>
      </c>
      <c r="C3" s="12">
        <f t="shared" ref="C3:C6" si="0">-0.0000002*B3^2 + 0.1961*B3 + 6404.7</f>
        <v>6404.7</v>
      </c>
      <c r="D3" s="12">
        <f t="shared" ref="D3:D4" si="1">-0.0000005*B3^2 + 0.1743*B3 + 710.17</f>
        <v>710.17</v>
      </c>
      <c r="E3" s="12">
        <f t="shared" ref="E3:E4" si="2" xml:space="preserve"> -0.0000001*B3^2 + 0.1326*B3 + 11742</f>
        <v>11742</v>
      </c>
      <c r="F3" s="12">
        <f t="shared" ref="F3:F4" si="3">-0.0000001*B3^2 + 0.042*B3 + 1843.7</f>
        <v>1843.7</v>
      </c>
      <c r="G3" s="12">
        <f t="shared" ref="G3:G4" si="4" xml:space="preserve"> -0.0000002*B3^2 + 0.0887*B3 + 1381.7</f>
        <v>1381.7</v>
      </c>
      <c r="J3" s="5">
        <v>10492</v>
      </c>
      <c r="K3" s="5">
        <v>4856</v>
      </c>
      <c r="L3" s="3">
        <f t="shared" ref="L3:L6" si="5">J3-K3</f>
        <v>5636</v>
      </c>
      <c r="M3" s="5">
        <v>16675</v>
      </c>
      <c r="N3" s="5">
        <v>2518</v>
      </c>
      <c r="O3" s="3">
        <f t="shared" ref="O3:O6" si="6">M3-N3</f>
        <v>14157</v>
      </c>
      <c r="P3" s="5">
        <v>3547</v>
      </c>
    </row>
    <row r="4" spans="1:16" s="1" customFormat="1" ht="17" customHeight="1" x14ac:dyDescent="0.2">
      <c r="A4" s="9">
        <v>42268</v>
      </c>
      <c r="B4" s="13">
        <v>0</v>
      </c>
      <c r="C4" s="12">
        <f t="shared" si="0"/>
        <v>6404.7</v>
      </c>
      <c r="D4" s="12">
        <f t="shared" si="1"/>
        <v>710.17</v>
      </c>
      <c r="E4" s="12">
        <f t="shared" si="2"/>
        <v>11742</v>
      </c>
      <c r="F4" s="12">
        <f t="shared" si="3"/>
        <v>1843.7</v>
      </c>
      <c r="G4" s="12">
        <f t="shared" si="4"/>
        <v>1381.7</v>
      </c>
      <c r="J4" s="5">
        <v>9810</v>
      </c>
      <c r="K4" s="5">
        <v>4615</v>
      </c>
      <c r="L4" s="3">
        <f t="shared" si="5"/>
        <v>5195</v>
      </c>
      <c r="M4" s="5">
        <v>16207</v>
      </c>
      <c r="N4" s="5">
        <v>2249</v>
      </c>
      <c r="O4" s="3">
        <f t="shared" si="6"/>
        <v>13958</v>
      </c>
      <c r="P4" s="5">
        <v>3183</v>
      </c>
    </row>
    <row r="5" spans="1:16" s="1" customFormat="1" ht="17" customHeight="1" x14ac:dyDescent="0.2">
      <c r="A5" s="9">
        <v>42275</v>
      </c>
      <c r="B5" s="13">
        <v>0</v>
      </c>
      <c r="C5" s="12">
        <f t="shared" si="0"/>
        <v>6404.7</v>
      </c>
      <c r="D5" s="12">
        <f t="shared" ref="D5:D6" si="7">-0.0000005*B5^2 + 0.1743*B5 + 710.17</f>
        <v>710.17</v>
      </c>
      <c r="E5" s="12">
        <f t="shared" ref="E5:E6" si="8" xml:space="preserve"> -0.0000001*B5^2 + 0.1326*B5 + 11742</f>
        <v>11742</v>
      </c>
      <c r="F5" s="12">
        <f t="shared" ref="F5:F6" si="9">-0.0000001*B5^2 + 0.042*B5 + 1843.7</f>
        <v>1843.7</v>
      </c>
      <c r="G5" s="12">
        <f t="shared" ref="G5:G6" si="10" xml:space="preserve"> -0.0000002*B5^2 + 0.0887*B5 + 1381.7</f>
        <v>1381.7</v>
      </c>
      <c r="J5" s="5">
        <v>9615</v>
      </c>
      <c r="K5" s="5">
        <v>4433</v>
      </c>
      <c r="L5" s="3">
        <f t="shared" si="5"/>
        <v>5182</v>
      </c>
      <c r="M5" s="5">
        <v>16334</v>
      </c>
      <c r="N5" s="5">
        <v>2218</v>
      </c>
      <c r="O5" s="3">
        <f t="shared" si="6"/>
        <v>14116</v>
      </c>
      <c r="P5" s="5">
        <v>3155</v>
      </c>
    </row>
    <row r="6" spans="1:16" s="1" customFormat="1" ht="17" customHeight="1" x14ac:dyDescent="0.2">
      <c r="A6" s="9">
        <v>42282</v>
      </c>
      <c r="B6" s="13">
        <v>0</v>
      </c>
      <c r="C6" s="12">
        <f t="shared" si="0"/>
        <v>6404.7</v>
      </c>
      <c r="D6" s="12">
        <f t="shared" si="7"/>
        <v>710.17</v>
      </c>
      <c r="E6" s="12">
        <f t="shared" si="8"/>
        <v>11742</v>
      </c>
      <c r="F6" s="12">
        <f t="shared" si="9"/>
        <v>1843.7</v>
      </c>
      <c r="G6" s="12">
        <f t="shared" si="10"/>
        <v>1381.7</v>
      </c>
      <c r="J6" s="5">
        <v>9189</v>
      </c>
      <c r="K6" s="5">
        <v>3747</v>
      </c>
      <c r="L6" s="3">
        <f t="shared" si="5"/>
        <v>5442</v>
      </c>
      <c r="M6" s="5">
        <v>16347</v>
      </c>
      <c r="N6" s="5">
        <v>2213</v>
      </c>
      <c r="O6" s="3">
        <f t="shared" si="6"/>
        <v>14134</v>
      </c>
      <c r="P6" s="5">
        <v>3165</v>
      </c>
    </row>
    <row r="7" spans="1:16" x14ac:dyDescent="0.2">
      <c r="A7" s="10">
        <v>42289</v>
      </c>
      <c r="B7" s="15">
        <v>24783.5</v>
      </c>
      <c r="C7" s="12">
        <f>-0.0000002*B7^2 + 0.1961*B7 + 6404.7</f>
        <v>11141.899975550001</v>
      </c>
      <c r="D7" s="12">
        <f>-0.0000005*B7^2 + 0.1743*B7 + 710.17</f>
        <v>4722.8231138750007</v>
      </c>
      <c r="E7" s="12">
        <f xml:space="preserve"> -0.0000001*B7^2 + 0.1326*B7 + 11742</f>
        <v>14966.869912775001</v>
      </c>
      <c r="F7" s="12">
        <f>-0.0000001*B7^2 + 0.042*B7 + 1843.7</f>
        <v>2823.184812775</v>
      </c>
      <c r="G7" s="12">
        <f xml:space="preserve"> -0.0000002*B7^2 + 0.0887*B7 + 1381.7</f>
        <v>3457.1520755499996</v>
      </c>
      <c r="J7" s="6">
        <v>12903</v>
      </c>
      <c r="K7" s="2">
        <v>5759</v>
      </c>
      <c r="L7" s="3">
        <f>J7-K7</f>
        <v>7144</v>
      </c>
      <c r="M7" s="6">
        <v>17428</v>
      </c>
      <c r="N7" s="2">
        <v>2736</v>
      </c>
      <c r="O7" s="3">
        <f>M7-N7</f>
        <v>14692</v>
      </c>
      <c r="P7" s="6">
        <v>4710</v>
      </c>
    </row>
    <row r="8" spans="1:16" x14ac:dyDescent="0.2">
      <c r="A8" s="10">
        <v>42296</v>
      </c>
      <c r="B8" s="15">
        <v>49276</v>
      </c>
      <c r="C8" s="12">
        <f t="shared" ref="C8:C18" si="11">-0.0000002*B8^2 + 0.1961*B8 + 6404.7</f>
        <v>15582.098764800001</v>
      </c>
      <c r="D8" s="12">
        <f t="shared" ref="D8:D18" si="12">-0.0000005*B8^2 + 0.1743*B8 + 710.17</f>
        <v>8084.9147120000007</v>
      </c>
      <c r="E8" s="12">
        <f t="shared" ref="E8:E18" si="13" xml:space="preserve"> -0.0000001*B8^2 + 0.1326*B8 + 11742</f>
        <v>18033.1851824</v>
      </c>
      <c r="F8" s="12">
        <f t="shared" ref="F8:F18" si="14">-0.0000001*B8^2 + 0.042*B8 + 1843.7</f>
        <v>3670.4795824000003</v>
      </c>
      <c r="G8" s="12">
        <f t="shared" ref="G8:G18" si="15" xml:space="preserve"> -0.0000002*B8^2 + 0.0887*B8 + 1381.7</f>
        <v>5266.8563648000008</v>
      </c>
      <c r="J8" s="6">
        <v>15651</v>
      </c>
      <c r="K8" s="2">
        <v>7751</v>
      </c>
      <c r="L8" s="3">
        <f>J8-K8</f>
        <v>7900</v>
      </c>
      <c r="M8" s="6">
        <v>18393</v>
      </c>
      <c r="N8" s="2">
        <v>3170</v>
      </c>
      <c r="O8" s="3">
        <f>M8-N8</f>
        <v>15223</v>
      </c>
      <c r="P8" s="6">
        <v>5916</v>
      </c>
    </row>
    <row r="9" spans="1:16" x14ac:dyDescent="0.2">
      <c r="A9" s="10">
        <v>42303</v>
      </c>
      <c r="B9" s="16">
        <v>50000</v>
      </c>
      <c r="C9" s="12">
        <f t="shared" si="11"/>
        <v>15709.7</v>
      </c>
      <c r="D9" s="12">
        <f t="shared" si="12"/>
        <v>8175.17</v>
      </c>
      <c r="E9" s="12">
        <f t="shared" si="13"/>
        <v>18122</v>
      </c>
      <c r="F9" s="12">
        <f t="shared" si="14"/>
        <v>3693.7</v>
      </c>
      <c r="G9" s="12">
        <f t="shared" si="15"/>
        <v>5316.7</v>
      </c>
      <c r="J9" s="6">
        <v>12462</v>
      </c>
      <c r="K9" s="8">
        <v>6173</v>
      </c>
      <c r="L9" s="18">
        <f>J9-K9</f>
        <v>6289</v>
      </c>
      <c r="M9" s="6">
        <v>14431</v>
      </c>
      <c r="N9" s="8">
        <v>2485</v>
      </c>
      <c r="O9" s="18">
        <f>M9-N9</f>
        <v>11946</v>
      </c>
      <c r="P9" s="6">
        <v>4922</v>
      </c>
    </row>
    <row r="10" spans="1:16" x14ac:dyDescent="0.2">
      <c r="A10" s="10">
        <v>42310</v>
      </c>
      <c r="B10" s="16">
        <v>60714</v>
      </c>
      <c r="C10" s="12">
        <f t="shared" si="11"/>
        <v>17573.477440800001</v>
      </c>
      <c r="D10" s="12">
        <f t="shared" si="12"/>
        <v>9449.5253020000018</v>
      </c>
      <c r="E10" s="12">
        <f t="shared" si="13"/>
        <v>19424.0574204</v>
      </c>
      <c r="F10" s="12">
        <f t="shared" si="14"/>
        <v>4025.0690204000002</v>
      </c>
      <c r="G10" s="12">
        <f t="shared" si="15"/>
        <v>6029.7938408</v>
      </c>
    </row>
    <row r="11" spans="1:16" x14ac:dyDescent="0.2">
      <c r="A11" s="10">
        <v>42317</v>
      </c>
      <c r="B11" s="16">
        <v>131786</v>
      </c>
      <c r="C11" s="12">
        <f t="shared" si="11"/>
        <v>28774.4246408</v>
      </c>
      <c r="D11" s="12">
        <f t="shared" si="12"/>
        <v>14996.694902000001</v>
      </c>
      <c r="E11" s="12">
        <f t="shared" si="13"/>
        <v>27480.068620400001</v>
      </c>
      <c r="F11" s="12">
        <f t="shared" si="14"/>
        <v>5641.9570204000011</v>
      </c>
      <c r="G11" s="12">
        <f t="shared" si="15"/>
        <v>9597.6082408000002</v>
      </c>
    </row>
    <row r="12" spans="1:16" x14ac:dyDescent="0.2">
      <c r="A12" s="10">
        <v>42324</v>
      </c>
      <c r="B12" s="16">
        <v>174857</v>
      </c>
      <c r="C12" s="12">
        <f t="shared" si="11"/>
        <v>34579.163610199997</v>
      </c>
      <c r="D12" s="12">
        <f t="shared" si="12"/>
        <v>15900.259875500002</v>
      </c>
      <c r="E12" s="12">
        <f t="shared" si="13"/>
        <v>31870.5411551</v>
      </c>
      <c r="F12" s="12">
        <f t="shared" si="14"/>
        <v>6130.1969551000011</v>
      </c>
      <c r="G12" s="12">
        <f t="shared" si="15"/>
        <v>10776.5218102</v>
      </c>
    </row>
    <row r="13" spans="1:16" x14ac:dyDescent="0.2">
      <c r="A13" s="10">
        <v>42331</v>
      </c>
      <c r="B13" s="16">
        <v>192000</v>
      </c>
      <c r="C13" s="12">
        <f t="shared" si="11"/>
        <v>36683.1</v>
      </c>
      <c r="D13" s="12">
        <f t="shared" si="12"/>
        <v>15743.769999999999</v>
      </c>
      <c r="E13" s="12">
        <f t="shared" si="13"/>
        <v>33514.800000000003</v>
      </c>
      <c r="F13" s="12">
        <f t="shared" si="14"/>
        <v>6221.3000000000011</v>
      </c>
      <c r="G13" s="12">
        <f t="shared" si="15"/>
        <v>11039.300000000003</v>
      </c>
    </row>
    <row r="14" spans="1:16" x14ac:dyDescent="0.2">
      <c r="A14" s="10">
        <v>42338</v>
      </c>
      <c r="B14" s="16">
        <v>206000</v>
      </c>
      <c r="C14" s="12">
        <f t="shared" si="11"/>
        <v>38314.1</v>
      </c>
      <c r="D14" s="12">
        <f t="shared" si="12"/>
        <v>15397.970000000003</v>
      </c>
      <c r="E14" s="12">
        <f t="shared" si="13"/>
        <v>34814</v>
      </c>
      <c r="F14" s="12">
        <f t="shared" si="14"/>
        <v>6252.1</v>
      </c>
      <c r="G14" s="12">
        <f t="shared" si="15"/>
        <v>11166.700000000003</v>
      </c>
    </row>
    <row r="15" spans="1:16" x14ac:dyDescent="0.2">
      <c r="A15" s="10">
        <v>42345</v>
      </c>
      <c r="B15" s="16">
        <v>170286</v>
      </c>
      <c r="C15" s="12">
        <f t="shared" si="11"/>
        <v>33998.3202408</v>
      </c>
      <c r="D15" s="12">
        <f t="shared" si="12"/>
        <v>15892.358902000004</v>
      </c>
      <c r="E15" s="12">
        <f t="shared" si="13"/>
        <v>31422.191420399999</v>
      </c>
      <c r="F15" s="12">
        <f t="shared" si="14"/>
        <v>6095.9798204000008</v>
      </c>
      <c r="G15" s="12">
        <f t="shared" si="15"/>
        <v>10686.603840800002</v>
      </c>
    </row>
    <row r="16" spans="1:16" x14ac:dyDescent="0.2">
      <c r="A16" s="10">
        <v>42352</v>
      </c>
      <c r="B16" s="16">
        <v>96429</v>
      </c>
      <c r="C16" s="12">
        <f t="shared" si="11"/>
        <v>23454.716491800002</v>
      </c>
      <c r="D16" s="12">
        <f t="shared" si="12"/>
        <v>12868.468679500002</v>
      </c>
      <c r="E16" s="12">
        <f t="shared" si="13"/>
        <v>23598.630195899997</v>
      </c>
      <c r="F16" s="12">
        <f t="shared" si="14"/>
        <v>4963.8627959000005</v>
      </c>
      <c r="G16" s="12">
        <f t="shared" si="15"/>
        <v>8075.2418918000003</v>
      </c>
    </row>
    <row r="17" spans="1:7" x14ac:dyDescent="0.2">
      <c r="A17" s="10">
        <v>42359</v>
      </c>
      <c r="B17" s="16">
        <v>70714</v>
      </c>
      <c r="C17" s="12">
        <f t="shared" si="11"/>
        <v>19271.621440800001</v>
      </c>
      <c r="D17" s="12">
        <f t="shared" si="12"/>
        <v>10535.385302000001</v>
      </c>
      <c r="E17" s="12">
        <f t="shared" si="13"/>
        <v>20618.629420400001</v>
      </c>
      <c r="F17" s="12">
        <f t="shared" si="14"/>
        <v>4313.6410204000003</v>
      </c>
      <c r="G17" s="12">
        <f t="shared" si="15"/>
        <v>6653.9378408000002</v>
      </c>
    </row>
    <row r="18" spans="1:7" x14ac:dyDescent="0.2">
      <c r="A18" s="10">
        <v>42366</v>
      </c>
      <c r="B18" s="16">
        <v>50000</v>
      </c>
      <c r="C18" s="12">
        <f t="shared" si="11"/>
        <v>15709.7</v>
      </c>
      <c r="D18" s="12">
        <f t="shared" si="12"/>
        <v>8175.17</v>
      </c>
      <c r="E18" s="12">
        <f t="shared" si="13"/>
        <v>18122</v>
      </c>
      <c r="F18" s="12">
        <f t="shared" si="14"/>
        <v>3693.7</v>
      </c>
      <c r="G18" s="12">
        <f t="shared" si="15"/>
        <v>5316.7</v>
      </c>
    </row>
  </sheetData>
  <mergeCells count="2">
    <mergeCell ref="C1:G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2015-11-03T19:31:58Z</dcterms:created>
  <dcterms:modified xsi:type="dcterms:W3CDTF">2015-11-05T17:27:39Z</dcterms:modified>
</cp:coreProperties>
</file>