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FACET2\2019next\RDB\"/>
    </mc:Choice>
  </mc:AlternateContent>
  <bookViews>
    <workbookView xWindow="0" yWindow="0" windowWidth="19200" windowHeight="11460"/>
  </bookViews>
  <sheets>
    <sheet name="FACET2e" sheetId="3" r:id="rId1"/>
  </sheets>
  <definedNames>
    <definedName name="_xlnm.Print_Area" localSheetId="0">FACET2e!$A$1:$S$14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5" i="3" l="1"/>
  <c r="H15" i="3" s="1"/>
  <c r="F14" i="3" l="1"/>
  <c r="E14" i="3"/>
  <c r="F12" i="3"/>
  <c r="E13" i="3" s="1"/>
  <c r="F11" i="3"/>
  <c r="E12" i="3" s="1"/>
  <c r="F10" i="3"/>
  <c r="E11" i="3" s="1"/>
  <c r="F9" i="3"/>
  <c r="E10" i="3" s="1"/>
  <c r="F8" i="3"/>
  <c r="E9" i="3" s="1"/>
  <c r="F7" i="3"/>
  <c r="E8" i="3" s="1"/>
  <c r="F6" i="3"/>
  <c r="E7" i="3" s="1"/>
  <c r="F5" i="3"/>
  <c r="E6" i="3" s="1"/>
  <c r="E5" i="3"/>
  <c r="G14" i="3" l="1"/>
  <c r="H14" i="3" s="1"/>
  <c r="G10" i="3"/>
  <c r="H10" i="3" s="1"/>
  <c r="G9" i="3"/>
  <c r="H9" i="3" s="1"/>
  <c r="G13" i="3"/>
  <c r="H13" i="3" s="1"/>
  <c r="G7" i="3"/>
  <c r="H7" i="3" s="1"/>
  <c r="G8" i="3"/>
  <c r="H8" i="3" s="1"/>
  <c r="G11" i="3"/>
  <c r="H11" i="3" s="1"/>
  <c r="G12" i="3"/>
  <c r="H12" i="3" s="1"/>
  <c r="G4" i="3"/>
  <c r="H4" i="3" s="1"/>
  <c r="G5" i="3"/>
  <c r="H5" i="3" s="1"/>
  <c r="G6" i="3"/>
  <c r="H6" i="3" s="1"/>
</calcChain>
</file>

<file path=xl/sharedStrings.xml><?xml version="1.0" encoding="utf-8"?>
<sst xmlns="http://schemas.openxmlformats.org/spreadsheetml/2006/main" count="60" uniqueCount="56">
  <si>
    <t>S20</t>
  </si>
  <si>
    <t>sector</t>
  </si>
  <si>
    <t>Zbegin</t>
  </si>
  <si>
    <t>Zend</t>
  </si>
  <si>
    <t>Lsector=</t>
  </si>
  <si>
    <r>
      <rPr>
        <sz val="11"/>
        <color theme="1"/>
        <rFont val="Calibri"/>
        <family val="2"/>
      </rPr>
      <t>Δ</t>
    </r>
    <r>
      <rPr>
        <sz val="11"/>
        <color theme="1"/>
        <rFont val="Calibri"/>
        <family val="2"/>
        <scheme val="minor"/>
      </rPr>
      <t>Z m</t>
    </r>
  </si>
  <si>
    <r>
      <rPr>
        <sz val="11"/>
        <color theme="1"/>
        <rFont val="Calibri"/>
        <family val="2"/>
      </rPr>
      <t>Δ</t>
    </r>
    <r>
      <rPr>
        <sz val="11"/>
        <color theme="1"/>
        <rFont val="Calibri"/>
        <family val="2"/>
        <scheme val="minor"/>
      </rPr>
      <t>Z ft</t>
    </r>
  </si>
  <si>
    <t>areas</t>
  </si>
  <si>
    <t>froot</t>
  </si>
  <si>
    <t>BSY?</t>
  </si>
  <si>
    <t>Nbegin</t>
  </si>
  <si>
    <t>Nend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</si>
  <si>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</si>
  <si>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</si>
  <si>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</si>
  <si>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</si>
  <si>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</si>
  <si>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</si>
  <si>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</si>
  <si>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</si>
  <si>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</si>
  <si>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</si>
  <si>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INJ,DL10</t>
  </si>
  <si>
    <t>L1F,BC11</t>
  </si>
  <si>
    <t>L2F</t>
  </si>
  <si>
    <t>BC20,FF,EXPT,SPECT</t>
  </si>
  <si>
    <t>BEGINJ</t>
  </si>
  <si>
    <t>ENDDL10</t>
  </si>
  <si>
    <t>BEGL1F</t>
  </si>
  <si>
    <t>LI11END</t>
  </si>
  <si>
    <t>LI12BEG</t>
  </si>
  <si>
    <t>LI12END</t>
  </si>
  <si>
    <t>LI13BEG</t>
  </si>
  <si>
    <t>LI13END</t>
  </si>
  <si>
    <t>LI14BEG</t>
  </si>
  <si>
    <t>ENDBC14_2</t>
  </si>
  <si>
    <t>LI15END</t>
  </si>
  <si>
    <t>LI16BEG</t>
  </si>
  <si>
    <t>LI16END</t>
  </si>
  <si>
    <t>LI17BEG</t>
  </si>
  <si>
    <t>LI17END</t>
  </si>
  <si>
    <t>LI18BEG</t>
  </si>
  <si>
    <t>LI18END</t>
  </si>
  <si>
    <t>LI19BEG</t>
  </si>
  <si>
    <t>L3F_1</t>
  </si>
  <si>
    <t>L3F_1,L3F_2</t>
  </si>
  <si>
    <t>BEGBC20</t>
  </si>
  <si>
    <t>linac coordinates</t>
  </si>
  <si>
    <t>EP01</t>
  </si>
  <si>
    <t>SCAV</t>
  </si>
  <si>
    <t>ENDSCAV</t>
  </si>
  <si>
    <t>L2F,BC14_1,BC14E,BC14P,BC14_2</t>
  </si>
  <si>
    <t>ENDSPECT20</t>
  </si>
  <si>
    <t>BEGSCAV</t>
  </si>
  <si>
    <t>BEGL3F_1</t>
  </si>
  <si>
    <t>ENDL3F_2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</si>
</sst>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0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4" fontId="0" fillId="0" borderId="0" xfId="0" applyNumberFormat="1"/>
    <xf numFmtId="0" fontId="2" fillId="0" borderId="0" xfId="0" applyFont="1" applyAlignment="1">
      <alignment horizontal="center"/>
    </xf>
    <xf numFmtId="164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" xfId="0" applyBorder="1"/>
    <xf numFmtId="0" fontId="2" fillId="0" borderId="1" xfId="0" applyFon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7"/>
  <sheetViews>
    <sheetView tabSelected="1" workbookViewId="0">
      <selection activeCell="A2" sqref="A2"/>
    </sheetView>
  </sheetViews>
  <sheetFormatPr defaultRowHeight="15" x14ac:dyDescent="0.25"/>
  <cols>
    <col min="1" max="1" width="8.28515625" style="1" bestFit="1" customWidth="1"/>
    <col min="2" max="2" width="7.5703125" style="8" bestFit="1" customWidth="1"/>
    <col min="3" max="3" width="5.140625" style="8" bestFit="1" customWidth="1"/>
    <col min="4" max="4" width="30.140625" style="1" bestFit="1" customWidth="1"/>
    <col min="5" max="5" width="9" style="1" bestFit="1" customWidth="1"/>
    <col min="6" max="6" width="8.5703125" style="3" bestFit="1" customWidth="1"/>
    <col min="7" max="8" width="7.5703125" bestFit="1" customWidth="1"/>
    <col min="9" max="10" width="16.140625" style="8" bestFit="1" customWidth="1"/>
    <col min="11" max="11" width="11.42578125" customWidth="1"/>
    <col min="12" max="12" width="5.28515625" style="1" bestFit="1" customWidth="1"/>
    <col min="13" max="13" width="4.28515625" style="1" bestFit="1" customWidth="1"/>
    <col min="14" max="15" width="7.5703125" style="5" bestFit="1" customWidth="1"/>
    <col min="16" max="16" width="6.5703125" style="5" bestFit="1" customWidth="1"/>
    <col min="17" max="17" width="7.5703125" style="5" bestFit="1" customWidth="1"/>
    <col min="18" max="18" width="7.7109375" style="1" bestFit="1" customWidth="1"/>
    <col min="19" max="19" width="6.7109375" style="1" bestFit="1" customWidth="1"/>
  </cols>
  <sheetData>
    <row r="1" spans="1:12" x14ac:dyDescent="0.25">
      <c r="A1" s="1" t="s">
        <v>4</v>
      </c>
      <c r="B1" s="7">
        <v>101.6</v>
      </c>
      <c r="G1" s="3"/>
      <c r="H1" s="2"/>
    </row>
    <row r="2" spans="1:12" x14ac:dyDescent="0.25">
      <c r="E2" s="4"/>
      <c r="G2" s="3"/>
      <c r="H2" s="2"/>
    </row>
    <row r="3" spans="1:12" ht="15.75" thickBot="1" x14ac:dyDescent="0.3">
      <c r="A3" s="9" t="s">
        <v>1</v>
      </c>
      <c r="B3" s="9" t="s">
        <v>8</v>
      </c>
      <c r="C3" s="9" t="s">
        <v>9</v>
      </c>
      <c r="D3" s="9" t="s">
        <v>7</v>
      </c>
      <c r="E3" s="14" t="s">
        <v>2</v>
      </c>
      <c r="F3" s="10" t="s">
        <v>3</v>
      </c>
      <c r="G3" s="10" t="s">
        <v>5</v>
      </c>
      <c r="H3" s="11" t="s">
        <v>6</v>
      </c>
      <c r="I3" s="9" t="s">
        <v>10</v>
      </c>
      <c r="J3" s="9" t="s">
        <v>11</v>
      </c>
      <c r="K3" s="12"/>
    </row>
    <row r="4" spans="1:12" ht="15" customHeight="1" x14ac:dyDescent="0.25">
      <c r="A4" s="6" t="s">
        <v>12</v>
      </c>
      <c r="B4" s="8">
        <v>1</v>
      </c>
      <c r="C4" s="8">
        <v>0</v>
      </c>
      <c r="D4" s="6" t="s">
        <v>22</v>
      </c>
      <c r="E4" s="3">
        <v>1002.273993</v>
      </c>
      <c r="F4" s="3">
        <v>1019.03513</v>
      </c>
      <c r="G4" s="3">
        <f t="shared" ref="G4:G15" si="0">F4-E4</f>
        <v>16.761136999999962</v>
      </c>
      <c r="H4" s="2">
        <f t="shared" ref="H4:H15" si="1">G4/0.3048</f>
        <v>54.99060695538045</v>
      </c>
      <c r="I4" s="6" t="s">
        <v>26</v>
      </c>
      <c r="J4" s="6" t="s">
        <v>27</v>
      </c>
      <c r="K4" s="20" t="s">
        <v>47</v>
      </c>
      <c r="L4" s="1">
        <v>1</v>
      </c>
    </row>
    <row r="5" spans="1:12" x14ac:dyDescent="0.25">
      <c r="A5" s="6" t="s">
        <v>13</v>
      </c>
      <c r="B5" s="8">
        <v>1</v>
      </c>
      <c r="C5" s="8">
        <v>0</v>
      </c>
      <c r="D5" s="6" t="s">
        <v>23</v>
      </c>
      <c r="E5" s="3">
        <f t="shared" ref="E5:E14" si="2">F4</f>
        <v>1019.03513</v>
      </c>
      <c r="F5" s="3">
        <f>11*B1</f>
        <v>1117.5999999999999</v>
      </c>
      <c r="G5" s="3">
        <f t="shared" si="0"/>
        <v>98.564869999999928</v>
      </c>
      <c r="H5" s="2">
        <f t="shared" si="1"/>
        <v>323.37555774278189</v>
      </c>
      <c r="I5" s="6" t="s">
        <v>28</v>
      </c>
      <c r="J5" s="6" t="s">
        <v>29</v>
      </c>
      <c r="K5" s="21"/>
      <c r="L5" s="1">
        <v>2</v>
      </c>
    </row>
    <row r="6" spans="1:12" x14ac:dyDescent="0.25">
      <c r="A6" s="6" t="s">
        <v>14</v>
      </c>
      <c r="B6" s="8">
        <v>1</v>
      </c>
      <c r="C6" s="8">
        <v>0</v>
      </c>
      <c r="D6" s="6" t="s">
        <v>24</v>
      </c>
      <c r="E6" s="3">
        <f t="shared" si="2"/>
        <v>1117.5999999999999</v>
      </c>
      <c r="F6" s="3">
        <f>12*B1</f>
        <v>1219.1999999999998</v>
      </c>
      <c r="G6" s="3">
        <f t="shared" si="0"/>
        <v>101.59999999999991</v>
      </c>
      <c r="H6" s="2">
        <f t="shared" si="1"/>
        <v>333.33333333333303</v>
      </c>
      <c r="I6" s="6" t="s">
        <v>30</v>
      </c>
      <c r="J6" s="6" t="s">
        <v>31</v>
      </c>
      <c r="K6" s="21"/>
      <c r="L6" s="1">
        <v>3</v>
      </c>
    </row>
    <row r="7" spans="1:12" x14ac:dyDescent="0.25">
      <c r="A7" s="6" t="s">
        <v>15</v>
      </c>
      <c r="B7" s="8">
        <v>1</v>
      </c>
      <c r="C7" s="8">
        <v>0</v>
      </c>
      <c r="D7" s="6" t="s">
        <v>24</v>
      </c>
      <c r="E7" s="3">
        <f t="shared" si="2"/>
        <v>1219.1999999999998</v>
      </c>
      <c r="F7" s="3">
        <f>13*B1</f>
        <v>1320.8</v>
      </c>
      <c r="G7" s="3">
        <f t="shared" si="0"/>
        <v>101.60000000000014</v>
      </c>
      <c r="H7" s="2">
        <f t="shared" si="1"/>
        <v>333.33333333333377</v>
      </c>
      <c r="I7" s="6" t="s">
        <v>32</v>
      </c>
      <c r="J7" s="6" t="s">
        <v>33</v>
      </c>
      <c r="K7" s="21"/>
      <c r="L7" s="1">
        <v>4</v>
      </c>
    </row>
    <row r="8" spans="1:12" x14ac:dyDescent="0.25">
      <c r="A8" s="6" t="s">
        <v>16</v>
      </c>
      <c r="B8" s="8">
        <v>1</v>
      </c>
      <c r="C8" s="8">
        <v>0</v>
      </c>
      <c r="D8" s="6" t="s">
        <v>51</v>
      </c>
      <c r="E8" s="3">
        <f t="shared" si="2"/>
        <v>1320.8</v>
      </c>
      <c r="F8" s="3">
        <f>14*B1</f>
        <v>1422.3999999999999</v>
      </c>
      <c r="G8" s="3">
        <f t="shared" si="0"/>
        <v>101.59999999999991</v>
      </c>
      <c r="H8" s="2">
        <f t="shared" si="1"/>
        <v>333.33333333333303</v>
      </c>
      <c r="I8" s="6" t="s">
        <v>34</v>
      </c>
      <c r="J8" s="6" t="s">
        <v>35</v>
      </c>
      <c r="K8" s="21"/>
      <c r="L8" s="1">
        <v>5</v>
      </c>
    </row>
    <row r="9" spans="1:12" x14ac:dyDescent="0.25">
      <c r="A9" s="6" t="s">
        <v>17</v>
      </c>
      <c r="B9" s="8">
        <v>1</v>
      </c>
      <c r="C9" s="8">
        <v>0</v>
      </c>
      <c r="D9" s="6" t="s">
        <v>44</v>
      </c>
      <c r="E9" s="3">
        <f t="shared" si="2"/>
        <v>1422.3999999999999</v>
      </c>
      <c r="F9" s="3">
        <f>15*B1</f>
        <v>1524</v>
      </c>
      <c r="G9" s="3">
        <f t="shared" si="0"/>
        <v>101.60000000000014</v>
      </c>
      <c r="H9" s="2">
        <f t="shared" si="1"/>
        <v>333.33333333333377</v>
      </c>
      <c r="I9" s="6" t="s">
        <v>54</v>
      </c>
      <c r="J9" s="6" t="s">
        <v>36</v>
      </c>
      <c r="K9" s="21"/>
      <c r="L9" s="1">
        <v>6</v>
      </c>
    </row>
    <row r="10" spans="1:12" x14ac:dyDescent="0.25">
      <c r="A10" s="6" t="s">
        <v>18</v>
      </c>
      <c r="B10" s="8">
        <v>1</v>
      </c>
      <c r="C10" s="8">
        <v>0</v>
      </c>
      <c r="D10" s="6" t="s">
        <v>44</v>
      </c>
      <c r="E10" s="3">
        <f t="shared" si="2"/>
        <v>1524</v>
      </c>
      <c r="F10" s="3">
        <f>16*B1</f>
        <v>1625.6</v>
      </c>
      <c r="G10" s="3">
        <f t="shared" si="0"/>
        <v>101.59999999999991</v>
      </c>
      <c r="H10" s="2">
        <f t="shared" si="1"/>
        <v>333.33333333333303</v>
      </c>
      <c r="I10" s="6" t="s">
        <v>37</v>
      </c>
      <c r="J10" s="6" t="s">
        <v>38</v>
      </c>
      <c r="K10" s="21"/>
      <c r="L10" s="1">
        <v>7</v>
      </c>
    </row>
    <row r="11" spans="1:12" x14ac:dyDescent="0.25">
      <c r="A11" s="6" t="s">
        <v>19</v>
      </c>
      <c r="B11" s="8">
        <v>1</v>
      </c>
      <c r="C11" s="8">
        <v>0</v>
      </c>
      <c r="D11" s="6" t="s">
        <v>44</v>
      </c>
      <c r="E11" s="3">
        <f t="shared" si="2"/>
        <v>1625.6</v>
      </c>
      <c r="F11" s="3">
        <f>17*B1</f>
        <v>1727.1999999999998</v>
      </c>
      <c r="G11" s="3">
        <f t="shared" si="0"/>
        <v>101.59999999999991</v>
      </c>
      <c r="H11" s="2">
        <f t="shared" si="1"/>
        <v>333.33333333333303</v>
      </c>
      <c r="I11" s="6" t="s">
        <v>39</v>
      </c>
      <c r="J11" s="6" t="s">
        <v>40</v>
      </c>
      <c r="K11" s="21"/>
      <c r="L11" s="1">
        <v>8</v>
      </c>
    </row>
    <row r="12" spans="1:12" x14ac:dyDescent="0.25">
      <c r="A12" s="6" t="s">
        <v>20</v>
      </c>
      <c r="B12" s="8">
        <v>1</v>
      </c>
      <c r="C12" s="8">
        <v>0</v>
      </c>
      <c r="D12" s="6" t="s">
        <v>44</v>
      </c>
      <c r="E12" s="3">
        <f t="shared" si="2"/>
        <v>1727.1999999999998</v>
      </c>
      <c r="F12" s="3">
        <f>18*B1</f>
        <v>1828.8</v>
      </c>
      <c r="G12" s="3">
        <f t="shared" si="0"/>
        <v>101.60000000000014</v>
      </c>
      <c r="H12" s="2">
        <f t="shared" si="1"/>
        <v>333.33333333333377</v>
      </c>
      <c r="I12" s="6" t="s">
        <v>41</v>
      </c>
      <c r="J12" s="6" t="s">
        <v>42</v>
      </c>
      <c r="K12" s="21"/>
      <c r="L12" s="1">
        <v>9</v>
      </c>
    </row>
    <row r="13" spans="1:12" x14ac:dyDescent="0.25">
      <c r="A13" s="6" t="s">
        <v>21</v>
      </c>
      <c r="B13" s="8">
        <v>1</v>
      </c>
      <c r="C13" s="8">
        <v>0</v>
      </c>
      <c r="D13" s="6" t="s">
        <v>45</v>
      </c>
      <c r="E13" s="3">
        <f t="shared" si="2"/>
        <v>1828.8</v>
      </c>
      <c r="F13" s="3">
        <v>1928.6407750000001</v>
      </c>
      <c r="G13" s="3">
        <f t="shared" si="0"/>
        <v>99.840775000000122</v>
      </c>
      <c r="H13" s="2">
        <f t="shared" si="1"/>
        <v>327.56159776902928</v>
      </c>
      <c r="I13" s="6" t="s">
        <v>43</v>
      </c>
      <c r="J13" s="6" t="s">
        <v>55</v>
      </c>
      <c r="K13" s="21"/>
      <c r="L13" s="1">
        <v>10</v>
      </c>
    </row>
    <row r="14" spans="1:12" x14ac:dyDescent="0.25">
      <c r="A14" s="18" t="s">
        <v>0</v>
      </c>
      <c r="B14" s="15">
        <v>1</v>
      </c>
      <c r="C14" s="15">
        <v>0</v>
      </c>
      <c r="D14" s="18" t="s">
        <v>25</v>
      </c>
      <c r="E14" s="16">
        <f t="shared" si="2"/>
        <v>1928.6407750000001</v>
      </c>
      <c r="F14" s="16">
        <f>20*B1</f>
        <v>2032</v>
      </c>
      <c r="G14" s="16">
        <f t="shared" si="0"/>
        <v>103.35922499999992</v>
      </c>
      <c r="H14" s="19">
        <f t="shared" si="1"/>
        <v>339.10506889763752</v>
      </c>
      <c r="I14" s="18" t="s">
        <v>46</v>
      </c>
      <c r="J14" s="18" t="s">
        <v>52</v>
      </c>
      <c r="K14" s="21"/>
      <c r="L14" s="1">
        <v>11</v>
      </c>
    </row>
    <row r="15" spans="1:12" ht="15.75" thickBot="1" x14ac:dyDescent="0.3">
      <c r="A15" s="13" t="s">
        <v>48</v>
      </c>
      <c r="B15" s="9">
        <v>2</v>
      </c>
      <c r="C15" s="9">
        <v>0</v>
      </c>
      <c r="D15" s="13" t="s">
        <v>49</v>
      </c>
      <c r="E15" s="10">
        <v>1902.8394000000001</v>
      </c>
      <c r="F15" s="10">
        <v>1969.9012640000001</v>
      </c>
      <c r="G15" s="10">
        <f t="shared" si="0"/>
        <v>67.061864000000014</v>
      </c>
      <c r="H15" s="11">
        <f t="shared" si="1"/>
        <v>220.0192388451444</v>
      </c>
      <c r="I15" s="13" t="s">
        <v>53</v>
      </c>
      <c r="J15" s="13" t="s">
        <v>50</v>
      </c>
      <c r="K15" s="22"/>
      <c r="L15" s="1">
        <v>12</v>
      </c>
    </row>
    <row r="17" spans="2:2" x14ac:dyDescent="0.25">
      <c r="B17" s="17"/>
    </row>
  </sheetData>
  <mergeCells count="1">
    <mergeCell ref="K4:K15"/>
  </mergeCells>
  <pageMargins left="0.5" right="0.5" top="0.25" bottom="0.25" header="0.3" footer="0.3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FACET2e</vt:lpstr>
      <vt:lpstr>FACET2e!Print_Area</vt:lpstr>
    </vt:vector>
  </TitlesOfParts>
  <Company>SLAC National Accelerator Laboratory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Woodley, Mark D.</dc:creator>
  <cp:lastModifiedBy>Woodley, Mark D.</cp:lastModifiedBy>
  <cp:lastPrinted>2017-11-08T16:00:04Z</cp:lastPrinted>
  <dcterms:created xsi:type="dcterms:W3CDTF">2017-11-03T14:45:36Z</dcterms:created>
  <dcterms:modified xsi:type="dcterms:W3CDTF">2019-08-06T21:37:04Z</dcterms:modified>
</cp:coreProperties>
</file>