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" i="1" l="1"/>
  <c r="K24" i="1" s="1"/>
  <c r="Y24" i="1" s="1"/>
  <c r="K16" i="1"/>
  <c r="Y16" i="1" s="1"/>
  <c r="C8" i="1"/>
  <c r="C23" i="1" s="1"/>
  <c r="Q23" i="1" s="1"/>
  <c r="L8" i="1"/>
  <c r="H23" i="1" s="1"/>
  <c r="S23" i="1"/>
  <c r="T23" i="1"/>
  <c r="U23" i="1"/>
  <c r="V23" i="1"/>
  <c r="W23" i="1"/>
  <c r="X23" i="1"/>
  <c r="Y23" i="1"/>
  <c r="Y17" i="1"/>
  <c r="Y18" i="1"/>
  <c r="Y19" i="1"/>
  <c r="Y20" i="1"/>
  <c r="Y21" i="1"/>
  <c r="Y22" i="1"/>
  <c r="L23" i="1" l="1"/>
  <c r="Z23" i="1" s="1"/>
  <c r="AB23" i="1" s="1"/>
  <c r="G23" i="1"/>
  <c r="K23" i="1"/>
  <c r="F23" i="1"/>
  <c r="E23" i="1"/>
  <c r="J23" i="1"/>
  <c r="I23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T17" i="1"/>
  <c r="U17" i="1"/>
  <c r="V17" i="1"/>
  <c r="W17" i="1"/>
  <c r="X17" i="1"/>
  <c r="S17" i="1"/>
  <c r="Z13" i="1" l="1"/>
  <c r="F10" i="1"/>
  <c r="F24" i="1" s="1"/>
  <c r="T24" i="1" s="1"/>
  <c r="G10" i="1"/>
  <c r="G24" i="1" s="1"/>
  <c r="U24" i="1" s="1"/>
  <c r="H10" i="1"/>
  <c r="H24" i="1" s="1"/>
  <c r="V24" i="1" s="1"/>
  <c r="I10" i="1"/>
  <c r="I24" i="1" s="1"/>
  <c r="W24" i="1" s="1"/>
  <c r="J10" i="1"/>
  <c r="J24" i="1" s="1"/>
  <c r="X24" i="1" s="1"/>
  <c r="E10" i="1"/>
  <c r="E24" i="1" s="1"/>
  <c r="S24" i="1" s="1"/>
  <c r="F16" i="1"/>
  <c r="T16" i="1" s="1"/>
  <c r="G16" i="1"/>
  <c r="U16" i="1" s="1"/>
  <c r="H16" i="1"/>
  <c r="V16" i="1" s="1"/>
  <c r="I16" i="1"/>
  <c r="W16" i="1" s="1"/>
  <c r="J16" i="1"/>
  <c r="X16" i="1" s="1"/>
  <c r="E16" i="1"/>
  <c r="S16" i="1" s="1"/>
  <c r="L3" i="1"/>
  <c r="L4" i="1"/>
  <c r="L5" i="1"/>
  <c r="L6" i="1"/>
  <c r="L7" i="1"/>
  <c r="L2" i="1"/>
  <c r="C7" i="1"/>
  <c r="C22" i="1" s="1"/>
  <c r="Q22" i="1" s="1"/>
  <c r="C6" i="1"/>
  <c r="C21" i="1" s="1"/>
  <c r="Q21" i="1" s="1"/>
  <c r="C5" i="1"/>
  <c r="C20" i="1" s="1"/>
  <c r="Q20" i="1" s="1"/>
  <c r="C4" i="1"/>
  <c r="C19" i="1" s="1"/>
  <c r="Q19" i="1" s="1"/>
  <c r="C3" i="1"/>
  <c r="C18" i="1" s="1"/>
  <c r="Q18" i="1" s="1"/>
  <c r="C2" i="1"/>
  <c r="C17" i="1" s="1"/>
  <c r="Q17" i="1" s="1"/>
  <c r="K18" i="1" l="1"/>
  <c r="K17" i="1"/>
  <c r="G22" i="1"/>
  <c r="K22" i="1"/>
  <c r="K21" i="1"/>
  <c r="K20" i="1"/>
  <c r="G19" i="1"/>
  <c r="K19" i="1"/>
  <c r="L18" i="1"/>
  <c r="Z18" i="1" s="1"/>
  <c r="AB18" i="1" s="1"/>
  <c r="L19" i="1"/>
  <c r="Z19" i="1" s="1"/>
  <c r="AB19" i="1" s="1"/>
  <c r="L20" i="1"/>
  <c r="Z20" i="1" s="1"/>
  <c r="AB20" i="1" s="1"/>
  <c r="H21" i="1"/>
  <c r="I22" i="1"/>
  <c r="F22" i="1"/>
  <c r="J21" i="1"/>
  <c r="L22" i="1"/>
  <c r="Z22" i="1" s="1"/>
  <c r="AB22" i="1" s="1"/>
  <c r="E18" i="1"/>
  <c r="I21" i="1"/>
  <c r="L21" i="1"/>
  <c r="Z21" i="1" s="1"/>
  <c r="AB21" i="1" s="1"/>
  <c r="G21" i="1"/>
  <c r="F21" i="1"/>
  <c r="F19" i="1"/>
  <c r="L17" i="1"/>
  <c r="Z17" i="1" s="1"/>
  <c r="AB17" i="1" s="1"/>
  <c r="I20" i="1"/>
  <c r="H20" i="1"/>
  <c r="G20" i="1"/>
  <c r="E22" i="1"/>
  <c r="E21" i="1"/>
  <c r="J22" i="1"/>
  <c r="L10" i="1"/>
  <c r="L24" i="1" s="1"/>
  <c r="Z24" i="1" s="1"/>
  <c r="F17" i="1"/>
  <c r="G17" i="1"/>
  <c r="H17" i="1"/>
  <c r="E20" i="1"/>
  <c r="F20" i="1"/>
  <c r="J17" i="1"/>
  <c r="I19" i="1"/>
  <c r="E19" i="1"/>
  <c r="J19" i="1"/>
  <c r="I17" i="1"/>
  <c r="G18" i="1"/>
  <c r="H18" i="1"/>
  <c r="I18" i="1"/>
  <c r="J18" i="1"/>
  <c r="E17" i="1"/>
  <c r="J20" i="1"/>
  <c r="H19" i="1"/>
  <c r="F18" i="1"/>
  <c r="H22" i="1"/>
  <c r="AB24" i="1" l="1"/>
  <c r="L26" i="1" l="1"/>
  <c r="Z26" i="1"/>
</calcChain>
</file>

<file path=xl/sharedStrings.xml><?xml version="1.0" encoding="utf-8"?>
<sst xmlns="http://schemas.openxmlformats.org/spreadsheetml/2006/main" count="21" uniqueCount="15">
  <si>
    <t>sum</t>
  </si>
  <si>
    <t>Actual Scenes</t>
  </si>
  <si>
    <t>Actual Total</t>
  </si>
  <si>
    <t>Predicted Total</t>
  </si>
  <si>
    <t>Color Bar</t>
  </si>
  <si>
    <t>Mean Accuracy</t>
  </si>
  <si>
    <t>Predicted Scenes</t>
  </si>
  <si>
    <t>Accuracy</t>
  </si>
  <si>
    <t>Admiral</t>
  </si>
  <si>
    <t>Machaon</t>
  </si>
  <si>
    <t>Zebra</t>
  </si>
  <si>
    <t>Black_Swallowtail</t>
  </si>
  <si>
    <t>Monarch_Open</t>
  </si>
  <si>
    <t>Monarch_Closed</t>
  </si>
  <si>
    <t>Peacock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</si>
</sst>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4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1" fontId="7" fillId="4" borderId="16" xfId="0" applyNumberFormat="1" applyFont="1" applyFill="1" applyBorder="1" applyAlignment="1">
      <alignment horizontal="center" vertical="center"/>
    </xf>
    <xf numFmtId="1" fontId="7" fillId="4" borderId="17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19" xfId="0" applyNumberFormat="1" applyFont="1" applyFill="1" applyBorder="1" applyAlignment="1">
      <alignment horizontal="center" vertical="center"/>
    </xf>
    <xf numFmtId="1" fontId="7" fillId="4" borderId="20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textRotation="90"/>
    </xf>
    <xf numFmtId="0" fontId="0" fillId="3" borderId="8" xfId="0" applyFont="1" applyFill="1" applyBorder="1" applyAlignment="1">
      <alignment horizontal="center" textRotation="90"/>
    </xf>
    <xf numFmtId="1" fontId="2" fillId="0" borderId="2" xfId="0" applyNumberFormat="1" applyFont="1" applyBorder="1" applyAlignment="1">
      <alignment horizontal="center" vertical="center"/>
    </xf>
    <xf numFmtId="165" fontId="7" fillId="4" borderId="19" xfId="0" applyNumberFormat="1" applyFont="1" applyFill="1" applyBorder="1" applyAlignment="1">
      <alignment horizontal="center" vertical="center"/>
    </xf>
    <xf numFmtId="1" fontId="7" fillId="4" borderId="23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164" fontId="9" fillId="0" borderId="26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0" xfId="0" applyFill="1" applyBorder="1"/>
    <xf numFmtId="1" fontId="2" fillId="0" borderId="5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5" fontId="5" fillId="5" borderId="0" xfId="0" applyNumberFormat="1" applyFont="1" applyFill="1" applyAlignment="1">
      <alignment horizontal="center"/>
    </xf>
    <xf numFmtId="0" fontId="0" fillId="3" borderId="22" xfId="0" applyFont="1" applyFill="1" applyBorder="1" applyAlignment="1">
      <alignment horizontal="right" vertical="center"/>
    </xf>
    <xf numFmtId="0" fontId="0" fillId="3" borderId="9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6" fillId="5" borderId="0" xfId="0" applyFont="1" applyFill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6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3" borderId="31" xfId="0" applyFont="1" applyFill="1" applyBorder="1" applyAlignment="1">
      <alignment horizontal="right" vertical="center"/>
    </xf>
    <xf numFmtId="0" fontId="0" fillId="3" borderId="29" xfId="0" applyFont="1" applyFill="1" applyBorder="1" applyAlignment="1">
      <alignment horizontal="right" vertical="center"/>
    </xf>
    <xf numFmtId="0" fontId="0" fillId="3" borderId="32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3" borderId="3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zoomScale="70" zoomScaleNormal="70" workbookViewId="0">
      <selection activeCell="AD8" sqref="AD8"/>
    </sheetView>
  </sheetViews>
  <sheetFormatPr defaultRowHeight="15" x14ac:dyDescent="0.25"/>
  <cols>
    <col min="1" max="1" width="1.7109375" customWidth="1"/>
    <col min="2" max="2" width="6.5703125" customWidth="1"/>
    <col min="3" max="12" width="8.7109375" customWidth="1"/>
    <col min="13" max="13" width="1.7109375" customWidth="1"/>
    <col min="15" max="15" width="1.7109375" customWidth="1"/>
    <col min="16" max="16" width="6.5703125" customWidth="1"/>
    <col min="17" max="26" width="8.7109375" customWidth="1"/>
    <col min="27" max="27" width="1.7109375" customWidth="1"/>
    <col min="28" max="28" width="8.7109375" customWidth="1"/>
    <col min="29" max="29" width="1.7109375" customWidth="1"/>
  </cols>
  <sheetData>
    <row r="1" spans="1:29" ht="15.75" thickBot="1" x14ac:dyDescent="0.3">
      <c r="C1" s="1"/>
      <c r="D1" s="1"/>
      <c r="E1" s="1" t="s">
        <v>8</v>
      </c>
      <c r="F1" s="1" t="s">
        <v>9</v>
      </c>
      <c r="G1" s="1" t="s">
        <v>12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0</v>
      </c>
    </row>
    <row r="2" spans="1:29" x14ac:dyDescent="0.25">
      <c r="C2" s="1" t="str">
        <f>E1</f>
        <v>Admiral</v>
      </c>
      <c r="D2" s="1"/>
      <c r="E2" s="28">
        <v>49</v>
      </c>
      <c r="F2" s="29">
        <v>2</v>
      </c>
      <c r="G2" s="29">
        <v>13</v>
      </c>
      <c r="H2" s="29">
        <v>2</v>
      </c>
      <c r="I2" s="29">
        <v>0</v>
      </c>
      <c r="J2" s="29">
        <v>12</v>
      </c>
      <c r="K2" s="29">
        <v>3</v>
      </c>
      <c r="L2">
        <f>SUM(E2:K2)</f>
        <v>81</v>
      </c>
    </row>
    <row r="3" spans="1:29" x14ac:dyDescent="0.25">
      <c r="C3" s="1" t="str">
        <f>F1</f>
        <v>Machaon</v>
      </c>
      <c r="D3" s="1"/>
      <c r="E3" s="30">
        <v>0</v>
      </c>
      <c r="F3" s="31">
        <v>11</v>
      </c>
      <c r="G3" s="31">
        <v>1</v>
      </c>
      <c r="H3" s="31">
        <v>0</v>
      </c>
      <c r="I3" s="31">
        <v>0</v>
      </c>
      <c r="J3" s="31">
        <v>0</v>
      </c>
      <c r="K3" s="31">
        <v>0</v>
      </c>
      <c r="L3">
        <f>SUM(E3:K3)</f>
        <v>12</v>
      </c>
    </row>
    <row r="4" spans="1:29" x14ac:dyDescent="0.25">
      <c r="C4" s="1" t="str">
        <f>G1</f>
        <v>Monarch_Open</v>
      </c>
      <c r="D4" s="1"/>
      <c r="E4" s="30">
        <v>0</v>
      </c>
      <c r="F4" s="31">
        <v>8</v>
      </c>
      <c r="G4" s="31">
        <v>27</v>
      </c>
      <c r="H4" s="31">
        <v>7</v>
      </c>
      <c r="I4" s="31">
        <v>2</v>
      </c>
      <c r="J4" s="31">
        <v>9</v>
      </c>
      <c r="K4" s="31">
        <v>0</v>
      </c>
      <c r="L4">
        <f>SUM(E4:K4)</f>
        <v>53</v>
      </c>
    </row>
    <row r="5" spans="1:29" x14ac:dyDescent="0.25">
      <c r="C5" s="1" t="str">
        <f>H1</f>
        <v>Zebra</v>
      </c>
      <c r="D5" s="1"/>
      <c r="E5" s="30">
        <v>1</v>
      </c>
      <c r="F5" s="31">
        <v>0</v>
      </c>
      <c r="G5" s="31">
        <v>3</v>
      </c>
      <c r="H5" s="31">
        <v>29</v>
      </c>
      <c r="I5" s="31">
        <v>8</v>
      </c>
      <c r="J5" s="31">
        <v>3</v>
      </c>
      <c r="K5" s="31">
        <v>0</v>
      </c>
      <c r="L5">
        <f>SUM(E5:K5)</f>
        <v>44</v>
      </c>
    </row>
    <row r="6" spans="1:29" x14ac:dyDescent="0.25">
      <c r="C6" s="1" t="str">
        <f>I1</f>
        <v>Black_Swallowtail</v>
      </c>
      <c r="D6" s="1"/>
      <c r="E6" s="30">
        <v>1</v>
      </c>
      <c r="F6" s="31">
        <v>1</v>
      </c>
      <c r="G6" s="31">
        <v>6</v>
      </c>
      <c r="H6" s="31">
        <v>8</v>
      </c>
      <c r="I6" s="31">
        <v>34</v>
      </c>
      <c r="J6" s="31">
        <v>2</v>
      </c>
      <c r="K6" s="31">
        <v>2</v>
      </c>
      <c r="L6">
        <f>SUM(E6:K6)</f>
        <v>54</v>
      </c>
    </row>
    <row r="7" spans="1:29" x14ac:dyDescent="0.25">
      <c r="C7" s="1" t="str">
        <f>J1</f>
        <v>Monarch_Closed</v>
      </c>
      <c r="D7" s="1"/>
      <c r="E7" s="30">
        <v>17</v>
      </c>
      <c r="F7" s="31">
        <v>6</v>
      </c>
      <c r="G7" s="31">
        <v>10</v>
      </c>
      <c r="H7" s="31">
        <v>5</v>
      </c>
      <c r="I7" s="31">
        <v>2</v>
      </c>
      <c r="J7" s="31">
        <v>62</v>
      </c>
      <c r="K7" s="31">
        <v>2</v>
      </c>
      <c r="L7">
        <f>SUM(E7:K7)</f>
        <v>104</v>
      </c>
    </row>
    <row r="8" spans="1:29" x14ac:dyDescent="0.25">
      <c r="C8" s="1" t="str">
        <f>K1</f>
        <v>Peacock</v>
      </c>
      <c r="D8" s="1"/>
      <c r="E8" s="30">
        <v>1</v>
      </c>
      <c r="F8" s="31">
        <v>0</v>
      </c>
      <c r="G8" s="31">
        <v>3</v>
      </c>
      <c r="H8" s="31">
        <v>0</v>
      </c>
      <c r="I8" s="31">
        <v>0</v>
      </c>
      <c r="J8" s="31">
        <v>1</v>
      </c>
      <c r="K8" s="31">
        <v>56</v>
      </c>
      <c r="L8">
        <f>SUM(E8:K8)</f>
        <v>61</v>
      </c>
      <c r="U8" s="20"/>
      <c r="V8" s="21"/>
    </row>
    <row r="9" spans="1:29" x14ac:dyDescent="0.25">
      <c r="C9" s="1"/>
      <c r="D9" s="1"/>
    </row>
    <row r="10" spans="1:29" x14ac:dyDescent="0.25">
      <c r="E10">
        <f>SUM(E2:E8)</f>
        <v>69</v>
      </c>
      <c r="F10">
        <f>SUM(F2:F8)</f>
        <v>28</v>
      </c>
      <c r="G10">
        <f>SUM(G2:G8)</f>
        <v>63</v>
      </c>
      <c r="H10">
        <f>SUM(H2:H8)</f>
        <v>51</v>
      </c>
      <c r="I10">
        <f>SUM(I2:I8)</f>
        <v>46</v>
      </c>
      <c r="J10">
        <f>SUM(J2:J8)</f>
        <v>89</v>
      </c>
      <c r="K10">
        <f>SUM(K2:K8)</f>
        <v>63</v>
      </c>
      <c r="L10">
        <f>SUM(L2:L8)</f>
        <v>409</v>
      </c>
    </row>
    <row r="12" spans="1:29" ht="9.9499999999999993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x14ac:dyDescent="0.25">
      <c r="A13" s="7"/>
      <c r="B13" s="47" t="s">
        <v>4</v>
      </c>
      <c r="C13" s="47"/>
      <c r="D13" s="22">
        <v>0</v>
      </c>
      <c r="E13" s="23">
        <v>6.25E-2</v>
      </c>
      <c r="F13" s="23">
        <v>0.125</v>
      </c>
      <c r="G13" s="23">
        <v>0.1875</v>
      </c>
      <c r="H13" s="23">
        <v>0.25</v>
      </c>
      <c r="I13" s="23">
        <v>0.3125</v>
      </c>
      <c r="J13" s="23">
        <v>0.375</v>
      </c>
      <c r="K13" s="23">
        <v>0.4375</v>
      </c>
      <c r="L13" s="24">
        <v>1</v>
      </c>
      <c r="M13" s="7"/>
      <c r="O13" s="7"/>
      <c r="P13" s="47" t="s">
        <v>4</v>
      </c>
      <c r="Q13" s="47"/>
      <c r="R13" s="25">
        <v>0</v>
      </c>
      <c r="S13" s="26">
        <v>6.25E-2</v>
      </c>
      <c r="T13" s="26">
        <v>0.125</v>
      </c>
      <c r="U13" s="26">
        <v>0.1875</v>
      </c>
      <c r="V13" s="26">
        <v>0.25</v>
      </c>
      <c r="W13" s="26">
        <v>0.3125</v>
      </c>
      <c r="X13" s="26">
        <v>0.375</v>
      </c>
      <c r="Y13" s="26">
        <v>0.4375</v>
      </c>
      <c r="Z13" s="27">
        <f>MAX(S17:Y23)</f>
        <v>62</v>
      </c>
      <c r="AA13" s="7"/>
      <c r="AB13" s="7"/>
      <c r="AC13" s="7"/>
    </row>
    <row r="14" spans="1:29" ht="6" customHeight="1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8.5" x14ac:dyDescent="0.45">
      <c r="A15" s="7"/>
      <c r="B15" s="7"/>
      <c r="C15" s="7"/>
      <c r="D15" s="7"/>
      <c r="E15" s="41" t="s">
        <v>6</v>
      </c>
      <c r="F15" s="42"/>
      <c r="G15" s="42"/>
      <c r="H15" s="42"/>
      <c r="I15" s="42"/>
      <c r="J15" s="42"/>
      <c r="K15" s="42"/>
      <c r="L15" s="45" t="s">
        <v>2</v>
      </c>
      <c r="M15" s="7"/>
      <c r="O15" s="7"/>
      <c r="P15" s="7"/>
      <c r="Q15" s="7"/>
      <c r="R15" s="7"/>
      <c r="S15" s="41" t="s">
        <v>6</v>
      </c>
      <c r="T15" s="42"/>
      <c r="U15" s="42"/>
      <c r="V15" s="42"/>
      <c r="W15" s="42"/>
      <c r="X15" s="42"/>
      <c r="Y15" s="42"/>
      <c r="Z15" s="45" t="s">
        <v>2</v>
      </c>
      <c r="AA15" s="7"/>
      <c r="AB15" s="45" t="s">
        <v>7</v>
      </c>
      <c r="AC15" s="7"/>
    </row>
    <row r="16" spans="1:29" ht="87" customHeight="1" thickBot="1" x14ac:dyDescent="0.3">
      <c r="A16" s="7"/>
      <c r="B16" s="7"/>
      <c r="C16" s="7"/>
      <c r="D16" s="7"/>
      <c r="E16" s="14" t="str">
        <f>E1</f>
        <v>Admiral</v>
      </c>
      <c r="F16" s="15" t="str">
        <f>F1</f>
        <v>Machaon</v>
      </c>
      <c r="G16" s="15" t="str">
        <f>G1</f>
        <v>Monarch_Open</v>
      </c>
      <c r="H16" s="15" t="str">
        <f>H1</f>
        <v>Zebra</v>
      </c>
      <c r="I16" s="15" t="str">
        <f>I1</f>
        <v>Black_Swallowtail</v>
      </c>
      <c r="J16" s="15" t="str">
        <f>J1</f>
        <v>Monarch_Closed</v>
      </c>
      <c r="K16" s="15" t="str">
        <f>K1</f>
        <v>Peacock</v>
      </c>
      <c r="L16" s="46"/>
      <c r="M16" s="7"/>
      <c r="O16" s="7"/>
      <c r="P16" s="7"/>
      <c r="Q16" s="7"/>
      <c r="R16" s="7"/>
      <c r="S16" s="14" t="str">
        <f>E16</f>
        <v>Admiral</v>
      </c>
      <c r="T16" s="15" t="str">
        <f>F16</f>
        <v>Machaon</v>
      </c>
      <c r="U16" s="15" t="str">
        <f>G16</f>
        <v>Monarch_Open</v>
      </c>
      <c r="V16" s="15" t="str">
        <f>H16</f>
        <v>Zebra</v>
      </c>
      <c r="W16" s="15" t="str">
        <f>I16</f>
        <v>Black_Swallowtail</v>
      </c>
      <c r="X16" s="15" t="str">
        <f>J16</f>
        <v>Monarch_Closed</v>
      </c>
      <c r="Y16" s="15" t="str">
        <f>K16</f>
        <v>Peacock</v>
      </c>
      <c r="Z16" s="46"/>
      <c r="AA16" s="7"/>
      <c r="AB16" s="46"/>
      <c r="AC16" s="7"/>
    </row>
    <row r="17" spans="1:29" ht="35.1" customHeight="1" thickBot="1" x14ac:dyDescent="0.3">
      <c r="A17" s="7"/>
      <c r="B17" s="43" t="s">
        <v>1</v>
      </c>
      <c r="C17" s="48" t="str">
        <f>C2</f>
        <v>Admiral</v>
      </c>
      <c r="D17" s="49"/>
      <c r="E17" s="3">
        <f>E2/$L2</f>
        <v>0.60493827160493829</v>
      </c>
      <c r="F17" s="4">
        <f>F2/$L2</f>
        <v>2.4691358024691357E-2</v>
      </c>
      <c r="G17" s="4">
        <f>G2/$L2</f>
        <v>0.16049382716049382</v>
      </c>
      <c r="H17" s="4">
        <f>H2/$L2</f>
        <v>2.4691358024691357E-2</v>
      </c>
      <c r="I17" s="4">
        <f>I2/$L2</f>
        <v>0</v>
      </c>
      <c r="J17" s="4">
        <f>J2/$L2</f>
        <v>0.14814814814814814</v>
      </c>
      <c r="K17" s="4">
        <f>K2/$L2</f>
        <v>3.7037037037037035E-2</v>
      </c>
      <c r="L17" s="12">
        <f>L2</f>
        <v>81</v>
      </c>
      <c r="M17" s="7"/>
      <c r="N17" s="2"/>
      <c r="O17" s="7"/>
      <c r="P17" s="43" t="s">
        <v>1</v>
      </c>
      <c r="Q17" s="50" t="str">
        <f>C17</f>
        <v>Admiral</v>
      </c>
      <c r="R17" s="51"/>
      <c r="S17" s="33">
        <f>E2</f>
        <v>49</v>
      </c>
      <c r="T17" s="34">
        <f>F2</f>
        <v>2</v>
      </c>
      <c r="U17" s="34">
        <f>G2</f>
        <v>13</v>
      </c>
      <c r="V17" s="34">
        <f>H2</f>
        <v>2</v>
      </c>
      <c r="W17" s="34">
        <f>I2</f>
        <v>0</v>
      </c>
      <c r="X17" s="34">
        <f>J2</f>
        <v>12</v>
      </c>
      <c r="Y17" s="34">
        <f>K2</f>
        <v>3</v>
      </c>
      <c r="Z17" s="18">
        <f>L17</f>
        <v>81</v>
      </c>
      <c r="AA17" s="7"/>
      <c r="AB17" s="17">
        <f>S17/Z17</f>
        <v>0.60493827160493829</v>
      </c>
      <c r="AC17" s="7"/>
    </row>
    <row r="18" spans="1:29" ht="35.1" customHeight="1" thickBot="1" x14ac:dyDescent="0.3">
      <c r="A18" s="7"/>
      <c r="B18" s="44"/>
      <c r="C18" s="36" t="str">
        <f>C3</f>
        <v>Machaon</v>
      </c>
      <c r="D18" s="37"/>
      <c r="E18" s="5">
        <f>E3/$L3</f>
        <v>0</v>
      </c>
      <c r="F18" s="6">
        <f>F3/$L3</f>
        <v>0.91666666666666663</v>
      </c>
      <c r="G18" s="6">
        <f>G3/$L3</f>
        <v>8.3333333333333329E-2</v>
      </c>
      <c r="H18" s="6">
        <f>H3/$L3</f>
        <v>0</v>
      </c>
      <c r="I18" s="6">
        <f>I3/$L3</f>
        <v>0</v>
      </c>
      <c r="J18" s="6">
        <f>J3/$L3</f>
        <v>0</v>
      </c>
      <c r="K18" s="6">
        <f>K3/$L3</f>
        <v>0</v>
      </c>
      <c r="L18" s="13">
        <f>L3</f>
        <v>12</v>
      </c>
      <c r="M18" s="7"/>
      <c r="N18" s="2"/>
      <c r="O18" s="7"/>
      <c r="P18" s="44"/>
      <c r="Q18" s="52" t="str">
        <f>C18</f>
        <v>Machaon</v>
      </c>
      <c r="R18" s="53"/>
      <c r="S18" s="32">
        <f>E3</f>
        <v>0</v>
      </c>
      <c r="T18" s="16">
        <f>F3</f>
        <v>11</v>
      </c>
      <c r="U18" s="16">
        <f>G3</f>
        <v>1</v>
      </c>
      <c r="V18" s="16">
        <f>H3</f>
        <v>0</v>
      </c>
      <c r="W18" s="16">
        <f>I3</f>
        <v>0</v>
      </c>
      <c r="X18" s="16">
        <f>J3</f>
        <v>0</v>
      </c>
      <c r="Y18" s="16">
        <f>K3</f>
        <v>0</v>
      </c>
      <c r="Z18" s="12">
        <f>L18</f>
        <v>12</v>
      </c>
      <c r="AA18" s="7"/>
      <c r="AB18" s="17">
        <f>T18/Z18</f>
        <v>0.91666666666666663</v>
      </c>
      <c r="AC18" s="7"/>
    </row>
    <row r="19" spans="1:29" ht="35.1" customHeight="1" thickBot="1" x14ac:dyDescent="0.3">
      <c r="A19" s="7"/>
      <c r="B19" s="44"/>
      <c r="C19" s="36" t="str">
        <f>C4</f>
        <v>Monarch_Open</v>
      </c>
      <c r="D19" s="37"/>
      <c r="E19" s="5">
        <f>E4/$L4</f>
        <v>0</v>
      </c>
      <c r="F19" s="6">
        <f>F4/$L4</f>
        <v>0.15094339622641509</v>
      </c>
      <c r="G19" s="6">
        <f>G4/$L4</f>
        <v>0.50943396226415094</v>
      </c>
      <c r="H19" s="6">
        <f>H4/$L4</f>
        <v>0.13207547169811321</v>
      </c>
      <c r="I19" s="6">
        <f>I4/$L4</f>
        <v>3.7735849056603772E-2</v>
      </c>
      <c r="J19" s="6">
        <f>J4/$L4</f>
        <v>0.16981132075471697</v>
      </c>
      <c r="K19" s="6">
        <f>K4/$L4</f>
        <v>0</v>
      </c>
      <c r="L19" s="13">
        <f>L4</f>
        <v>53</v>
      </c>
      <c r="M19" s="7"/>
      <c r="N19" s="2"/>
      <c r="O19" s="7"/>
      <c r="P19" s="44"/>
      <c r="Q19" s="52" t="str">
        <f>C19</f>
        <v>Monarch_Open</v>
      </c>
      <c r="R19" s="53"/>
      <c r="S19" s="32">
        <f>E4</f>
        <v>0</v>
      </c>
      <c r="T19" s="16">
        <f>F4</f>
        <v>8</v>
      </c>
      <c r="U19" s="16">
        <f>G4</f>
        <v>27</v>
      </c>
      <c r="V19" s="16">
        <f>H4</f>
        <v>7</v>
      </c>
      <c r="W19" s="16">
        <f>I4</f>
        <v>2</v>
      </c>
      <c r="X19" s="16">
        <f>J4</f>
        <v>9</v>
      </c>
      <c r="Y19" s="16">
        <f>K4</f>
        <v>0</v>
      </c>
      <c r="Z19" s="12">
        <f>L19</f>
        <v>53</v>
      </c>
      <c r="AA19" s="7"/>
      <c r="AB19" s="17">
        <f>U19/Z19</f>
        <v>0.50943396226415094</v>
      </c>
      <c r="AC19" s="7"/>
    </row>
    <row r="20" spans="1:29" ht="35.1" customHeight="1" thickBot="1" x14ac:dyDescent="0.3">
      <c r="A20" s="7"/>
      <c r="B20" s="44"/>
      <c r="C20" s="36" t="str">
        <f>C5</f>
        <v>Zebra</v>
      </c>
      <c r="D20" s="37"/>
      <c r="E20" s="5">
        <f>E5/$L5</f>
        <v>2.2727272727272728E-2</v>
      </c>
      <c r="F20" s="6">
        <f>F5/$L5</f>
        <v>0</v>
      </c>
      <c r="G20" s="6">
        <f>G5/$L5</f>
        <v>6.8181818181818177E-2</v>
      </c>
      <c r="H20" s="6">
        <f>H5/$L5</f>
        <v>0.65909090909090906</v>
      </c>
      <c r="I20" s="6">
        <f>I5/$L5</f>
        <v>0.18181818181818182</v>
      </c>
      <c r="J20" s="6">
        <f>J5/$L5</f>
        <v>6.8181818181818177E-2</v>
      </c>
      <c r="K20" s="6">
        <f>K5/$L5</f>
        <v>0</v>
      </c>
      <c r="L20" s="13">
        <f>L5</f>
        <v>44</v>
      </c>
      <c r="M20" s="7"/>
      <c r="N20" s="2"/>
      <c r="O20" s="7"/>
      <c r="P20" s="44"/>
      <c r="Q20" s="52" t="str">
        <f>C20</f>
        <v>Zebra</v>
      </c>
      <c r="R20" s="53"/>
      <c r="S20" s="32">
        <f>E5</f>
        <v>1</v>
      </c>
      <c r="T20" s="16">
        <f>F5</f>
        <v>0</v>
      </c>
      <c r="U20" s="16">
        <f>G5</f>
        <v>3</v>
      </c>
      <c r="V20" s="16">
        <f>H5</f>
        <v>29</v>
      </c>
      <c r="W20" s="16">
        <f>I5</f>
        <v>8</v>
      </c>
      <c r="X20" s="16">
        <f>J5</f>
        <v>3</v>
      </c>
      <c r="Y20" s="16">
        <f>K5</f>
        <v>0</v>
      </c>
      <c r="Z20" s="12">
        <f>L20</f>
        <v>44</v>
      </c>
      <c r="AA20" s="7"/>
      <c r="AB20" s="17">
        <f>V20/Z20</f>
        <v>0.65909090909090906</v>
      </c>
      <c r="AC20" s="7"/>
    </row>
    <row r="21" spans="1:29" ht="35.1" customHeight="1" thickBot="1" x14ac:dyDescent="0.3">
      <c r="A21" s="7"/>
      <c r="B21" s="44"/>
      <c r="C21" s="36" t="str">
        <f>C6</f>
        <v>Black_Swallowtail</v>
      </c>
      <c r="D21" s="37"/>
      <c r="E21" s="5">
        <f>E6/$L6</f>
        <v>1.8518518518518517E-2</v>
      </c>
      <c r="F21" s="6">
        <f>F6/$L6</f>
        <v>1.8518518518518517E-2</v>
      </c>
      <c r="G21" s="6">
        <f>G6/$L6</f>
        <v>0.1111111111111111</v>
      </c>
      <c r="H21" s="6">
        <f>H6/$L6</f>
        <v>0.14814814814814814</v>
      </c>
      <c r="I21" s="6">
        <f>I6/$L6</f>
        <v>0.62962962962962965</v>
      </c>
      <c r="J21" s="6">
        <f>J6/$L6</f>
        <v>3.7037037037037035E-2</v>
      </c>
      <c r="K21" s="6">
        <f>K6/$L6</f>
        <v>3.7037037037037035E-2</v>
      </c>
      <c r="L21" s="13">
        <f>L6</f>
        <v>54</v>
      </c>
      <c r="M21" s="7"/>
      <c r="N21" s="2"/>
      <c r="O21" s="7"/>
      <c r="P21" s="44"/>
      <c r="Q21" s="52" t="str">
        <f>C21</f>
        <v>Black_Swallowtail</v>
      </c>
      <c r="R21" s="53"/>
      <c r="S21" s="32">
        <f>E6</f>
        <v>1</v>
      </c>
      <c r="T21" s="16">
        <f>F6</f>
        <v>1</v>
      </c>
      <c r="U21" s="16">
        <f>G6</f>
        <v>6</v>
      </c>
      <c r="V21" s="16">
        <f>H6</f>
        <v>8</v>
      </c>
      <c r="W21" s="16">
        <f>I6</f>
        <v>34</v>
      </c>
      <c r="X21" s="16">
        <f>J6</f>
        <v>2</v>
      </c>
      <c r="Y21" s="16">
        <f>K6</f>
        <v>2</v>
      </c>
      <c r="Z21" s="12">
        <f>L21</f>
        <v>54</v>
      </c>
      <c r="AA21" s="7"/>
      <c r="AB21" s="17">
        <f>W21/Z21</f>
        <v>0.62962962962962965</v>
      </c>
      <c r="AC21" s="7"/>
    </row>
    <row r="22" spans="1:29" ht="35.1" customHeight="1" thickBot="1" x14ac:dyDescent="0.3">
      <c r="A22" s="7"/>
      <c r="B22" s="44"/>
      <c r="C22" s="36" t="str">
        <f>C7</f>
        <v>Monarch_Closed</v>
      </c>
      <c r="D22" s="37"/>
      <c r="E22" s="5">
        <f>E7/$L7</f>
        <v>0.16346153846153846</v>
      </c>
      <c r="F22" s="6">
        <f>F7/$L7</f>
        <v>5.7692307692307696E-2</v>
      </c>
      <c r="G22" s="6">
        <f>G7/$L7</f>
        <v>9.6153846153846159E-2</v>
      </c>
      <c r="H22" s="6">
        <f>H7/$L7</f>
        <v>4.807692307692308E-2</v>
      </c>
      <c r="I22" s="6">
        <f>I7/$L7</f>
        <v>1.9230769230769232E-2</v>
      </c>
      <c r="J22" s="6">
        <f>J7/$L7</f>
        <v>0.59615384615384615</v>
      </c>
      <c r="K22" s="6">
        <f>K7/$L7</f>
        <v>1.9230769230769232E-2</v>
      </c>
      <c r="L22" s="13">
        <f>L7</f>
        <v>104</v>
      </c>
      <c r="M22" s="7"/>
      <c r="N22" s="2"/>
      <c r="O22" s="7"/>
      <c r="P22" s="44"/>
      <c r="Q22" s="52" t="str">
        <f>C22</f>
        <v>Monarch_Closed</v>
      </c>
      <c r="R22" s="53"/>
      <c r="S22" s="32">
        <f>E7</f>
        <v>17</v>
      </c>
      <c r="T22" s="16">
        <f>F7</f>
        <v>6</v>
      </c>
      <c r="U22" s="16">
        <f>G7</f>
        <v>10</v>
      </c>
      <c r="V22" s="16">
        <f>H7</f>
        <v>5</v>
      </c>
      <c r="W22" s="16">
        <f>I7</f>
        <v>2</v>
      </c>
      <c r="X22" s="16">
        <f>J7</f>
        <v>62</v>
      </c>
      <c r="Y22" s="16">
        <f>K7</f>
        <v>2</v>
      </c>
      <c r="Z22" s="12">
        <f>L22</f>
        <v>104</v>
      </c>
      <c r="AA22" s="7"/>
      <c r="AB22" s="17">
        <f>X22/Z22</f>
        <v>0.59615384615384615</v>
      </c>
      <c r="AC22" s="7"/>
    </row>
    <row r="23" spans="1:29" ht="35.1" customHeight="1" thickBot="1" x14ac:dyDescent="0.3">
      <c r="A23" s="7"/>
      <c r="B23" s="44"/>
      <c r="C23" s="36" t="str">
        <f>C8</f>
        <v>Peacock</v>
      </c>
      <c r="D23" s="37"/>
      <c r="E23" s="5">
        <f>E8/$L8</f>
        <v>1.6393442622950821E-2</v>
      </c>
      <c r="F23" s="6">
        <f>F8/$L8</f>
        <v>0</v>
      </c>
      <c r="G23" s="6">
        <f>G8/$L8</f>
        <v>4.9180327868852458E-2</v>
      </c>
      <c r="H23" s="6">
        <f>H8/$L8</f>
        <v>0</v>
      </c>
      <c r="I23" s="6">
        <f>I8/$L8</f>
        <v>0</v>
      </c>
      <c r="J23" s="6">
        <f>J8/$L8</f>
        <v>1.6393442622950821E-2</v>
      </c>
      <c r="K23" s="6">
        <f>K8/$L8</f>
        <v>0.91803278688524592</v>
      </c>
      <c r="L23" s="13">
        <f>L8</f>
        <v>61</v>
      </c>
      <c r="M23" s="7"/>
      <c r="N23" s="2"/>
      <c r="O23" s="7"/>
      <c r="P23" s="44"/>
      <c r="Q23" s="57" t="str">
        <f>C23</f>
        <v>Peacock</v>
      </c>
      <c r="R23" s="58"/>
      <c r="S23" s="32">
        <f>E8</f>
        <v>1</v>
      </c>
      <c r="T23" s="16">
        <f>F8</f>
        <v>0</v>
      </c>
      <c r="U23" s="16">
        <f>G8</f>
        <v>3</v>
      </c>
      <c r="V23" s="16">
        <f>H8</f>
        <v>0</v>
      </c>
      <c r="W23" s="16">
        <f>I8</f>
        <v>0</v>
      </c>
      <c r="X23" s="16">
        <f>J8</f>
        <v>1</v>
      </c>
      <c r="Y23" s="16">
        <f>K8</f>
        <v>56</v>
      </c>
      <c r="Z23" s="12">
        <f>L23</f>
        <v>61</v>
      </c>
      <c r="AA23" s="7"/>
      <c r="AB23" s="17">
        <f>Y23/Z23</f>
        <v>0.91803278688524592</v>
      </c>
      <c r="AC23" s="7"/>
    </row>
    <row r="24" spans="1:29" ht="30.75" customHeight="1" thickBot="1" x14ac:dyDescent="0.3">
      <c r="A24" s="7"/>
      <c r="B24" s="38" t="s">
        <v>3</v>
      </c>
      <c r="C24" s="39"/>
      <c r="D24" s="40"/>
      <c r="E24" s="9">
        <f>E10</f>
        <v>69</v>
      </c>
      <c r="F24" s="10">
        <f>F10</f>
        <v>28</v>
      </c>
      <c r="G24" s="10">
        <f>G10</f>
        <v>63</v>
      </c>
      <c r="H24" s="10">
        <f>H10</f>
        <v>51</v>
      </c>
      <c r="I24" s="10">
        <f>I10</f>
        <v>46</v>
      </c>
      <c r="J24" s="10">
        <f>J10</f>
        <v>89</v>
      </c>
      <c r="K24" s="10">
        <f>K10</f>
        <v>63</v>
      </c>
      <c r="L24" s="11">
        <f>L10</f>
        <v>409</v>
      </c>
      <c r="M24" s="7"/>
      <c r="O24" s="7"/>
      <c r="P24" s="54" t="s">
        <v>3</v>
      </c>
      <c r="Q24" s="55"/>
      <c r="R24" s="56"/>
      <c r="S24" s="9">
        <f>E24</f>
        <v>69</v>
      </c>
      <c r="T24" s="9">
        <f>F24</f>
        <v>28</v>
      </c>
      <c r="U24" s="9">
        <f>G24</f>
        <v>63</v>
      </c>
      <c r="V24" s="9">
        <f>H24</f>
        <v>51</v>
      </c>
      <c r="W24" s="9">
        <f>I24</f>
        <v>46</v>
      </c>
      <c r="X24" s="9">
        <f>J24</f>
        <v>89</v>
      </c>
      <c r="Y24" s="9">
        <f>K24</f>
        <v>63</v>
      </c>
      <c r="Z24" s="11">
        <f t="shared" ref="Z24" si="0">L24</f>
        <v>409</v>
      </c>
      <c r="AA24" s="7"/>
      <c r="AB24" s="19">
        <f>AVERAGE(AB17:AB23)</f>
        <v>0.69056372461362669</v>
      </c>
      <c r="AC24" s="7"/>
    </row>
    <row r="25" spans="1:29" ht="6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8.75" x14ac:dyDescent="0.3">
      <c r="A26" s="8"/>
      <c r="B26" s="8"/>
      <c r="C26" s="8"/>
      <c r="D26" s="8"/>
      <c r="E26" s="8"/>
      <c r="F26" s="8"/>
      <c r="G26" s="8"/>
      <c r="H26" s="8"/>
      <c r="I26" s="8"/>
      <c r="J26" s="59" t="s">
        <v>5</v>
      </c>
      <c r="K26" s="59"/>
      <c r="L26" s="35">
        <f>AB24</f>
        <v>0.69056372461362669</v>
      </c>
      <c r="M26" s="8"/>
      <c r="O26" s="8"/>
      <c r="P26" s="8"/>
      <c r="Q26" s="8"/>
      <c r="R26" s="8"/>
      <c r="S26" s="8"/>
      <c r="T26" s="8"/>
      <c r="U26" s="8"/>
      <c r="V26" s="8"/>
      <c r="W26" s="8"/>
      <c r="X26" s="59" t="s">
        <v>5</v>
      </c>
      <c r="Y26" s="59"/>
      <c r="Z26" s="35">
        <f>AB24</f>
        <v>0.69056372461362669</v>
      </c>
      <c r="AA26" s="8"/>
      <c r="AB26" s="7"/>
      <c r="AC26" s="7"/>
    </row>
    <row r="27" spans="1:29" ht="6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7"/>
      <c r="AC27" s="7"/>
    </row>
  </sheetData>
  <mergeCells count="27">
    <mergeCell ref="AB15:AB16"/>
    <mergeCell ref="P24:R24"/>
    <mergeCell ref="X26:Y26"/>
    <mergeCell ref="P13:Q13"/>
    <mergeCell ref="S15:Y15"/>
    <mergeCell ref="Z15:Z16"/>
    <mergeCell ref="P17:P23"/>
    <mergeCell ref="Q17:R17"/>
    <mergeCell ref="Q18:R18"/>
    <mergeCell ref="Q19:R19"/>
    <mergeCell ref="Q20:R20"/>
    <mergeCell ref="Q21:R21"/>
    <mergeCell ref="Q22:R22"/>
    <mergeCell ref="Q23:R23"/>
    <mergeCell ref="E15:K15"/>
    <mergeCell ref="B17:B23"/>
    <mergeCell ref="L15:L16"/>
    <mergeCell ref="B13:C13"/>
    <mergeCell ref="C17:D17"/>
    <mergeCell ref="C18:D18"/>
    <mergeCell ref="C19:D19"/>
    <mergeCell ref="C20:D20"/>
    <mergeCell ref="C23:D23"/>
    <mergeCell ref="C22:D22"/>
    <mergeCell ref="C21:D21"/>
    <mergeCell ref="B24:D24"/>
    <mergeCell ref="J26:K26"/>
  </mergeCells>
  <conditionalFormatting sqref="N17:N23 D13:L13 R13:Z13">
    <cfRule type="colorScale" priority="21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2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E17:K23">
    <cfRule type="colorScale" priority="69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70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71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72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73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74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75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76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77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78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79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80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S17:Y23">
    <cfRule type="colorScale" priority="87">
      <colorScale>
        <cfvo type="min"/>
        <cfvo type="percent" val="50"/>
        <cfvo type="max"/>
        <color rgb="FF002060"/>
        <color rgb="FFFFC000"/>
        <color rgb="FFC00000"/>
      </colorScale>
    </cfRule>
    <cfRule type="colorScale" priority="88">
      <colorScale>
        <cfvo type="min"/>
        <cfvo type="percentile" val="50"/>
        <cfvo type="max"/>
        <color rgb="FF002060"/>
        <color rgb="FFFFC000"/>
        <color rgb="FFC00000"/>
      </colorScale>
    </cfRule>
    <cfRule type="colorScale" priority="89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90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91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92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93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94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95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96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97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98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99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00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theme="3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2014-04-18T03:06:12Z</dcterms:modified>
</cp:coreProperties>
</file>